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C:\Users\tabdulla\OneDrive - Department for Education\Desktop\"/>
    </mc:Choice>
  </mc:AlternateContent>
  <bookViews>
    <workbookView xWindow="-120" yWindow="-120" windowWidth="29040" windowHeight="15840" tabRatio="900"/>
  </bookViews>
  <sheets>
    <sheet name="Cover" sheetId="65" r:id="rId1"/>
    <sheet name="Index" sheetId="66" r:id="rId2"/>
    <sheet name="S1a" sheetId="67" r:id="rId3"/>
    <sheet name="S1b" sheetId="68" r:id="rId4"/>
    <sheet name="S2a" sheetId="69" r:id="rId5"/>
    <sheet name="S2b" sheetId="70" r:id="rId6"/>
    <sheet name="S3" sheetId="71" r:id="rId7"/>
    <sheet name="S4a" sheetId="72" r:id="rId8"/>
    <sheet name="S4b" sheetId="73" r:id="rId9"/>
    <sheet name="S5a" sheetId="74" r:id="rId10"/>
    <sheet name="S5b" sheetId="75" r:id="rId11"/>
    <sheet name="S6 " sheetId="93" r:id="rId12"/>
    <sheet name="S7a" sheetId="77" r:id="rId13"/>
    <sheet name="S7b" sheetId="78" r:id="rId14"/>
    <sheet name="S8a" sheetId="79" r:id="rId15"/>
    <sheet name="S8b" sheetId="80" r:id="rId16"/>
    <sheet name="S9a" sheetId="81" r:id="rId17"/>
    <sheet name="S9b" sheetId="82" r:id="rId18"/>
    <sheet name="Subject grouping composition" sheetId="83" r:id="rId19"/>
    <sheet name="S1_working_DISC3CAP_compare" sheetId="10" state="hidden" r:id="rId20"/>
    <sheet name="S1_working_DISC3_CAP_temp" sheetId="11" state="hidden" r:id="rId21"/>
    <sheet name="S1_working_DISC3B_temp" sheetId="12" state="hidden" r:id="rId22"/>
  </sheets>
  <definedNames>
    <definedName name="_xlnm._FilterDatabase" localSheetId="20" hidden="1">S1_working_DISC3_CAP_temp!$A$11:$L$141</definedName>
    <definedName name="_xlnm._FilterDatabase" localSheetId="21" hidden="1">S1_working_DISC3B_temp!$A$11:$L$141</definedName>
    <definedName name="_xlnm._FilterDatabase" localSheetId="19" hidden="1">S1_working_DISC3CAP_compare!$N$12:$BA$98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Q17" i="10" l="1"/>
  <c r="BR17" i="10"/>
  <c r="BS17" i="10"/>
  <c r="BU17" i="10"/>
  <c r="BV17" i="10"/>
  <c r="BW17" i="10"/>
  <c r="BY17" i="10"/>
  <c r="BZ17" i="10"/>
  <c r="CA17" i="10"/>
  <c r="BQ18" i="10"/>
  <c r="BR18" i="10"/>
  <c r="BS18" i="10"/>
  <c r="BU18" i="10"/>
  <c r="BV18" i="10"/>
  <c r="BW18" i="10"/>
  <c r="BY18" i="10"/>
  <c r="BZ18" i="10"/>
  <c r="CA18" i="10"/>
  <c r="BQ19" i="10"/>
  <c r="BR19" i="10"/>
  <c r="BS19" i="10"/>
  <c r="BU19" i="10"/>
  <c r="BV19" i="10"/>
  <c r="BW19" i="10"/>
  <c r="BY19" i="10"/>
  <c r="BZ19" i="10"/>
  <c r="CA19" i="10"/>
  <c r="BQ22" i="10"/>
  <c r="BR22" i="10"/>
  <c r="BS22" i="10"/>
  <c r="BU22" i="10"/>
  <c r="BV22" i="10"/>
  <c r="BW22" i="10"/>
  <c r="BY22" i="10"/>
  <c r="BZ22" i="10"/>
  <c r="CA22" i="10"/>
  <c r="BQ23" i="10"/>
  <c r="BR23" i="10"/>
  <c r="BS23" i="10"/>
  <c r="BU23" i="10"/>
  <c r="BV23" i="10"/>
  <c r="BW23" i="10"/>
  <c r="BY23" i="10"/>
  <c r="BZ23" i="10"/>
  <c r="CA23" i="10"/>
  <c r="BQ25" i="10"/>
  <c r="BR25" i="10"/>
  <c r="BS25" i="10"/>
  <c r="BU25" i="10"/>
  <c r="BV25" i="10"/>
  <c r="BW25" i="10"/>
  <c r="BY25" i="10"/>
  <c r="BZ25" i="10"/>
  <c r="CA25" i="10"/>
  <c r="BQ27" i="10"/>
  <c r="BR27" i="10"/>
  <c r="BS27" i="10"/>
  <c r="BU27" i="10"/>
  <c r="BV27" i="10"/>
  <c r="BW27" i="10"/>
  <c r="BY27" i="10"/>
  <c r="BZ27" i="10"/>
  <c r="CA27" i="10"/>
  <c r="BQ28" i="10"/>
  <c r="BR28" i="10"/>
  <c r="BS28" i="10"/>
  <c r="BU28" i="10"/>
  <c r="BV28" i="10"/>
  <c r="BW28" i="10"/>
  <c r="BY28" i="10"/>
  <c r="BZ28" i="10"/>
  <c r="CA28" i="10"/>
  <c r="BQ29" i="10"/>
  <c r="BR29" i="10"/>
  <c r="BS29" i="10"/>
  <c r="BU29" i="10"/>
  <c r="BV29" i="10"/>
  <c r="BW29" i="10"/>
  <c r="BY29" i="10"/>
  <c r="BZ29" i="10"/>
  <c r="CA29" i="10"/>
  <c r="BQ30" i="10"/>
  <c r="BR30" i="10"/>
  <c r="BS30" i="10"/>
  <c r="BU30" i="10"/>
  <c r="BV30" i="10"/>
  <c r="BW30" i="10"/>
  <c r="BY30" i="10"/>
  <c r="BZ30" i="10"/>
  <c r="CA30" i="10"/>
  <c r="BQ31" i="10"/>
  <c r="BR31" i="10"/>
  <c r="BS31" i="10"/>
  <c r="BU31" i="10"/>
  <c r="BV31" i="10"/>
  <c r="BW31" i="10"/>
  <c r="BY31" i="10"/>
  <c r="BZ31" i="10"/>
  <c r="CA31" i="10"/>
  <c r="BQ33" i="10"/>
  <c r="BR33" i="10"/>
  <c r="BS33" i="10"/>
  <c r="BU33" i="10"/>
  <c r="BV33" i="10"/>
  <c r="BW33" i="10"/>
  <c r="BY33" i="10"/>
  <c r="BZ33" i="10"/>
  <c r="CA33" i="10"/>
  <c r="BQ34" i="10"/>
  <c r="BR34" i="10"/>
  <c r="BS34" i="10"/>
  <c r="BU34" i="10"/>
  <c r="BV34" i="10"/>
  <c r="BW34" i="10"/>
  <c r="BY34" i="10"/>
  <c r="BZ34" i="10"/>
  <c r="CA34" i="10"/>
  <c r="BQ35" i="10"/>
  <c r="BR35" i="10"/>
  <c r="BS35" i="10"/>
  <c r="BU35" i="10"/>
  <c r="BV35" i="10"/>
  <c r="BW35" i="10"/>
  <c r="BY35" i="10"/>
  <c r="BZ35" i="10"/>
  <c r="CA35" i="10"/>
  <c r="BQ36" i="10"/>
  <c r="BR36" i="10"/>
  <c r="BS36" i="10"/>
  <c r="BU36" i="10"/>
  <c r="BV36" i="10"/>
  <c r="BW36" i="10"/>
  <c r="BY36" i="10"/>
  <c r="BZ36" i="10"/>
  <c r="CA36" i="10"/>
  <c r="BQ37" i="10"/>
  <c r="BR37" i="10"/>
  <c r="BS37" i="10"/>
  <c r="BU37" i="10"/>
  <c r="BV37" i="10"/>
  <c r="BW37" i="10"/>
  <c r="BY37" i="10"/>
  <c r="BZ37" i="10"/>
  <c r="CA37" i="10"/>
  <c r="BQ39" i="10"/>
  <c r="BR39" i="10"/>
  <c r="BS39" i="10"/>
  <c r="BU39" i="10"/>
  <c r="BV39" i="10"/>
  <c r="BW39" i="10"/>
  <c r="BY39" i="10"/>
  <c r="BZ39" i="10"/>
  <c r="CA39" i="10"/>
  <c r="BQ40" i="10"/>
  <c r="BR40" i="10"/>
  <c r="BS40" i="10"/>
  <c r="BU40" i="10"/>
  <c r="BV40" i="10"/>
  <c r="BW40" i="10"/>
  <c r="BY40" i="10"/>
  <c r="BZ40" i="10"/>
  <c r="CA40" i="10"/>
  <c r="BQ41" i="10"/>
  <c r="BR41" i="10"/>
  <c r="BS41" i="10"/>
  <c r="BU41" i="10"/>
  <c r="BV41" i="10"/>
  <c r="BW41" i="10"/>
  <c r="BY41" i="10"/>
  <c r="BZ41" i="10"/>
  <c r="CA41" i="10"/>
  <c r="BQ42" i="10"/>
  <c r="BR42" i="10"/>
  <c r="BS42" i="10"/>
  <c r="BU42" i="10"/>
  <c r="BV42" i="10"/>
  <c r="BW42" i="10"/>
  <c r="BY42" i="10"/>
  <c r="BZ42" i="10"/>
  <c r="CA42" i="10"/>
  <c r="BQ43" i="10"/>
  <c r="BR43" i="10"/>
  <c r="BS43" i="10"/>
  <c r="BU43" i="10"/>
  <c r="BV43" i="10"/>
  <c r="BW43" i="10"/>
  <c r="BY43" i="10"/>
  <c r="BZ43" i="10"/>
  <c r="CA43" i="10"/>
  <c r="BQ44" i="10"/>
  <c r="BR44" i="10"/>
  <c r="BS44" i="10"/>
  <c r="BU44" i="10"/>
  <c r="BV44" i="10"/>
  <c r="BW44" i="10"/>
  <c r="BY44" i="10"/>
  <c r="BZ44" i="10"/>
  <c r="CA44" i="10"/>
  <c r="BQ45" i="10"/>
  <c r="BR45" i="10"/>
  <c r="BS45" i="10"/>
  <c r="BU45" i="10"/>
  <c r="BV45" i="10"/>
  <c r="BW45" i="10"/>
  <c r="BY45" i="10"/>
  <c r="BZ45" i="10"/>
  <c r="CA45" i="10"/>
  <c r="BQ46" i="10"/>
  <c r="BR46" i="10"/>
  <c r="BS46" i="10"/>
  <c r="BU46" i="10"/>
  <c r="BV46" i="10"/>
  <c r="BW46" i="10"/>
  <c r="BY46" i="10"/>
  <c r="BZ46" i="10"/>
  <c r="CA46" i="10"/>
  <c r="BQ47" i="10"/>
  <c r="BR47" i="10"/>
  <c r="BS47" i="10"/>
  <c r="BU47" i="10"/>
  <c r="BV47" i="10"/>
  <c r="BW47" i="10"/>
  <c r="BY47" i="10"/>
  <c r="BZ47" i="10"/>
  <c r="CA47" i="10"/>
  <c r="BQ48" i="10"/>
  <c r="BR48" i="10"/>
  <c r="BS48" i="10"/>
  <c r="BU48" i="10"/>
  <c r="BV48" i="10"/>
  <c r="BW48" i="10"/>
  <c r="BY48" i="10"/>
  <c r="BZ48" i="10"/>
  <c r="CA48" i="10"/>
  <c r="BQ49" i="10"/>
  <c r="BR49" i="10"/>
  <c r="BS49" i="10"/>
  <c r="BU49" i="10"/>
  <c r="BV49" i="10"/>
  <c r="BW49" i="10"/>
  <c r="BY49" i="10"/>
  <c r="BZ49" i="10"/>
  <c r="CA49" i="10"/>
  <c r="BQ50" i="10"/>
  <c r="BR50" i="10"/>
  <c r="BS50" i="10"/>
  <c r="BU50" i="10"/>
  <c r="BV50" i="10"/>
  <c r="BW50" i="10"/>
  <c r="BY50" i="10"/>
  <c r="BZ50" i="10"/>
  <c r="CA50" i="10"/>
  <c r="BQ51" i="10"/>
  <c r="BR51" i="10"/>
  <c r="BS51" i="10"/>
  <c r="BU51" i="10"/>
  <c r="BV51" i="10"/>
  <c r="BW51" i="10"/>
  <c r="BY51" i="10"/>
  <c r="BZ51" i="10"/>
  <c r="CA51" i="10"/>
  <c r="BQ53" i="10"/>
  <c r="BR53" i="10"/>
  <c r="BS53" i="10"/>
  <c r="BU53" i="10"/>
  <c r="BV53" i="10"/>
  <c r="BW53" i="10"/>
  <c r="BY53" i="10"/>
  <c r="BZ53" i="10"/>
  <c r="CA53" i="10"/>
  <c r="BQ54" i="10"/>
  <c r="BR54" i="10"/>
  <c r="BS54" i="10"/>
  <c r="BU54" i="10"/>
  <c r="BV54" i="10"/>
  <c r="BW54" i="10"/>
  <c r="BY54" i="10"/>
  <c r="BZ54" i="10"/>
  <c r="CA54" i="10"/>
  <c r="BQ55" i="10"/>
  <c r="BR55" i="10"/>
  <c r="BS55" i="10"/>
  <c r="BU55" i="10"/>
  <c r="BV55" i="10"/>
  <c r="BW55" i="10"/>
  <c r="BY55" i="10"/>
  <c r="BZ55" i="10"/>
  <c r="CA55" i="10"/>
  <c r="BQ56" i="10"/>
  <c r="BR56" i="10"/>
  <c r="BS56" i="10"/>
  <c r="BU56" i="10"/>
  <c r="BV56" i="10"/>
  <c r="BW56" i="10"/>
  <c r="BY56" i="10"/>
  <c r="BZ56" i="10"/>
  <c r="CA56" i="10"/>
  <c r="BQ57" i="10"/>
  <c r="BR57" i="10"/>
  <c r="BS57" i="10"/>
  <c r="BU57" i="10"/>
  <c r="BV57" i="10"/>
  <c r="BW57" i="10"/>
  <c r="BY57" i="10"/>
  <c r="BZ57" i="10"/>
  <c r="CA57" i="10"/>
  <c r="BQ59" i="10"/>
  <c r="BR59" i="10"/>
  <c r="BS59" i="10"/>
  <c r="BU59" i="10"/>
  <c r="BV59" i="10"/>
  <c r="BW59" i="10"/>
  <c r="BY59" i="10"/>
  <c r="BZ59" i="10"/>
  <c r="CA59" i="10"/>
  <c r="BQ60" i="10"/>
  <c r="BR60" i="10"/>
  <c r="BS60" i="10"/>
  <c r="BU60" i="10"/>
  <c r="BV60" i="10"/>
  <c r="BW60" i="10"/>
  <c r="BY60" i="10"/>
  <c r="BZ60" i="10"/>
  <c r="CA60" i="10"/>
  <c r="BQ61" i="10"/>
  <c r="BR61" i="10"/>
  <c r="BS61" i="10"/>
  <c r="BU61" i="10"/>
  <c r="BV61" i="10"/>
  <c r="BW61" i="10"/>
  <c r="BY61" i="10"/>
  <c r="BZ61" i="10"/>
  <c r="CA61" i="10"/>
  <c r="BQ62" i="10"/>
  <c r="BR62" i="10"/>
  <c r="BS62" i="10"/>
  <c r="BU62" i="10"/>
  <c r="BV62" i="10"/>
  <c r="BW62" i="10"/>
  <c r="BY62" i="10"/>
  <c r="BZ62" i="10"/>
  <c r="CA62" i="10"/>
  <c r="BQ63" i="10"/>
  <c r="BR63" i="10"/>
  <c r="BS63" i="10"/>
  <c r="BU63" i="10"/>
  <c r="BV63" i="10"/>
  <c r="BW63" i="10"/>
  <c r="BY63" i="10"/>
  <c r="BZ63" i="10"/>
  <c r="CA63" i="10"/>
  <c r="BQ64" i="10"/>
  <c r="BR64" i="10"/>
  <c r="BS64" i="10"/>
  <c r="BU64" i="10"/>
  <c r="BV64" i="10"/>
  <c r="BW64" i="10"/>
  <c r="BY64" i="10"/>
  <c r="BZ64" i="10"/>
  <c r="CA64" i="10"/>
  <c r="BQ65" i="10"/>
  <c r="BR65" i="10"/>
  <c r="BS65" i="10"/>
  <c r="BU65" i="10"/>
  <c r="BV65" i="10"/>
  <c r="BW65" i="10"/>
  <c r="BY65" i="10"/>
  <c r="BZ65" i="10"/>
  <c r="CA65" i="10"/>
  <c r="BQ66" i="10"/>
  <c r="BR66" i="10"/>
  <c r="BS66" i="10"/>
  <c r="BU66" i="10"/>
  <c r="BV66" i="10"/>
  <c r="BW66" i="10"/>
  <c r="BY66" i="10"/>
  <c r="BZ66" i="10"/>
  <c r="CA66" i="10"/>
  <c r="BQ67" i="10"/>
  <c r="BR67" i="10"/>
  <c r="BS67" i="10"/>
  <c r="BU67" i="10"/>
  <c r="BV67" i="10"/>
  <c r="BW67" i="10"/>
  <c r="BY67" i="10"/>
  <c r="BZ67" i="10"/>
  <c r="CA67" i="10"/>
  <c r="BQ68" i="10"/>
  <c r="BR68" i="10"/>
  <c r="BS68" i="10"/>
  <c r="BU68" i="10"/>
  <c r="BV68" i="10"/>
  <c r="BW68" i="10"/>
  <c r="BY68" i="10"/>
  <c r="BZ68" i="10"/>
  <c r="CA68" i="10"/>
  <c r="BQ70" i="10"/>
  <c r="BR70" i="10"/>
  <c r="BS70" i="10"/>
  <c r="BU70" i="10"/>
  <c r="BV70" i="10"/>
  <c r="BW70" i="10"/>
  <c r="BY70" i="10"/>
  <c r="BZ70" i="10"/>
  <c r="CA70" i="10"/>
  <c r="BQ71" i="10"/>
  <c r="BR71" i="10"/>
  <c r="BS71" i="10"/>
  <c r="BU71" i="10"/>
  <c r="BV71" i="10"/>
  <c r="BW71" i="10"/>
  <c r="BY71" i="10"/>
  <c r="BZ71" i="10"/>
  <c r="CA71" i="10"/>
  <c r="BQ72" i="10"/>
  <c r="BR72" i="10"/>
  <c r="BS72" i="10"/>
  <c r="BU72" i="10"/>
  <c r="BV72" i="10"/>
  <c r="BW72" i="10"/>
  <c r="BY72" i="10"/>
  <c r="BZ72" i="10"/>
  <c r="CA72" i="10"/>
  <c r="BQ73" i="10"/>
  <c r="BR73" i="10"/>
  <c r="BS73" i="10"/>
  <c r="BU73" i="10"/>
  <c r="BV73" i="10"/>
  <c r="BW73" i="10"/>
  <c r="BY73" i="10"/>
  <c r="BZ73" i="10"/>
  <c r="CA73" i="10"/>
  <c r="BQ74" i="10"/>
  <c r="BR74" i="10"/>
  <c r="BS74" i="10"/>
  <c r="BU74" i="10"/>
  <c r="BV74" i="10"/>
  <c r="BW74" i="10"/>
  <c r="BY74" i="10"/>
  <c r="BZ74" i="10"/>
  <c r="CA74" i="10"/>
  <c r="BQ76" i="10"/>
  <c r="BR76" i="10"/>
  <c r="BS76" i="10"/>
  <c r="BU76" i="10"/>
  <c r="BV76" i="10"/>
  <c r="BW76" i="10"/>
  <c r="BY76" i="10"/>
  <c r="BZ76" i="10"/>
  <c r="CA76" i="10"/>
  <c r="BQ78" i="10"/>
  <c r="BR78" i="10"/>
  <c r="BS78" i="10"/>
  <c r="BU78" i="10"/>
  <c r="BV78" i="10"/>
  <c r="BW78" i="10"/>
  <c r="BY78" i="10"/>
  <c r="BZ78" i="10"/>
  <c r="CA78" i="10"/>
  <c r="BQ79" i="10"/>
  <c r="BR79" i="10"/>
  <c r="BS79" i="10"/>
  <c r="BU79" i="10"/>
  <c r="BV79" i="10"/>
  <c r="BW79" i="10"/>
  <c r="BY79" i="10"/>
  <c r="BZ79" i="10"/>
  <c r="CA79" i="10"/>
  <c r="BQ81" i="10"/>
  <c r="BR81" i="10"/>
  <c r="BS81" i="10"/>
  <c r="BU81" i="10"/>
  <c r="BV81" i="10"/>
  <c r="BW81" i="10"/>
  <c r="BY81" i="10"/>
  <c r="BZ81" i="10"/>
  <c r="CA81" i="10"/>
  <c r="BQ82" i="10"/>
  <c r="BR82" i="10"/>
  <c r="BS82" i="10"/>
  <c r="BU82" i="10"/>
  <c r="BV82" i="10"/>
  <c r="BW82" i="10"/>
  <c r="BY82" i="10"/>
  <c r="BZ82" i="10"/>
  <c r="CA82" i="10"/>
  <c r="BQ83" i="10"/>
  <c r="BR83" i="10"/>
  <c r="BS83" i="10"/>
  <c r="BU83" i="10"/>
  <c r="BV83" i="10"/>
  <c r="BW83" i="10"/>
  <c r="BY83" i="10"/>
  <c r="BZ83" i="10"/>
  <c r="CA83" i="10"/>
  <c r="BQ84" i="10"/>
  <c r="BR84" i="10"/>
  <c r="BS84" i="10"/>
  <c r="BU84" i="10"/>
  <c r="BV84" i="10"/>
  <c r="BW84" i="10"/>
  <c r="BY84" i="10"/>
  <c r="BZ84" i="10"/>
  <c r="CA84" i="10"/>
  <c r="BQ85" i="10"/>
  <c r="BR85" i="10"/>
  <c r="BS85" i="10"/>
  <c r="BU85" i="10"/>
  <c r="BV85" i="10"/>
  <c r="BW85" i="10"/>
  <c r="BY85" i="10"/>
  <c r="BZ85" i="10"/>
  <c r="CA85" i="10"/>
  <c r="BQ86" i="10"/>
  <c r="BR86" i="10"/>
  <c r="BS86" i="10"/>
  <c r="BU86" i="10"/>
  <c r="BV86" i="10"/>
  <c r="BW86" i="10"/>
  <c r="BY86" i="10"/>
  <c r="BZ86" i="10"/>
  <c r="CA86" i="10"/>
  <c r="BQ87" i="10"/>
  <c r="BR87" i="10"/>
  <c r="BS87" i="10"/>
  <c r="BU87" i="10"/>
  <c r="BV87" i="10"/>
  <c r="BW87" i="10"/>
  <c r="BY87" i="10"/>
  <c r="BZ87" i="10"/>
  <c r="CA87" i="10"/>
  <c r="BQ88" i="10"/>
  <c r="BR88" i="10"/>
  <c r="BS88" i="10"/>
  <c r="BU88" i="10"/>
  <c r="BV88" i="10"/>
  <c r="BW88" i="10"/>
  <c r="BY88" i="10"/>
  <c r="BZ88" i="10"/>
  <c r="CA88" i="10"/>
  <c r="BR15" i="10"/>
  <c r="BS15" i="10"/>
  <c r="BU15" i="10"/>
  <c r="BV15" i="10"/>
  <c r="BW15" i="10"/>
  <c r="BY15" i="10"/>
  <c r="BZ15" i="10"/>
  <c r="CA15" i="10"/>
  <c r="BQ15" i="10"/>
  <c r="BD15" i="10"/>
  <c r="BD17" i="10"/>
  <c r="BE17" i="10"/>
  <c r="BF17" i="10"/>
  <c r="BG17" i="10"/>
  <c r="BH17" i="10"/>
  <c r="BI17" i="10"/>
  <c r="BJ17" i="10"/>
  <c r="BK17" i="10"/>
  <c r="BL17" i="10"/>
  <c r="BM17" i="10"/>
  <c r="BN17" i="10"/>
  <c r="BD18" i="10"/>
  <c r="BE18" i="10"/>
  <c r="BF18" i="10"/>
  <c r="BG18" i="10"/>
  <c r="BH18" i="10"/>
  <c r="BI18" i="10"/>
  <c r="BJ18" i="10"/>
  <c r="BK18" i="10"/>
  <c r="BL18" i="10"/>
  <c r="BM18" i="10"/>
  <c r="BN18" i="10"/>
  <c r="BD19" i="10"/>
  <c r="BE19" i="10"/>
  <c r="BF19" i="10"/>
  <c r="BG19" i="10"/>
  <c r="BH19" i="10"/>
  <c r="BI19" i="10"/>
  <c r="BJ19" i="10"/>
  <c r="BK19" i="10"/>
  <c r="BL19" i="10"/>
  <c r="BM19" i="10"/>
  <c r="BN19" i="10"/>
  <c r="BG21" i="10"/>
  <c r="BK21" i="10"/>
  <c r="BD22" i="10"/>
  <c r="BE22" i="10"/>
  <c r="BF22" i="10"/>
  <c r="BG22" i="10"/>
  <c r="BH22" i="10"/>
  <c r="BI22" i="10"/>
  <c r="BJ22" i="10"/>
  <c r="BK22" i="10"/>
  <c r="BL22" i="10"/>
  <c r="BM22" i="10"/>
  <c r="BN22" i="10"/>
  <c r="BD23" i="10"/>
  <c r="BE23" i="10"/>
  <c r="BF23" i="10"/>
  <c r="BG23" i="10"/>
  <c r="BH23" i="10"/>
  <c r="BI23" i="10"/>
  <c r="BJ23" i="10"/>
  <c r="BK23" i="10"/>
  <c r="BL23" i="10"/>
  <c r="BM23" i="10"/>
  <c r="BN23" i="10"/>
  <c r="BD25" i="10"/>
  <c r="BE25" i="10"/>
  <c r="BF25" i="10"/>
  <c r="BG25" i="10"/>
  <c r="BH25" i="10"/>
  <c r="BI25" i="10"/>
  <c r="BJ25" i="10"/>
  <c r="BK25" i="10"/>
  <c r="BL25" i="10"/>
  <c r="BM25" i="10"/>
  <c r="BN25" i="10"/>
  <c r="BD27" i="10"/>
  <c r="BE27" i="10"/>
  <c r="BF27" i="10"/>
  <c r="BG27" i="10"/>
  <c r="BH27" i="10"/>
  <c r="BI27" i="10"/>
  <c r="BJ27" i="10"/>
  <c r="BK27" i="10"/>
  <c r="BL27" i="10"/>
  <c r="BM27" i="10"/>
  <c r="BN27" i="10"/>
  <c r="BD28" i="10"/>
  <c r="BE28" i="10"/>
  <c r="BF28" i="10"/>
  <c r="BG28" i="10"/>
  <c r="BH28" i="10"/>
  <c r="BI28" i="10"/>
  <c r="BJ28" i="10"/>
  <c r="BK28" i="10"/>
  <c r="BL28" i="10"/>
  <c r="BM28" i="10"/>
  <c r="BN28" i="10"/>
  <c r="BD29" i="10"/>
  <c r="BE29" i="10"/>
  <c r="BF29" i="10"/>
  <c r="BG29" i="10"/>
  <c r="BH29" i="10"/>
  <c r="BI29" i="10"/>
  <c r="BJ29" i="10"/>
  <c r="BK29" i="10"/>
  <c r="BL29" i="10"/>
  <c r="BM29" i="10"/>
  <c r="BN29" i="10"/>
  <c r="BD30" i="10"/>
  <c r="BE30" i="10"/>
  <c r="BF30" i="10"/>
  <c r="BG30" i="10"/>
  <c r="BH30" i="10"/>
  <c r="BI30" i="10"/>
  <c r="BJ30" i="10"/>
  <c r="BK30" i="10"/>
  <c r="BL30" i="10"/>
  <c r="BM30" i="10"/>
  <c r="BN30" i="10"/>
  <c r="BD31" i="10"/>
  <c r="BE31" i="10"/>
  <c r="BF31" i="10"/>
  <c r="BG31" i="10"/>
  <c r="BH31" i="10"/>
  <c r="BI31" i="10"/>
  <c r="BJ31" i="10"/>
  <c r="BK31" i="10"/>
  <c r="BL31" i="10"/>
  <c r="BM31" i="10"/>
  <c r="BN31" i="10"/>
  <c r="BD33" i="10"/>
  <c r="BE33" i="10"/>
  <c r="BF33" i="10"/>
  <c r="BG33" i="10"/>
  <c r="BH33" i="10"/>
  <c r="BI33" i="10"/>
  <c r="BJ33" i="10"/>
  <c r="BK33" i="10"/>
  <c r="BL33" i="10"/>
  <c r="BM33" i="10"/>
  <c r="BN33" i="10"/>
  <c r="BD34" i="10"/>
  <c r="BE34" i="10"/>
  <c r="BF34" i="10"/>
  <c r="BG34" i="10"/>
  <c r="BH34" i="10"/>
  <c r="BI34" i="10"/>
  <c r="BJ34" i="10"/>
  <c r="BK34" i="10"/>
  <c r="BL34" i="10"/>
  <c r="BM34" i="10"/>
  <c r="BN34" i="10"/>
  <c r="BD35" i="10"/>
  <c r="BE35" i="10"/>
  <c r="BF35" i="10"/>
  <c r="BG35" i="10"/>
  <c r="BH35" i="10"/>
  <c r="BI35" i="10"/>
  <c r="BJ35" i="10"/>
  <c r="BK35" i="10"/>
  <c r="BL35" i="10"/>
  <c r="BM35" i="10"/>
  <c r="BN35" i="10"/>
  <c r="BD36" i="10"/>
  <c r="BE36" i="10"/>
  <c r="BF36" i="10"/>
  <c r="BG36" i="10"/>
  <c r="BH36" i="10"/>
  <c r="BI36" i="10"/>
  <c r="BJ36" i="10"/>
  <c r="BK36" i="10"/>
  <c r="BL36" i="10"/>
  <c r="BM36" i="10"/>
  <c r="BN36" i="10"/>
  <c r="BD37" i="10"/>
  <c r="BE37" i="10"/>
  <c r="BF37" i="10"/>
  <c r="BG37" i="10"/>
  <c r="BH37" i="10"/>
  <c r="BI37" i="10"/>
  <c r="BJ37" i="10"/>
  <c r="BK37" i="10"/>
  <c r="BL37" i="10"/>
  <c r="BM37" i="10"/>
  <c r="BN37" i="10"/>
  <c r="BD39" i="10"/>
  <c r="BE39" i="10"/>
  <c r="BF39" i="10"/>
  <c r="BG39" i="10"/>
  <c r="BH39" i="10"/>
  <c r="BI39" i="10"/>
  <c r="BJ39" i="10"/>
  <c r="BK39" i="10"/>
  <c r="BL39" i="10"/>
  <c r="BM39" i="10"/>
  <c r="BN39" i="10"/>
  <c r="BD40" i="10"/>
  <c r="BE40" i="10"/>
  <c r="BF40" i="10"/>
  <c r="BG40" i="10"/>
  <c r="BH40" i="10"/>
  <c r="BI40" i="10"/>
  <c r="BJ40" i="10"/>
  <c r="BK40" i="10"/>
  <c r="BL40" i="10"/>
  <c r="BM40" i="10"/>
  <c r="BN40" i="10"/>
  <c r="BD41" i="10"/>
  <c r="BE41" i="10"/>
  <c r="BF41" i="10"/>
  <c r="BG41" i="10"/>
  <c r="BH41" i="10"/>
  <c r="BI41" i="10"/>
  <c r="BJ41" i="10"/>
  <c r="BK41" i="10"/>
  <c r="BL41" i="10"/>
  <c r="BM41" i="10"/>
  <c r="BN41" i="10"/>
  <c r="BD42" i="10"/>
  <c r="BE42" i="10"/>
  <c r="BF42" i="10"/>
  <c r="BG42" i="10"/>
  <c r="BH42" i="10"/>
  <c r="BI42" i="10"/>
  <c r="BJ42" i="10"/>
  <c r="BK42" i="10"/>
  <c r="BL42" i="10"/>
  <c r="BM42" i="10"/>
  <c r="BN42" i="10"/>
  <c r="BD43" i="10"/>
  <c r="BE43" i="10"/>
  <c r="BF43" i="10"/>
  <c r="BG43" i="10"/>
  <c r="BH43" i="10"/>
  <c r="BI43" i="10"/>
  <c r="BJ43" i="10"/>
  <c r="BK43" i="10"/>
  <c r="BL43" i="10"/>
  <c r="BM43" i="10"/>
  <c r="BN43" i="10"/>
  <c r="BD44" i="10"/>
  <c r="BE44" i="10"/>
  <c r="BF44" i="10"/>
  <c r="BG44" i="10"/>
  <c r="BH44" i="10"/>
  <c r="BI44" i="10"/>
  <c r="BJ44" i="10"/>
  <c r="BK44" i="10"/>
  <c r="BL44" i="10"/>
  <c r="BM44" i="10"/>
  <c r="BN44" i="10"/>
  <c r="BD45" i="10"/>
  <c r="BE45" i="10"/>
  <c r="BF45" i="10"/>
  <c r="BG45" i="10"/>
  <c r="BH45" i="10"/>
  <c r="BI45" i="10"/>
  <c r="BJ45" i="10"/>
  <c r="BK45" i="10"/>
  <c r="BL45" i="10"/>
  <c r="BM45" i="10"/>
  <c r="BN45" i="10"/>
  <c r="BD46" i="10"/>
  <c r="BE46" i="10"/>
  <c r="BF46" i="10"/>
  <c r="BG46" i="10"/>
  <c r="BH46" i="10"/>
  <c r="BI46" i="10"/>
  <c r="BJ46" i="10"/>
  <c r="BK46" i="10"/>
  <c r="BL46" i="10"/>
  <c r="BM46" i="10"/>
  <c r="BN46" i="10"/>
  <c r="BD47" i="10"/>
  <c r="BE47" i="10"/>
  <c r="BF47" i="10"/>
  <c r="BG47" i="10"/>
  <c r="BH47" i="10"/>
  <c r="BI47" i="10"/>
  <c r="BJ47" i="10"/>
  <c r="BK47" i="10"/>
  <c r="BL47" i="10"/>
  <c r="BM47" i="10"/>
  <c r="BN47" i="10"/>
  <c r="BD48" i="10"/>
  <c r="BE48" i="10"/>
  <c r="BF48" i="10"/>
  <c r="BG48" i="10"/>
  <c r="BH48" i="10"/>
  <c r="BI48" i="10"/>
  <c r="BJ48" i="10"/>
  <c r="BK48" i="10"/>
  <c r="BL48" i="10"/>
  <c r="BM48" i="10"/>
  <c r="BN48" i="10"/>
  <c r="BD49" i="10"/>
  <c r="BE49" i="10"/>
  <c r="BF49" i="10"/>
  <c r="BG49" i="10"/>
  <c r="BH49" i="10"/>
  <c r="BI49" i="10"/>
  <c r="BJ49" i="10"/>
  <c r="BK49" i="10"/>
  <c r="BL49" i="10"/>
  <c r="BM49" i="10"/>
  <c r="BN49" i="10"/>
  <c r="BD50" i="10"/>
  <c r="BE50" i="10"/>
  <c r="BF50" i="10"/>
  <c r="BG50" i="10"/>
  <c r="BH50" i="10"/>
  <c r="BI50" i="10"/>
  <c r="BJ50" i="10"/>
  <c r="BK50" i="10"/>
  <c r="BL50" i="10"/>
  <c r="BM50" i="10"/>
  <c r="BN50" i="10"/>
  <c r="BD51" i="10"/>
  <c r="BE51" i="10"/>
  <c r="BF51" i="10"/>
  <c r="BG51" i="10"/>
  <c r="BH51" i="10"/>
  <c r="BI51" i="10"/>
  <c r="BJ51" i="10"/>
  <c r="BK51" i="10"/>
  <c r="BL51" i="10"/>
  <c r="BM51" i="10"/>
  <c r="BN51" i="10"/>
  <c r="BD53" i="10"/>
  <c r="BE53" i="10"/>
  <c r="BF53" i="10"/>
  <c r="BG53" i="10"/>
  <c r="BH53" i="10"/>
  <c r="BI53" i="10"/>
  <c r="BJ53" i="10"/>
  <c r="BK53" i="10"/>
  <c r="BL53" i="10"/>
  <c r="BM53" i="10"/>
  <c r="BN53" i="10"/>
  <c r="BD54" i="10"/>
  <c r="BE54" i="10"/>
  <c r="BF54" i="10"/>
  <c r="BG54" i="10"/>
  <c r="BH54" i="10"/>
  <c r="BI54" i="10"/>
  <c r="BJ54" i="10"/>
  <c r="BK54" i="10"/>
  <c r="BL54" i="10"/>
  <c r="BM54" i="10"/>
  <c r="BN54" i="10"/>
  <c r="BD55" i="10"/>
  <c r="BE55" i="10"/>
  <c r="BF55" i="10"/>
  <c r="BG55" i="10"/>
  <c r="BH55" i="10"/>
  <c r="BI55" i="10"/>
  <c r="BJ55" i="10"/>
  <c r="BK55" i="10"/>
  <c r="BL55" i="10"/>
  <c r="BM55" i="10"/>
  <c r="BN55" i="10"/>
  <c r="BD56" i="10"/>
  <c r="BE56" i="10"/>
  <c r="BF56" i="10"/>
  <c r="BG56" i="10"/>
  <c r="BH56" i="10"/>
  <c r="BI56" i="10"/>
  <c r="BJ56" i="10"/>
  <c r="BK56" i="10"/>
  <c r="BL56" i="10"/>
  <c r="BM56" i="10"/>
  <c r="BN56" i="10"/>
  <c r="BD57" i="10"/>
  <c r="BE57" i="10"/>
  <c r="BF57" i="10"/>
  <c r="BG57" i="10"/>
  <c r="BH57" i="10"/>
  <c r="BI57" i="10"/>
  <c r="BJ57" i="10"/>
  <c r="BK57" i="10"/>
  <c r="BL57" i="10"/>
  <c r="BM57" i="10"/>
  <c r="BN57" i="10"/>
  <c r="BD59" i="10"/>
  <c r="BE59" i="10"/>
  <c r="BF59" i="10"/>
  <c r="BG59" i="10"/>
  <c r="BH59" i="10"/>
  <c r="BI59" i="10"/>
  <c r="BJ59" i="10"/>
  <c r="BK59" i="10"/>
  <c r="BL59" i="10"/>
  <c r="BM59" i="10"/>
  <c r="BN59" i="10"/>
  <c r="BD60" i="10"/>
  <c r="BE60" i="10"/>
  <c r="BF60" i="10"/>
  <c r="BG60" i="10"/>
  <c r="BH60" i="10"/>
  <c r="BI60" i="10"/>
  <c r="BJ60" i="10"/>
  <c r="BK60" i="10"/>
  <c r="BL60" i="10"/>
  <c r="BM60" i="10"/>
  <c r="BN60" i="10"/>
  <c r="BD61" i="10"/>
  <c r="BE61" i="10"/>
  <c r="BF61" i="10"/>
  <c r="BG61" i="10"/>
  <c r="BH61" i="10"/>
  <c r="BI61" i="10"/>
  <c r="BJ61" i="10"/>
  <c r="BK61" i="10"/>
  <c r="BL61" i="10"/>
  <c r="BM61" i="10"/>
  <c r="BN61" i="10"/>
  <c r="BD62" i="10"/>
  <c r="BE62" i="10"/>
  <c r="BF62" i="10"/>
  <c r="BG62" i="10"/>
  <c r="BH62" i="10"/>
  <c r="BI62" i="10"/>
  <c r="BJ62" i="10"/>
  <c r="BK62" i="10"/>
  <c r="BL62" i="10"/>
  <c r="BM62" i="10"/>
  <c r="BN62" i="10"/>
  <c r="BD63" i="10"/>
  <c r="BE63" i="10"/>
  <c r="BF63" i="10"/>
  <c r="BG63" i="10"/>
  <c r="BH63" i="10"/>
  <c r="BI63" i="10"/>
  <c r="BJ63" i="10"/>
  <c r="BK63" i="10"/>
  <c r="BL63" i="10"/>
  <c r="BM63" i="10"/>
  <c r="BN63" i="10"/>
  <c r="BD64" i="10"/>
  <c r="BE64" i="10"/>
  <c r="BF64" i="10"/>
  <c r="BG64" i="10"/>
  <c r="BH64" i="10"/>
  <c r="BI64" i="10"/>
  <c r="BJ64" i="10"/>
  <c r="BK64" i="10"/>
  <c r="BL64" i="10"/>
  <c r="BM64" i="10"/>
  <c r="BN64" i="10"/>
  <c r="BD65" i="10"/>
  <c r="BE65" i="10"/>
  <c r="BF65" i="10"/>
  <c r="BG65" i="10"/>
  <c r="BH65" i="10"/>
  <c r="BI65" i="10"/>
  <c r="BJ65" i="10"/>
  <c r="BK65" i="10"/>
  <c r="BL65" i="10"/>
  <c r="BM65" i="10"/>
  <c r="BN65" i="10"/>
  <c r="BD66" i="10"/>
  <c r="BE66" i="10"/>
  <c r="BF66" i="10"/>
  <c r="BG66" i="10"/>
  <c r="BH66" i="10"/>
  <c r="BI66" i="10"/>
  <c r="BJ66" i="10"/>
  <c r="BK66" i="10"/>
  <c r="BL66" i="10"/>
  <c r="BM66" i="10"/>
  <c r="BN66" i="10"/>
  <c r="BD67" i="10"/>
  <c r="BE67" i="10"/>
  <c r="BF67" i="10"/>
  <c r="BG67" i="10"/>
  <c r="BH67" i="10"/>
  <c r="BI67" i="10"/>
  <c r="BJ67" i="10"/>
  <c r="BK67" i="10"/>
  <c r="BL67" i="10"/>
  <c r="BM67" i="10"/>
  <c r="BN67" i="10"/>
  <c r="BD68" i="10"/>
  <c r="BE68" i="10"/>
  <c r="BF68" i="10"/>
  <c r="BG68" i="10"/>
  <c r="BH68" i="10"/>
  <c r="BI68" i="10"/>
  <c r="BJ68" i="10"/>
  <c r="BK68" i="10"/>
  <c r="BL68" i="10"/>
  <c r="BM68" i="10"/>
  <c r="BN68" i="10"/>
  <c r="BD70" i="10"/>
  <c r="BE70" i="10"/>
  <c r="BF70" i="10"/>
  <c r="BG70" i="10"/>
  <c r="BH70" i="10"/>
  <c r="BI70" i="10"/>
  <c r="BJ70" i="10"/>
  <c r="BK70" i="10"/>
  <c r="BL70" i="10"/>
  <c r="BM70" i="10"/>
  <c r="BN70" i="10"/>
  <c r="BD71" i="10"/>
  <c r="BE71" i="10"/>
  <c r="BF71" i="10"/>
  <c r="BG71" i="10"/>
  <c r="BH71" i="10"/>
  <c r="BI71" i="10"/>
  <c r="BJ71" i="10"/>
  <c r="BK71" i="10"/>
  <c r="BL71" i="10"/>
  <c r="BM71" i="10"/>
  <c r="BN71" i="10"/>
  <c r="BD72" i="10"/>
  <c r="BE72" i="10"/>
  <c r="BF72" i="10"/>
  <c r="BG72" i="10"/>
  <c r="BH72" i="10"/>
  <c r="BI72" i="10"/>
  <c r="BJ72" i="10"/>
  <c r="BK72" i="10"/>
  <c r="BL72" i="10"/>
  <c r="BM72" i="10"/>
  <c r="BN72" i="10"/>
  <c r="BD73" i="10"/>
  <c r="BE73" i="10"/>
  <c r="BF73" i="10"/>
  <c r="BG73" i="10"/>
  <c r="BH73" i="10"/>
  <c r="BI73" i="10"/>
  <c r="BJ73" i="10"/>
  <c r="BK73" i="10"/>
  <c r="BL73" i="10"/>
  <c r="BM73" i="10"/>
  <c r="BN73" i="10"/>
  <c r="BD74" i="10"/>
  <c r="BE74" i="10"/>
  <c r="BF74" i="10"/>
  <c r="BG74" i="10"/>
  <c r="BH74" i="10"/>
  <c r="BI74" i="10"/>
  <c r="BJ74" i="10"/>
  <c r="BK74" i="10"/>
  <c r="BL74" i="10"/>
  <c r="BM74" i="10"/>
  <c r="BN74" i="10"/>
  <c r="BD76" i="10"/>
  <c r="BE76" i="10"/>
  <c r="BF76" i="10"/>
  <c r="BG76" i="10"/>
  <c r="BH76" i="10"/>
  <c r="BI76" i="10"/>
  <c r="BJ76" i="10"/>
  <c r="BK76" i="10"/>
  <c r="BL76" i="10"/>
  <c r="BM76" i="10"/>
  <c r="BN76" i="10"/>
  <c r="BD78" i="10"/>
  <c r="BE78" i="10"/>
  <c r="BF78" i="10"/>
  <c r="BG78" i="10"/>
  <c r="BH78" i="10"/>
  <c r="BI78" i="10"/>
  <c r="BJ78" i="10"/>
  <c r="BK78" i="10"/>
  <c r="BL78" i="10"/>
  <c r="BM78" i="10"/>
  <c r="BN78" i="10"/>
  <c r="BD79" i="10"/>
  <c r="BE79" i="10"/>
  <c r="BF79" i="10"/>
  <c r="BG79" i="10"/>
  <c r="BH79" i="10"/>
  <c r="BI79" i="10"/>
  <c r="BJ79" i="10"/>
  <c r="BK79" i="10"/>
  <c r="BL79" i="10"/>
  <c r="BM79" i="10"/>
  <c r="BN79" i="10"/>
  <c r="BD81" i="10"/>
  <c r="BE81" i="10"/>
  <c r="BF81" i="10"/>
  <c r="BG81" i="10"/>
  <c r="BH81" i="10"/>
  <c r="BI81" i="10"/>
  <c r="BJ81" i="10"/>
  <c r="BK81" i="10"/>
  <c r="BL81" i="10"/>
  <c r="BM81" i="10"/>
  <c r="BN81" i="10"/>
  <c r="BD82" i="10"/>
  <c r="BE82" i="10"/>
  <c r="BF82" i="10"/>
  <c r="BG82" i="10"/>
  <c r="BH82" i="10"/>
  <c r="BI82" i="10"/>
  <c r="BJ82" i="10"/>
  <c r="BK82" i="10"/>
  <c r="BL82" i="10"/>
  <c r="BM82" i="10"/>
  <c r="BN82" i="10"/>
  <c r="BD83" i="10"/>
  <c r="BE83" i="10"/>
  <c r="BF83" i="10"/>
  <c r="BG83" i="10"/>
  <c r="BH83" i="10"/>
  <c r="BI83" i="10"/>
  <c r="BJ83" i="10"/>
  <c r="BK83" i="10"/>
  <c r="BL83" i="10"/>
  <c r="BM83" i="10"/>
  <c r="BN83" i="10"/>
  <c r="BD84" i="10"/>
  <c r="BE84" i="10"/>
  <c r="BF84" i="10"/>
  <c r="BG84" i="10"/>
  <c r="BH84" i="10"/>
  <c r="BI84" i="10"/>
  <c r="BJ84" i="10"/>
  <c r="BK84" i="10"/>
  <c r="BL84" i="10"/>
  <c r="BM84" i="10"/>
  <c r="BN84" i="10"/>
  <c r="BD85" i="10"/>
  <c r="BE85" i="10"/>
  <c r="BF85" i="10"/>
  <c r="BG85" i="10"/>
  <c r="BH85" i="10"/>
  <c r="BI85" i="10"/>
  <c r="BJ85" i="10"/>
  <c r="BK85" i="10"/>
  <c r="BL85" i="10"/>
  <c r="BM85" i="10"/>
  <c r="BN85" i="10"/>
  <c r="BD86" i="10"/>
  <c r="BE86" i="10"/>
  <c r="BF86" i="10"/>
  <c r="BG86" i="10"/>
  <c r="BH86" i="10"/>
  <c r="BI86" i="10"/>
  <c r="BJ86" i="10"/>
  <c r="BK86" i="10"/>
  <c r="BL86" i="10"/>
  <c r="BM86" i="10"/>
  <c r="BN86" i="10"/>
  <c r="BD87" i="10"/>
  <c r="BE87" i="10"/>
  <c r="BF87" i="10"/>
  <c r="BG87" i="10"/>
  <c r="BH87" i="10"/>
  <c r="BI87" i="10"/>
  <c r="BJ87" i="10"/>
  <c r="BK87" i="10"/>
  <c r="BL87" i="10"/>
  <c r="BM87" i="10"/>
  <c r="BN87" i="10"/>
  <c r="BD88" i="10"/>
  <c r="BE88" i="10"/>
  <c r="BF88" i="10"/>
  <c r="BG88" i="10"/>
  <c r="BH88" i="10"/>
  <c r="BI88" i="10"/>
  <c r="BJ88" i="10"/>
  <c r="BK88" i="10"/>
  <c r="BL88" i="10"/>
  <c r="BM88" i="10"/>
  <c r="BN88" i="10"/>
  <c r="BE15" i="10"/>
  <c r="BF15" i="10"/>
  <c r="BG15" i="10"/>
  <c r="BH15" i="10"/>
  <c r="BI15" i="10"/>
  <c r="BJ15" i="10"/>
  <c r="BK15" i="10"/>
  <c r="BL15" i="10"/>
  <c r="BM15" i="10"/>
  <c r="BN15" i="10"/>
  <c r="AA88" i="10"/>
  <c r="AA209" i="12"/>
  <c r="AB209" i="12"/>
  <c r="AC209" i="12"/>
  <c r="AA210" i="12"/>
  <c r="AB210" i="12"/>
  <c r="AC210" i="12"/>
  <c r="AA211" i="12"/>
  <c r="AB211" i="12"/>
  <c r="AC211" i="12"/>
  <c r="AA212" i="12"/>
  <c r="AB212" i="12"/>
  <c r="AC212" i="12"/>
  <c r="AA213" i="12"/>
  <c r="AB213" i="12"/>
  <c r="AC213" i="12"/>
  <c r="AA214" i="12"/>
  <c r="AB214" i="12"/>
  <c r="AC214" i="12"/>
  <c r="AA215" i="12"/>
  <c r="AB215" i="12"/>
  <c r="AC215" i="12"/>
  <c r="AA216" i="12"/>
  <c r="AB216" i="12"/>
  <c r="AC216" i="12"/>
  <c r="AA217" i="12"/>
  <c r="AB217" i="12"/>
  <c r="AC217" i="12"/>
  <c r="AA218" i="12"/>
  <c r="AB218" i="12"/>
  <c r="AC218" i="12"/>
  <c r="AA219" i="12"/>
  <c r="AB219" i="12"/>
  <c r="AC219" i="12"/>
  <c r="AA220" i="12"/>
  <c r="AB220" i="12"/>
  <c r="AC220" i="12"/>
  <c r="AA221" i="12"/>
  <c r="AB221" i="12"/>
  <c r="AC221" i="12"/>
  <c r="AA222" i="12"/>
  <c r="AB222" i="12"/>
  <c r="AC222" i="12"/>
  <c r="AA223" i="12"/>
  <c r="AB223" i="12"/>
  <c r="AC223" i="12"/>
  <c r="AA224" i="12"/>
  <c r="AB224" i="12"/>
  <c r="AC224" i="12"/>
  <c r="AA225" i="12"/>
  <c r="AB225" i="12"/>
  <c r="AC225" i="12"/>
  <c r="AA226" i="12"/>
  <c r="AB226" i="12"/>
  <c r="AC226" i="12"/>
  <c r="AA227" i="12"/>
  <c r="AB227" i="12"/>
  <c r="AC227" i="12"/>
  <c r="AA228" i="12"/>
  <c r="AB228" i="12"/>
  <c r="AC228" i="12"/>
  <c r="AA229" i="12"/>
  <c r="AB229" i="12"/>
  <c r="AC229" i="12"/>
  <c r="AB208" i="12"/>
  <c r="AC208" i="12"/>
  <c r="AA208" i="12"/>
  <c r="AA27" i="12"/>
  <c r="AB27" i="12"/>
  <c r="AC27" i="12"/>
  <c r="AA28" i="12"/>
  <c r="AB28" i="12"/>
  <c r="AC28" i="12"/>
  <c r="AA29" i="12"/>
  <c r="AB29" i="12"/>
  <c r="AC29" i="12"/>
  <c r="AA30" i="12"/>
  <c r="AB30" i="12"/>
  <c r="AC30" i="12"/>
  <c r="AA31" i="12"/>
  <c r="AB31" i="12"/>
  <c r="AC31" i="12"/>
  <c r="AA32" i="12"/>
  <c r="AB32" i="12"/>
  <c r="AC32" i="12"/>
  <c r="AA33" i="12"/>
  <c r="AB33" i="12"/>
  <c r="AC33" i="12"/>
  <c r="AA34" i="12"/>
  <c r="AB34" i="12"/>
  <c r="AC34" i="12"/>
  <c r="AA35" i="12"/>
  <c r="AB35" i="12"/>
  <c r="AC35" i="12"/>
  <c r="AA36" i="12"/>
  <c r="AB36" i="12"/>
  <c r="AC36" i="12"/>
  <c r="AA37" i="12"/>
  <c r="AB37" i="12"/>
  <c r="AC37" i="12"/>
  <c r="AA38" i="12"/>
  <c r="AB38" i="12"/>
  <c r="AC38" i="12"/>
  <c r="AA39" i="12"/>
  <c r="AB39" i="12"/>
  <c r="AC39" i="12"/>
  <c r="AA40" i="12"/>
  <c r="AB40" i="12"/>
  <c r="AC40" i="12"/>
  <c r="AA41" i="12"/>
  <c r="AB41" i="12"/>
  <c r="AC41" i="12"/>
  <c r="AA42" i="12"/>
  <c r="AB42" i="12"/>
  <c r="AC42" i="12"/>
  <c r="AA43" i="12"/>
  <c r="AB43" i="12"/>
  <c r="AC43" i="12"/>
  <c r="AA44" i="12"/>
  <c r="AB44" i="12"/>
  <c r="AC44" i="12"/>
  <c r="AA45" i="12"/>
  <c r="AB45" i="12"/>
  <c r="AC45" i="12"/>
  <c r="AA46" i="12"/>
  <c r="AB46" i="12"/>
  <c r="AC46" i="12"/>
  <c r="AA47" i="12"/>
  <c r="AB47" i="12"/>
  <c r="AC47" i="12"/>
  <c r="AA48" i="12"/>
  <c r="AB48" i="12"/>
  <c r="AC48" i="12"/>
  <c r="AA49" i="12"/>
  <c r="AB49" i="12"/>
  <c r="AC49" i="12"/>
  <c r="AA50" i="12"/>
  <c r="AB50" i="12"/>
  <c r="AC50" i="12"/>
  <c r="AA51" i="12"/>
  <c r="AB51" i="12"/>
  <c r="AC51" i="12"/>
  <c r="AA52" i="12"/>
  <c r="AB52" i="12"/>
  <c r="AC52" i="12"/>
  <c r="AA53" i="12"/>
  <c r="AB53" i="12"/>
  <c r="AC53" i="12"/>
  <c r="AA54" i="12"/>
  <c r="AB54" i="12"/>
  <c r="AC54" i="12"/>
  <c r="AA55" i="12"/>
  <c r="AB55" i="12"/>
  <c r="AC55" i="12"/>
  <c r="AA56" i="12"/>
  <c r="AB56" i="12"/>
  <c r="AC56" i="12"/>
  <c r="AA57" i="12"/>
  <c r="AB57" i="12"/>
  <c r="AC57" i="12"/>
  <c r="AA58" i="12"/>
  <c r="AB58" i="12"/>
  <c r="AC58" i="12"/>
  <c r="AA59" i="12"/>
  <c r="AB59" i="12"/>
  <c r="AC59" i="12"/>
  <c r="AA60" i="12"/>
  <c r="AB60" i="12"/>
  <c r="AC60" i="12"/>
  <c r="AA61" i="12"/>
  <c r="AB61" i="12"/>
  <c r="AC61" i="12"/>
  <c r="AA62" i="12"/>
  <c r="AB62" i="12"/>
  <c r="AC62" i="12"/>
  <c r="AA63" i="12"/>
  <c r="AB63" i="12"/>
  <c r="AC63" i="12"/>
  <c r="AA64" i="12"/>
  <c r="AB64" i="12"/>
  <c r="AC64" i="12"/>
  <c r="AA65" i="12"/>
  <c r="AB65" i="12"/>
  <c r="AC65" i="12"/>
  <c r="AA66" i="12"/>
  <c r="AB66" i="12"/>
  <c r="AC66" i="12"/>
  <c r="AA67" i="12"/>
  <c r="AB67" i="12"/>
  <c r="AC67" i="12"/>
  <c r="AA68" i="12"/>
  <c r="AB68" i="12"/>
  <c r="AC68" i="12"/>
  <c r="AA69" i="12"/>
  <c r="AB69" i="12"/>
  <c r="AC69" i="12"/>
  <c r="AA70" i="12"/>
  <c r="AB70" i="12"/>
  <c r="AC70" i="12"/>
  <c r="AA71" i="12"/>
  <c r="AB71" i="12"/>
  <c r="AC71" i="12"/>
  <c r="AA72" i="12"/>
  <c r="AB72" i="12"/>
  <c r="AC72" i="12"/>
  <c r="AA73" i="12"/>
  <c r="AB73" i="12"/>
  <c r="AC73" i="12"/>
  <c r="AA74" i="12"/>
  <c r="AB74" i="12"/>
  <c r="AC74" i="12"/>
  <c r="AA75" i="12"/>
  <c r="AB75" i="12"/>
  <c r="AC75" i="12"/>
  <c r="AA76" i="12"/>
  <c r="AB76" i="12"/>
  <c r="AC76" i="12"/>
  <c r="AA77" i="12"/>
  <c r="AB77" i="12"/>
  <c r="AC77" i="12"/>
  <c r="AA78" i="12"/>
  <c r="AB78" i="12"/>
  <c r="AC78" i="12"/>
  <c r="AA79" i="12"/>
  <c r="AB79" i="12"/>
  <c r="AC79" i="12"/>
  <c r="AA80" i="12"/>
  <c r="AB80" i="12"/>
  <c r="AC80" i="12"/>
  <c r="AA81" i="12"/>
  <c r="AB81" i="12"/>
  <c r="AC81" i="12"/>
  <c r="AA82" i="12"/>
  <c r="AB82" i="12"/>
  <c r="AC82" i="12"/>
  <c r="AA83" i="12"/>
  <c r="AB83" i="12"/>
  <c r="AC83" i="12"/>
  <c r="AA84" i="12"/>
  <c r="AB84" i="12"/>
  <c r="AC84" i="12"/>
  <c r="AA85" i="12"/>
  <c r="AB85" i="12"/>
  <c r="AC85" i="12"/>
  <c r="AA86" i="12"/>
  <c r="AB86" i="12"/>
  <c r="AC86" i="12"/>
  <c r="AA87" i="12"/>
  <c r="AB87" i="12"/>
  <c r="AC87" i="12"/>
  <c r="AA88" i="12"/>
  <c r="AB88" i="12"/>
  <c r="AC88" i="12"/>
  <c r="AA89" i="12"/>
  <c r="AB89" i="12"/>
  <c r="AC89" i="12"/>
  <c r="AA90" i="12"/>
  <c r="AB90" i="12"/>
  <c r="AC90" i="12"/>
  <c r="AA91" i="12"/>
  <c r="AB91" i="12"/>
  <c r="AC91" i="12"/>
  <c r="AA92" i="12"/>
  <c r="AB92" i="12"/>
  <c r="AC92" i="12"/>
  <c r="AA93" i="12"/>
  <c r="AB93" i="12"/>
  <c r="AC93" i="12"/>
  <c r="AA94" i="12"/>
  <c r="AB94" i="12"/>
  <c r="AC94" i="12"/>
  <c r="AA95" i="12"/>
  <c r="AB95" i="12"/>
  <c r="AC95" i="12"/>
  <c r="AA96" i="12"/>
  <c r="AB96" i="12"/>
  <c r="AC96" i="12"/>
  <c r="AA97" i="12"/>
  <c r="AB97" i="12"/>
  <c r="AC97" i="12"/>
  <c r="AA98" i="12"/>
  <c r="AB98" i="12"/>
  <c r="AC98" i="12"/>
  <c r="AA99" i="12"/>
  <c r="AB99" i="12"/>
  <c r="AC99" i="12"/>
  <c r="AA100" i="12"/>
  <c r="AB100" i="12"/>
  <c r="AC100" i="12"/>
  <c r="AA101" i="12"/>
  <c r="AB101" i="12"/>
  <c r="AC101" i="12"/>
  <c r="AA102" i="12"/>
  <c r="AB102" i="12"/>
  <c r="AC102" i="12"/>
  <c r="AA103" i="12"/>
  <c r="AB103" i="12"/>
  <c r="AC103" i="12"/>
  <c r="AA104" i="12"/>
  <c r="AB104" i="12"/>
  <c r="AC104" i="12"/>
  <c r="AA105" i="12"/>
  <c r="AB105" i="12"/>
  <c r="AC105" i="12"/>
  <c r="AA106" i="12"/>
  <c r="AB106" i="12"/>
  <c r="AC106" i="12"/>
  <c r="AA107" i="12"/>
  <c r="AB107" i="12"/>
  <c r="AC107" i="12"/>
  <c r="AA108" i="12"/>
  <c r="AB108" i="12"/>
  <c r="AC108" i="12"/>
  <c r="AA109" i="12"/>
  <c r="AB109" i="12"/>
  <c r="AC109" i="12"/>
  <c r="AA110" i="12"/>
  <c r="AB110" i="12"/>
  <c r="AC110" i="12"/>
  <c r="AA111" i="12"/>
  <c r="AB111" i="12"/>
  <c r="AC111" i="12"/>
  <c r="AA112" i="12"/>
  <c r="AB112" i="12"/>
  <c r="AC112" i="12"/>
  <c r="AA113" i="12"/>
  <c r="AB113" i="12"/>
  <c r="AC113" i="12"/>
  <c r="AA114" i="12"/>
  <c r="AB114" i="12"/>
  <c r="AC114" i="12"/>
  <c r="AA115" i="12"/>
  <c r="AB115" i="12"/>
  <c r="AC115" i="12"/>
  <c r="AA116" i="12"/>
  <c r="AB116" i="12"/>
  <c r="AC116" i="12"/>
  <c r="AA117" i="12"/>
  <c r="AB117" i="12"/>
  <c r="AC117" i="12"/>
  <c r="AA118" i="12"/>
  <c r="AB118" i="12"/>
  <c r="AC118" i="12"/>
  <c r="AA119" i="12"/>
  <c r="AB119" i="12"/>
  <c r="AC119" i="12"/>
  <c r="AA120" i="12"/>
  <c r="AB120" i="12"/>
  <c r="AC120" i="12"/>
  <c r="AA121" i="12"/>
  <c r="AB121" i="12"/>
  <c r="AC121" i="12"/>
  <c r="AA122" i="12"/>
  <c r="AB122" i="12"/>
  <c r="AC122" i="12"/>
  <c r="AA123" i="12"/>
  <c r="AB123" i="12"/>
  <c r="AC123" i="12"/>
  <c r="AA124" i="12"/>
  <c r="AB124" i="12"/>
  <c r="AC124" i="12"/>
  <c r="AA125" i="12"/>
  <c r="AB125" i="12"/>
  <c r="AC125" i="12"/>
  <c r="AA126" i="12"/>
  <c r="AB126" i="12"/>
  <c r="AC126" i="12"/>
  <c r="AA127" i="12"/>
  <c r="AB127" i="12"/>
  <c r="AC127" i="12"/>
  <c r="AA128" i="12"/>
  <c r="AB128" i="12"/>
  <c r="AC128" i="12"/>
  <c r="AA129" i="12"/>
  <c r="AB129" i="12"/>
  <c r="AC129" i="12"/>
  <c r="AA130" i="12"/>
  <c r="AB130" i="12"/>
  <c r="AC130" i="12"/>
  <c r="AA131" i="12"/>
  <c r="AB131" i="12"/>
  <c r="AC131" i="12"/>
  <c r="AA132" i="12"/>
  <c r="AB132" i="12"/>
  <c r="AC132" i="12"/>
  <c r="AA133" i="12"/>
  <c r="AB133" i="12"/>
  <c r="AC133" i="12"/>
  <c r="AA134" i="12"/>
  <c r="AB134" i="12"/>
  <c r="AC134" i="12"/>
  <c r="AA135" i="12"/>
  <c r="AB135" i="12"/>
  <c r="AC135" i="12"/>
  <c r="AA136" i="12"/>
  <c r="AB136" i="12"/>
  <c r="AC136" i="12"/>
  <c r="AA137" i="12"/>
  <c r="AB137" i="12"/>
  <c r="AC137" i="12"/>
  <c r="AA138" i="12"/>
  <c r="AB138" i="12"/>
  <c r="AC138" i="12"/>
  <c r="AA139" i="12"/>
  <c r="AB139" i="12"/>
  <c r="AC139" i="12"/>
  <c r="AA140" i="12"/>
  <c r="AB140" i="12"/>
  <c r="AC140" i="12"/>
  <c r="AA141" i="12"/>
  <c r="AB141" i="12"/>
  <c r="AC141" i="12"/>
  <c r="AA142" i="12"/>
  <c r="AB142" i="12"/>
  <c r="AC142" i="12"/>
  <c r="AA143" i="12"/>
  <c r="AB143" i="12"/>
  <c r="AC143" i="12"/>
  <c r="AA144" i="12"/>
  <c r="AB144" i="12"/>
  <c r="AC144" i="12"/>
  <c r="AA145" i="12"/>
  <c r="AB145" i="12"/>
  <c r="AC145" i="12"/>
  <c r="AA146" i="12"/>
  <c r="AB146" i="12"/>
  <c r="AC146" i="12"/>
  <c r="AA147" i="12"/>
  <c r="AB147" i="12"/>
  <c r="AC147" i="12"/>
  <c r="AA148" i="12"/>
  <c r="AB148" i="12"/>
  <c r="AC148" i="12"/>
  <c r="AA149" i="12"/>
  <c r="AB149" i="12"/>
  <c r="AC149" i="12"/>
  <c r="AA150" i="12"/>
  <c r="AB150" i="12"/>
  <c r="AC150" i="12"/>
  <c r="AA151" i="12"/>
  <c r="AB151" i="12"/>
  <c r="AC151" i="12"/>
  <c r="AA152" i="12"/>
  <c r="AB152" i="12"/>
  <c r="AC152" i="12"/>
  <c r="AA153" i="12"/>
  <c r="AB153" i="12"/>
  <c r="AC153" i="12"/>
  <c r="AA154" i="12"/>
  <c r="AB154" i="12"/>
  <c r="AC154" i="12"/>
  <c r="AA155" i="12"/>
  <c r="AB155" i="12"/>
  <c r="AC155" i="12"/>
  <c r="AA156" i="12"/>
  <c r="AB156" i="12"/>
  <c r="AC156" i="12"/>
  <c r="AA157" i="12"/>
  <c r="AB157" i="12"/>
  <c r="AC157" i="12"/>
  <c r="AA158" i="12"/>
  <c r="AB158" i="12"/>
  <c r="AC158" i="12"/>
  <c r="AA159" i="12"/>
  <c r="AB159" i="12"/>
  <c r="AC159" i="12"/>
  <c r="AA160" i="12"/>
  <c r="AB160" i="12"/>
  <c r="AC160" i="12"/>
  <c r="AA161" i="12"/>
  <c r="AB161" i="12"/>
  <c r="AC161" i="12"/>
  <c r="AA162" i="12"/>
  <c r="AB162" i="12"/>
  <c r="AC162" i="12"/>
  <c r="AA163" i="12"/>
  <c r="AB163" i="12"/>
  <c r="AC163" i="12"/>
  <c r="AA164" i="12"/>
  <c r="AB164" i="12"/>
  <c r="AC164" i="12"/>
  <c r="AA165" i="12"/>
  <c r="AB165" i="12"/>
  <c r="AC165" i="12"/>
  <c r="AA166" i="12"/>
  <c r="AB166" i="12"/>
  <c r="AC166" i="12"/>
  <c r="AA167" i="12"/>
  <c r="AB167" i="12"/>
  <c r="AC167" i="12"/>
  <c r="AA168" i="12"/>
  <c r="AB168" i="12"/>
  <c r="AC168" i="12"/>
  <c r="AA169" i="12"/>
  <c r="AB169" i="12"/>
  <c r="AC169" i="12"/>
  <c r="AA170" i="12"/>
  <c r="AB170" i="12"/>
  <c r="AC170" i="12"/>
  <c r="AA171" i="12"/>
  <c r="AB171" i="12"/>
  <c r="AC171" i="12"/>
  <c r="AA172" i="12"/>
  <c r="AB172" i="12"/>
  <c r="AC172" i="12"/>
  <c r="AA173" i="12"/>
  <c r="AB173" i="12"/>
  <c r="AC173" i="12"/>
  <c r="AA174" i="12"/>
  <c r="AB174" i="12"/>
  <c r="AC174" i="12"/>
  <c r="AA175" i="12"/>
  <c r="AB175" i="12"/>
  <c r="AC175" i="12"/>
  <c r="AA176" i="12"/>
  <c r="AB176" i="12"/>
  <c r="AC176" i="12"/>
  <c r="AA177" i="12"/>
  <c r="AB177" i="12"/>
  <c r="AC177" i="12"/>
  <c r="AA178" i="12"/>
  <c r="AB178" i="12"/>
  <c r="AC178" i="12"/>
  <c r="AA179" i="12"/>
  <c r="AB179" i="12"/>
  <c r="AC179" i="12"/>
  <c r="AA180" i="12"/>
  <c r="AB180" i="12"/>
  <c r="AC180" i="12"/>
  <c r="AA181" i="12"/>
  <c r="AB181" i="12"/>
  <c r="AC181" i="12"/>
  <c r="AA182" i="12"/>
  <c r="AB182" i="12"/>
  <c r="AC182" i="12"/>
  <c r="AA183" i="12"/>
  <c r="AB183" i="12"/>
  <c r="AC183" i="12"/>
  <c r="AA184" i="12"/>
  <c r="AB184" i="12"/>
  <c r="AC184" i="12"/>
  <c r="AA185" i="12"/>
  <c r="AB185" i="12"/>
  <c r="AC185" i="12"/>
  <c r="AA186" i="12"/>
  <c r="AB186" i="12"/>
  <c r="AC186" i="12"/>
  <c r="AA187" i="12"/>
  <c r="AB187" i="12"/>
  <c r="AC187" i="12"/>
  <c r="AA188" i="12"/>
  <c r="AB188" i="12"/>
  <c r="AC188" i="12"/>
  <c r="AA189" i="12"/>
  <c r="AB189" i="12"/>
  <c r="AC189" i="12"/>
  <c r="AA190" i="12"/>
  <c r="AB190" i="12"/>
  <c r="AC190" i="12"/>
  <c r="AA191" i="12"/>
  <c r="AB191" i="12"/>
  <c r="AC191" i="12"/>
  <c r="AA192" i="12"/>
  <c r="AB192" i="12"/>
  <c r="AC192" i="12"/>
  <c r="AA193" i="12"/>
  <c r="AB193" i="12"/>
  <c r="AC193" i="12"/>
  <c r="AA194" i="12"/>
  <c r="AB194" i="12"/>
  <c r="AC194" i="12"/>
  <c r="AA195" i="12"/>
  <c r="AB195" i="12"/>
  <c r="AC195" i="12"/>
  <c r="AA196" i="12"/>
  <c r="AB196" i="12"/>
  <c r="AC196" i="12"/>
  <c r="AA197" i="12"/>
  <c r="AB197" i="12"/>
  <c r="AC197" i="12"/>
  <c r="AA198" i="12"/>
  <c r="AB198" i="12"/>
  <c r="AC198" i="12"/>
  <c r="AA199" i="12"/>
  <c r="AB199" i="12"/>
  <c r="AC199" i="12"/>
  <c r="AA200" i="12"/>
  <c r="AB200" i="12"/>
  <c r="AC200" i="12"/>
  <c r="AA201" i="12"/>
  <c r="AB201" i="12"/>
  <c r="AC201" i="12"/>
  <c r="AA202" i="12"/>
  <c r="AB202" i="12"/>
  <c r="AC202" i="12"/>
  <c r="AA203" i="12"/>
  <c r="AB203" i="12"/>
  <c r="AC203" i="12"/>
  <c r="AA204" i="12"/>
  <c r="AB204" i="12"/>
  <c r="AC204" i="12"/>
  <c r="AA205" i="12"/>
  <c r="AB205" i="12"/>
  <c r="AC205" i="12"/>
  <c r="AB26" i="12"/>
  <c r="AC26" i="12"/>
  <c r="AA26" i="12"/>
  <c r="AH229" i="12"/>
  <c r="AG229" i="12"/>
  <c r="AF229" i="12"/>
  <c r="AL229" i="12" s="1"/>
  <c r="Y229" i="12"/>
  <c r="AE229" i="12" s="1"/>
  <c r="AK229" i="12" s="1"/>
  <c r="AH228" i="12"/>
  <c r="AG228" i="12"/>
  <c r="AF228" i="12"/>
  <c r="AL228" i="12" s="1"/>
  <c r="Y228" i="12"/>
  <c r="AE228" i="12" s="1"/>
  <c r="AK228" i="12" s="1"/>
  <c r="AH227" i="12"/>
  <c r="AG227" i="12"/>
  <c r="AF227" i="12"/>
  <c r="AL227" i="12" s="1"/>
  <c r="Y227" i="12"/>
  <c r="AE227" i="12" s="1"/>
  <c r="AK227" i="12" s="1"/>
  <c r="AH226" i="12"/>
  <c r="AG226" i="12"/>
  <c r="AF226" i="12"/>
  <c r="AL226" i="12" s="1"/>
  <c r="Y226" i="12"/>
  <c r="AE226" i="12" s="1"/>
  <c r="AK226" i="12" s="1"/>
  <c r="AH225" i="12"/>
  <c r="AG225" i="12"/>
  <c r="AF225" i="12"/>
  <c r="AL225" i="12" s="1"/>
  <c r="Y225" i="12"/>
  <c r="AE225" i="12" s="1"/>
  <c r="AK225" i="12" s="1"/>
  <c r="AH224" i="12"/>
  <c r="AG224" i="12"/>
  <c r="AF224" i="12"/>
  <c r="AL224" i="12" s="1"/>
  <c r="Y224" i="12"/>
  <c r="AE224" i="12" s="1"/>
  <c r="AK224" i="12" s="1"/>
  <c r="AH223" i="12"/>
  <c r="AG223" i="12"/>
  <c r="AF223" i="12"/>
  <c r="AL223" i="12" s="1"/>
  <c r="Y223" i="12"/>
  <c r="AE223" i="12" s="1"/>
  <c r="AK223" i="12" s="1"/>
  <c r="AH222" i="12"/>
  <c r="AG222" i="12"/>
  <c r="AF222" i="12"/>
  <c r="AL222" i="12" s="1"/>
  <c r="Y222" i="12"/>
  <c r="AE222" i="12" s="1"/>
  <c r="AK222" i="12" s="1"/>
  <c r="AH221" i="12"/>
  <c r="AG221" i="12"/>
  <c r="AF221" i="12"/>
  <c r="AL221" i="12" s="1"/>
  <c r="Y221" i="12"/>
  <c r="AE221" i="12" s="1"/>
  <c r="AK221" i="12" s="1"/>
  <c r="AH220" i="12"/>
  <c r="AG220" i="12"/>
  <c r="AF220" i="12"/>
  <c r="AL220" i="12" s="1"/>
  <c r="Y220" i="12"/>
  <c r="AE220" i="12" s="1"/>
  <c r="AK220" i="12" s="1"/>
  <c r="AH219" i="12"/>
  <c r="AG219" i="12"/>
  <c r="AF219" i="12"/>
  <c r="AL219" i="12" s="1"/>
  <c r="Y219" i="12"/>
  <c r="AE219" i="12" s="1"/>
  <c r="AK219" i="12" s="1"/>
  <c r="AH218" i="12"/>
  <c r="AG218" i="12"/>
  <c r="AF218" i="12"/>
  <c r="AL218" i="12" s="1"/>
  <c r="Y218" i="12"/>
  <c r="AE218" i="12" s="1"/>
  <c r="AK218" i="12" s="1"/>
  <c r="AH217" i="12"/>
  <c r="AG217" i="12"/>
  <c r="AF217" i="12"/>
  <c r="AL217" i="12" s="1"/>
  <c r="Y217" i="12"/>
  <c r="AE217" i="12" s="1"/>
  <c r="AK217" i="12" s="1"/>
  <c r="AH216" i="12"/>
  <c r="AG216" i="12"/>
  <c r="AF216" i="12"/>
  <c r="AL216" i="12" s="1"/>
  <c r="Y216" i="12"/>
  <c r="AE216" i="12" s="1"/>
  <c r="AK216" i="12" s="1"/>
  <c r="AH215" i="12"/>
  <c r="AG215" i="12"/>
  <c r="AF215" i="12"/>
  <c r="AL215" i="12" s="1"/>
  <c r="Y215" i="12"/>
  <c r="AE215" i="12" s="1"/>
  <c r="AK215" i="12" s="1"/>
  <c r="AH214" i="12"/>
  <c r="AG214" i="12"/>
  <c r="AF214" i="12"/>
  <c r="AL214" i="12" s="1"/>
  <c r="Y214" i="12"/>
  <c r="AE214" i="12" s="1"/>
  <c r="AK214" i="12" s="1"/>
  <c r="AH213" i="12"/>
  <c r="AG213" i="12"/>
  <c r="AF213" i="12"/>
  <c r="AL213" i="12" s="1"/>
  <c r="Y213" i="12"/>
  <c r="AE213" i="12" s="1"/>
  <c r="AK213" i="12" s="1"/>
  <c r="AH212" i="12"/>
  <c r="AG212" i="12"/>
  <c r="AF212" i="12"/>
  <c r="AL212" i="12" s="1"/>
  <c r="Y212" i="12"/>
  <c r="AE212" i="12" s="1"/>
  <c r="AK212" i="12" s="1"/>
  <c r="AH211" i="12"/>
  <c r="AG211" i="12"/>
  <c r="AF211" i="12"/>
  <c r="AL211" i="12" s="1"/>
  <c r="Y211" i="12"/>
  <c r="AE211" i="12" s="1"/>
  <c r="AK211" i="12" s="1"/>
  <c r="AH210" i="12"/>
  <c r="AG210" i="12"/>
  <c r="AF210" i="12"/>
  <c r="AL210" i="12" s="1"/>
  <c r="Y210" i="12"/>
  <c r="AE210" i="12" s="1"/>
  <c r="AK210" i="12" s="1"/>
  <c r="AH209" i="12"/>
  <c r="AG209" i="12"/>
  <c r="AF209" i="12"/>
  <c r="AL209" i="12" s="1"/>
  <c r="Y209" i="12"/>
  <c r="AE209" i="12" s="1"/>
  <c r="AK209" i="12" s="1"/>
  <c r="AH208" i="12"/>
  <c r="AG208" i="12"/>
  <c r="AF208" i="12"/>
  <c r="AL208" i="12" s="1"/>
  <c r="Y208" i="12"/>
  <c r="AE208" i="12" s="1"/>
  <c r="AK208" i="12" s="1"/>
  <c r="AH205" i="12"/>
  <c r="AG205" i="12"/>
  <c r="Z205" i="12"/>
  <c r="AF205" i="12" s="1"/>
  <c r="AL205" i="12" s="1"/>
  <c r="Y205" i="12"/>
  <c r="AE205" i="12" s="1"/>
  <c r="AK205" i="12" s="1"/>
  <c r="AH204" i="12"/>
  <c r="AG204" i="12"/>
  <c r="Z204" i="12"/>
  <c r="AF204" i="12" s="1"/>
  <c r="AL204" i="12" s="1"/>
  <c r="Y204" i="12"/>
  <c r="AE204" i="12" s="1"/>
  <c r="AK204" i="12" s="1"/>
  <c r="AH203" i="12"/>
  <c r="AG203" i="12"/>
  <c r="Z203" i="12"/>
  <c r="AF203" i="12" s="1"/>
  <c r="AL203" i="12" s="1"/>
  <c r="Y203" i="12"/>
  <c r="AE203" i="12" s="1"/>
  <c r="AK203" i="12" s="1"/>
  <c r="AH202" i="12"/>
  <c r="AG202" i="12"/>
  <c r="Z202" i="12"/>
  <c r="AF202" i="12" s="1"/>
  <c r="AL202" i="12" s="1"/>
  <c r="Y202" i="12"/>
  <c r="AE202" i="12" s="1"/>
  <c r="AK202" i="12" s="1"/>
  <c r="AH201" i="12"/>
  <c r="AG201" i="12"/>
  <c r="Z201" i="12"/>
  <c r="AF201" i="12" s="1"/>
  <c r="AL201" i="12" s="1"/>
  <c r="Y201" i="12"/>
  <c r="AE201" i="12" s="1"/>
  <c r="AK201" i="12" s="1"/>
  <c r="AH200" i="12"/>
  <c r="AG200" i="12"/>
  <c r="Z200" i="12"/>
  <c r="AF200" i="12" s="1"/>
  <c r="AL200" i="12" s="1"/>
  <c r="Y200" i="12"/>
  <c r="AE200" i="12" s="1"/>
  <c r="AK200" i="12" s="1"/>
  <c r="AH199" i="12"/>
  <c r="AG199" i="12"/>
  <c r="Z199" i="12"/>
  <c r="AF199" i="12" s="1"/>
  <c r="AL199" i="12" s="1"/>
  <c r="Y199" i="12"/>
  <c r="AE199" i="12" s="1"/>
  <c r="AK199" i="12" s="1"/>
  <c r="AH198" i="12"/>
  <c r="AG198" i="12"/>
  <c r="Z198" i="12"/>
  <c r="AF198" i="12" s="1"/>
  <c r="AL198" i="12" s="1"/>
  <c r="Y198" i="12"/>
  <c r="AE198" i="12" s="1"/>
  <c r="AK198" i="12" s="1"/>
  <c r="AH197" i="12"/>
  <c r="AG197" i="12"/>
  <c r="Z197" i="12"/>
  <c r="AF197" i="12" s="1"/>
  <c r="AL197" i="12" s="1"/>
  <c r="Y197" i="12"/>
  <c r="AE197" i="12" s="1"/>
  <c r="AK197" i="12" s="1"/>
  <c r="AH196" i="12"/>
  <c r="AG196" i="12"/>
  <c r="Z196" i="12"/>
  <c r="AF196" i="12" s="1"/>
  <c r="AL196" i="12" s="1"/>
  <c r="Y196" i="12"/>
  <c r="AE196" i="12" s="1"/>
  <c r="AK196" i="12" s="1"/>
  <c r="AH195" i="12"/>
  <c r="AG195" i="12"/>
  <c r="Z195" i="12"/>
  <c r="AF195" i="12" s="1"/>
  <c r="AL195" i="12" s="1"/>
  <c r="Y195" i="12"/>
  <c r="AE195" i="12" s="1"/>
  <c r="AK195" i="12" s="1"/>
  <c r="AH194" i="12"/>
  <c r="AG194" i="12"/>
  <c r="Z194" i="12"/>
  <c r="AF194" i="12" s="1"/>
  <c r="AL194" i="12" s="1"/>
  <c r="Y194" i="12"/>
  <c r="AE194" i="12" s="1"/>
  <c r="AK194" i="12" s="1"/>
  <c r="AH193" i="12"/>
  <c r="AG193" i="12"/>
  <c r="Z193" i="12"/>
  <c r="AF193" i="12" s="1"/>
  <c r="AL193" i="12" s="1"/>
  <c r="Y193" i="12"/>
  <c r="AE193" i="12" s="1"/>
  <c r="AK193" i="12" s="1"/>
  <c r="AH192" i="12"/>
  <c r="AG192" i="12"/>
  <c r="Z192" i="12"/>
  <c r="AF192" i="12" s="1"/>
  <c r="AL192" i="12" s="1"/>
  <c r="Y192" i="12"/>
  <c r="AE192" i="12" s="1"/>
  <c r="AK192" i="12" s="1"/>
  <c r="AH191" i="12"/>
  <c r="AG191" i="12"/>
  <c r="Z191" i="12"/>
  <c r="AF191" i="12" s="1"/>
  <c r="AL191" i="12" s="1"/>
  <c r="Y191" i="12"/>
  <c r="AE191" i="12" s="1"/>
  <c r="AK191" i="12" s="1"/>
  <c r="AH190" i="12"/>
  <c r="AG190" i="12"/>
  <c r="Z190" i="12"/>
  <c r="AF190" i="12" s="1"/>
  <c r="AL190" i="12" s="1"/>
  <c r="Y190" i="12"/>
  <c r="AE190" i="12" s="1"/>
  <c r="AK190" i="12" s="1"/>
  <c r="AH189" i="12"/>
  <c r="AG189" i="12"/>
  <c r="Z189" i="12"/>
  <c r="AF189" i="12" s="1"/>
  <c r="AL189" i="12" s="1"/>
  <c r="Y189" i="12"/>
  <c r="AE189" i="12" s="1"/>
  <c r="AK189" i="12" s="1"/>
  <c r="AH188" i="12"/>
  <c r="AG188" i="12"/>
  <c r="Z188" i="12"/>
  <c r="AF188" i="12" s="1"/>
  <c r="AL188" i="12" s="1"/>
  <c r="Y188" i="12"/>
  <c r="AE188" i="12" s="1"/>
  <c r="AK188" i="12" s="1"/>
  <c r="AH187" i="12"/>
  <c r="AG187" i="12"/>
  <c r="Z187" i="12"/>
  <c r="AF187" i="12" s="1"/>
  <c r="AL187" i="12" s="1"/>
  <c r="Y187" i="12"/>
  <c r="AE187" i="12" s="1"/>
  <c r="AK187" i="12" s="1"/>
  <c r="AH186" i="12"/>
  <c r="AG186" i="12"/>
  <c r="Z186" i="12"/>
  <c r="AF186" i="12" s="1"/>
  <c r="AL186" i="12" s="1"/>
  <c r="Y186" i="12"/>
  <c r="AE186" i="12" s="1"/>
  <c r="AK186" i="12" s="1"/>
  <c r="AH185" i="12"/>
  <c r="AG185" i="12"/>
  <c r="Z185" i="12"/>
  <c r="AF185" i="12" s="1"/>
  <c r="AL185" i="12" s="1"/>
  <c r="Y185" i="12"/>
  <c r="AE185" i="12" s="1"/>
  <c r="AK185" i="12" s="1"/>
  <c r="AH184" i="12"/>
  <c r="AG184" i="12"/>
  <c r="Z184" i="12"/>
  <c r="AF184" i="12" s="1"/>
  <c r="AL184" i="12" s="1"/>
  <c r="Y184" i="12"/>
  <c r="AE184" i="12" s="1"/>
  <c r="AK184" i="12" s="1"/>
  <c r="AH183" i="12"/>
  <c r="AG183" i="12"/>
  <c r="Z183" i="12"/>
  <c r="AF183" i="12" s="1"/>
  <c r="AL183" i="12" s="1"/>
  <c r="Y183" i="12"/>
  <c r="AE183" i="12" s="1"/>
  <c r="AK183" i="12" s="1"/>
  <c r="AH182" i="12"/>
  <c r="AG182" i="12"/>
  <c r="Z182" i="12"/>
  <c r="AF182" i="12" s="1"/>
  <c r="AL182" i="12" s="1"/>
  <c r="Y182" i="12"/>
  <c r="AE182" i="12" s="1"/>
  <c r="AK182" i="12" s="1"/>
  <c r="AH181" i="12"/>
  <c r="AG181" i="12"/>
  <c r="Z181" i="12"/>
  <c r="AF181" i="12" s="1"/>
  <c r="AL181" i="12" s="1"/>
  <c r="Y181" i="12"/>
  <c r="AE181" i="12" s="1"/>
  <c r="AK181" i="12" s="1"/>
  <c r="AH180" i="12"/>
  <c r="AG180" i="12"/>
  <c r="Z180" i="12"/>
  <c r="AF180" i="12" s="1"/>
  <c r="AL180" i="12" s="1"/>
  <c r="Y180" i="12"/>
  <c r="AE180" i="12" s="1"/>
  <c r="AK180" i="12" s="1"/>
  <c r="AH179" i="12"/>
  <c r="AG179" i="12"/>
  <c r="Z179" i="12"/>
  <c r="AF179" i="12" s="1"/>
  <c r="AL179" i="12" s="1"/>
  <c r="Y179" i="12"/>
  <c r="AE179" i="12" s="1"/>
  <c r="AK179" i="12" s="1"/>
  <c r="AH178" i="12"/>
  <c r="AG178" i="12"/>
  <c r="Z178" i="12"/>
  <c r="AF178" i="12" s="1"/>
  <c r="AL178" i="12" s="1"/>
  <c r="Y178" i="12"/>
  <c r="AE178" i="12" s="1"/>
  <c r="AK178" i="12" s="1"/>
  <c r="AH177" i="12"/>
  <c r="AG177" i="12"/>
  <c r="Z177" i="12"/>
  <c r="AF177" i="12" s="1"/>
  <c r="AL177" i="12" s="1"/>
  <c r="Y177" i="12"/>
  <c r="AE177" i="12" s="1"/>
  <c r="AK177" i="12" s="1"/>
  <c r="AH176" i="12"/>
  <c r="AG176" i="12"/>
  <c r="Z176" i="12"/>
  <c r="AF176" i="12" s="1"/>
  <c r="AL176" i="12" s="1"/>
  <c r="Y176" i="12"/>
  <c r="AE176" i="12" s="1"/>
  <c r="AK176" i="12" s="1"/>
  <c r="AH175" i="12"/>
  <c r="AG175" i="12"/>
  <c r="Z175" i="12"/>
  <c r="AF175" i="12" s="1"/>
  <c r="AL175" i="12" s="1"/>
  <c r="Y175" i="12"/>
  <c r="AE175" i="12" s="1"/>
  <c r="AK175" i="12" s="1"/>
  <c r="AH174" i="12"/>
  <c r="AG174" i="12"/>
  <c r="Z174" i="12"/>
  <c r="AF174" i="12" s="1"/>
  <c r="AL174" i="12" s="1"/>
  <c r="Y174" i="12"/>
  <c r="AE174" i="12" s="1"/>
  <c r="AK174" i="12" s="1"/>
  <c r="AH173" i="12"/>
  <c r="AG173" i="12"/>
  <c r="Z173" i="12"/>
  <c r="AF173" i="12" s="1"/>
  <c r="AL173" i="12" s="1"/>
  <c r="Y173" i="12"/>
  <c r="AE173" i="12" s="1"/>
  <c r="AK173" i="12" s="1"/>
  <c r="AH172" i="12"/>
  <c r="AG172" i="12"/>
  <c r="Z172" i="12"/>
  <c r="AF172" i="12" s="1"/>
  <c r="AL172" i="12" s="1"/>
  <c r="Y172" i="12"/>
  <c r="AE172" i="12" s="1"/>
  <c r="AK172" i="12" s="1"/>
  <c r="AH171" i="12"/>
  <c r="AG171" i="12"/>
  <c r="Z171" i="12"/>
  <c r="AF171" i="12" s="1"/>
  <c r="AL171" i="12" s="1"/>
  <c r="Y171" i="12"/>
  <c r="AE171" i="12" s="1"/>
  <c r="AK171" i="12" s="1"/>
  <c r="AH170" i="12"/>
  <c r="AG170" i="12"/>
  <c r="Z170" i="12"/>
  <c r="AF170" i="12" s="1"/>
  <c r="AL170" i="12" s="1"/>
  <c r="Y170" i="12"/>
  <c r="AE170" i="12" s="1"/>
  <c r="AK170" i="12" s="1"/>
  <c r="AH169" i="12"/>
  <c r="AG169" i="12"/>
  <c r="Z169" i="12"/>
  <c r="AF169" i="12" s="1"/>
  <c r="AL169" i="12" s="1"/>
  <c r="Y169" i="12"/>
  <c r="AE169" i="12" s="1"/>
  <c r="AK169" i="12" s="1"/>
  <c r="AH168" i="12"/>
  <c r="AG168" i="12"/>
  <c r="Z168" i="12"/>
  <c r="AF168" i="12" s="1"/>
  <c r="AL168" i="12" s="1"/>
  <c r="Y168" i="12"/>
  <c r="AE168" i="12" s="1"/>
  <c r="AK168" i="12" s="1"/>
  <c r="AH167" i="12"/>
  <c r="AG167" i="12"/>
  <c r="Z167" i="12"/>
  <c r="AF167" i="12" s="1"/>
  <c r="AL167" i="12" s="1"/>
  <c r="Y167" i="12"/>
  <c r="AE167" i="12" s="1"/>
  <c r="AK167" i="12" s="1"/>
  <c r="AH166" i="12"/>
  <c r="AG166" i="12"/>
  <c r="Z166" i="12"/>
  <c r="AF166" i="12" s="1"/>
  <c r="AL166" i="12" s="1"/>
  <c r="Y166" i="12"/>
  <c r="AE166" i="12" s="1"/>
  <c r="AK166" i="12" s="1"/>
  <c r="AH165" i="12"/>
  <c r="AG165" i="12"/>
  <c r="Z165" i="12"/>
  <c r="AF165" i="12" s="1"/>
  <c r="AL165" i="12" s="1"/>
  <c r="Y165" i="12"/>
  <c r="AE165" i="12" s="1"/>
  <c r="AK165" i="12" s="1"/>
  <c r="AH164" i="12"/>
  <c r="AG164" i="12"/>
  <c r="Z164" i="12"/>
  <c r="AF164" i="12" s="1"/>
  <c r="AL164" i="12" s="1"/>
  <c r="Y164" i="12"/>
  <c r="AE164" i="12" s="1"/>
  <c r="AK164" i="12" s="1"/>
  <c r="AH163" i="12"/>
  <c r="AG163" i="12"/>
  <c r="Z163" i="12"/>
  <c r="AF163" i="12" s="1"/>
  <c r="AL163" i="12" s="1"/>
  <c r="Y163" i="12"/>
  <c r="AE163" i="12" s="1"/>
  <c r="AK163" i="12" s="1"/>
  <c r="AH162" i="12"/>
  <c r="AG162" i="12"/>
  <c r="Z162" i="12"/>
  <c r="AF162" i="12" s="1"/>
  <c r="AL162" i="12" s="1"/>
  <c r="Y162" i="12"/>
  <c r="AE162" i="12" s="1"/>
  <c r="AK162" i="12" s="1"/>
  <c r="AH161" i="12"/>
  <c r="AG161" i="12"/>
  <c r="Z161" i="12"/>
  <c r="AF161" i="12" s="1"/>
  <c r="AL161" i="12" s="1"/>
  <c r="Y161" i="12"/>
  <c r="AE161" i="12" s="1"/>
  <c r="AK161" i="12" s="1"/>
  <c r="AH160" i="12"/>
  <c r="AG160" i="12"/>
  <c r="Z160" i="12"/>
  <c r="AF160" i="12" s="1"/>
  <c r="AL160" i="12" s="1"/>
  <c r="Y160" i="12"/>
  <c r="AE160" i="12" s="1"/>
  <c r="AK160" i="12" s="1"/>
  <c r="AH159" i="12"/>
  <c r="AG159" i="12"/>
  <c r="Z159" i="12"/>
  <c r="AF159" i="12" s="1"/>
  <c r="AL159" i="12" s="1"/>
  <c r="Y159" i="12"/>
  <c r="AE159" i="12" s="1"/>
  <c r="AK159" i="12" s="1"/>
  <c r="AH158" i="12"/>
  <c r="AG158" i="12"/>
  <c r="Z158" i="12"/>
  <c r="AF158" i="12" s="1"/>
  <c r="AL158" i="12" s="1"/>
  <c r="Y158" i="12"/>
  <c r="AE158" i="12" s="1"/>
  <c r="AK158" i="12" s="1"/>
  <c r="AH157" i="12"/>
  <c r="AG157" i="12"/>
  <c r="Z157" i="12"/>
  <c r="AF157" i="12" s="1"/>
  <c r="AL157" i="12" s="1"/>
  <c r="Y157" i="12"/>
  <c r="AE157" i="12" s="1"/>
  <c r="AK157" i="12" s="1"/>
  <c r="AH156" i="12"/>
  <c r="AG156" i="12"/>
  <c r="Z156" i="12"/>
  <c r="AF156" i="12" s="1"/>
  <c r="AL156" i="12" s="1"/>
  <c r="Y156" i="12"/>
  <c r="AE156" i="12" s="1"/>
  <c r="AK156" i="12" s="1"/>
  <c r="AH155" i="12"/>
  <c r="AG155" i="12"/>
  <c r="Z155" i="12"/>
  <c r="AF155" i="12" s="1"/>
  <c r="AL155" i="12" s="1"/>
  <c r="Y155" i="12"/>
  <c r="AE155" i="12" s="1"/>
  <c r="AK155" i="12" s="1"/>
  <c r="AH154" i="12"/>
  <c r="AG154" i="12"/>
  <c r="Z154" i="12"/>
  <c r="AF154" i="12" s="1"/>
  <c r="AL154" i="12" s="1"/>
  <c r="Y154" i="12"/>
  <c r="AE154" i="12" s="1"/>
  <c r="AK154" i="12" s="1"/>
  <c r="AH153" i="12"/>
  <c r="AG153" i="12"/>
  <c r="Z153" i="12"/>
  <c r="AF153" i="12" s="1"/>
  <c r="AL153" i="12" s="1"/>
  <c r="Y153" i="12"/>
  <c r="AE153" i="12" s="1"/>
  <c r="AK153" i="12" s="1"/>
  <c r="AH152" i="12"/>
  <c r="AG152" i="12"/>
  <c r="Z152" i="12"/>
  <c r="AF152" i="12" s="1"/>
  <c r="AL152" i="12" s="1"/>
  <c r="Y152" i="12"/>
  <c r="AE152" i="12" s="1"/>
  <c r="AK152" i="12" s="1"/>
  <c r="AH151" i="12"/>
  <c r="AG151" i="12"/>
  <c r="Z151" i="12"/>
  <c r="AF151" i="12" s="1"/>
  <c r="AL151" i="12" s="1"/>
  <c r="Y151" i="12"/>
  <c r="AE151" i="12" s="1"/>
  <c r="AK151" i="12" s="1"/>
  <c r="AH150" i="12"/>
  <c r="AG150" i="12"/>
  <c r="Z150" i="12"/>
  <c r="AF150" i="12" s="1"/>
  <c r="AL150" i="12" s="1"/>
  <c r="Y150" i="12"/>
  <c r="AE150" i="12" s="1"/>
  <c r="AK150" i="12" s="1"/>
  <c r="AH149" i="12"/>
  <c r="AG149" i="12"/>
  <c r="Z149" i="12"/>
  <c r="AF149" i="12" s="1"/>
  <c r="AL149" i="12" s="1"/>
  <c r="Y149" i="12"/>
  <c r="AE149" i="12" s="1"/>
  <c r="AK149" i="12" s="1"/>
  <c r="AH148" i="12"/>
  <c r="AG148" i="12"/>
  <c r="Z148" i="12"/>
  <c r="AF148" i="12" s="1"/>
  <c r="AL148" i="12" s="1"/>
  <c r="Y148" i="12"/>
  <c r="AE148" i="12" s="1"/>
  <c r="AK148" i="12" s="1"/>
  <c r="AH147" i="12"/>
  <c r="AG147" i="12"/>
  <c r="Z147" i="12"/>
  <c r="AF147" i="12" s="1"/>
  <c r="AL147" i="12" s="1"/>
  <c r="Y147" i="12"/>
  <c r="AE147" i="12" s="1"/>
  <c r="AK147" i="12" s="1"/>
  <c r="AH146" i="12"/>
  <c r="AG146" i="12"/>
  <c r="Z146" i="12"/>
  <c r="AF146" i="12" s="1"/>
  <c r="AL146" i="12" s="1"/>
  <c r="Y146" i="12"/>
  <c r="AE146" i="12" s="1"/>
  <c r="AK146" i="12" s="1"/>
  <c r="AH145" i="12"/>
  <c r="AG145" i="12"/>
  <c r="Z145" i="12"/>
  <c r="AF145" i="12" s="1"/>
  <c r="AL145" i="12" s="1"/>
  <c r="Y145" i="12"/>
  <c r="AE145" i="12" s="1"/>
  <c r="AK145" i="12" s="1"/>
  <c r="AH144" i="12"/>
  <c r="AG144" i="12"/>
  <c r="Z144" i="12"/>
  <c r="AF144" i="12" s="1"/>
  <c r="AL144" i="12" s="1"/>
  <c r="Y144" i="12"/>
  <c r="AE144" i="12" s="1"/>
  <c r="AK144" i="12" s="1"/>
  <c r="AH143" i="12"/>
  <c r="AG143" i="12"/>
  <c r="Z143" i="12"/>
  <c r="AF143" i="12" s="1"/>
  <c r="AL143" i="12" s="1"/>
  <c r="Y143" i="12"/>
  <c r="AE143" i="12" s="1"/>
  <c r="AK143" i="12" s="1"/>
  <c r="AH142" i="12"/>
  <c r="AG142" i="12"/>
  <c r="Z142" i="12"/>
  <c r="AF142" i="12" s="1"/>
  <c r="AL142" i="12" s="1"/>
  <c r="Y142" i="12"/>
  <c r="AE142" i="12" s="1"/>
  <c r="AK142" i="12" s="1"/>
  <c r="AH141" i="12"/>
  <c r="AG141" i="12"/>
  <c r="Z141" i="12"/>
  <c r="AF141" i="12" s="1"/>
  <c r="AL141" i="12" s="1"/>
  <c r="Y141" i="12"/>
  <c r="AE141" i="12" s="1"/>
  <c r="AK141" i="12" s="1"/>
  <c r="AH140" i="12"/>
  <c r="AG140" i="12"/>
  <c r="Z140" i="12"/>
  <c r="AF140" i="12" s="1"/>
  <c r="AL140" i="12" s="1"/>
  <c r="Y140" i="12"/>
  <c r="AE140" i="12" s="1"/>
  <c r="AK140" i="12" s="1"/>
  <c r="AH139" i="12"/>
  <c r="AG139" i="12"/>
  <c r="Z139" i="12"/>
  <c r="AF139" i="12" s="1"/>
  <c r="AL139" i="12" s="1"/>
  <c r="Y139" i="12"/>
  <c r="AE139" i="12" s="1"/>
  <c r="AK139" i="12" s="1"/>
  <c r="AH138" i="12"/>
  <c r="AG138" i="12"/>
  <c r="Z138" i="12"/>
  <c r="AF138" i="12" s="1"/>
  <c r="AL138" i="12" s="1"/>
  <c r="Y138" i="12"/>
  <c r="AE138" i="12" s="1"/>
  <c r="AK138" i="12" s="1"/>
  <c r="AH137" i="12"/>
  <c r="AG137" i="12"/>
  <c r="Z137" i="12"/>
  <c r="AF137" i="12" s="1"/>
  <c r="AL137" i="12" s="1"/>
  <c r="Y137" i="12"/>
  <c r="AE137" i="12" s="1"/>
  <c r="AK137" i="12" s="1"/>
  <c r="AH136" i="12"/>
  <c r="AG136" i="12"/>
  <c r="Z136" i="12"/>
  <c r="AF136" i="12" s="1"/>
  <c r="AL136" i="12" s="1"/>
  <c r="Y136" i="12"/>
  <c r="AE136" i="12" s="1"/>
  <c r="AK136" i="12" s="1"/>
  <c r="AH135" i="12"/>
  <c r="AG135" i="12"/>
  <c r="Z135" i="12"/>
  <c r="AF135" i="12" s="1"/>
  <c r="AL135" i="12" s="1"/>
  <c r="Y135" i="12"/>
  <c r="AE135" i="12" s="1"/>
  <c r="AK135" i="12" s="1"/>
  <c r="AH134" i="12"/>
  <c r="AG134" i="12"/>
  <c r="Z134" i="12"/>
  <c r="AF134" i="12" s="1"/>
  <c r="AL134" i="12" s="1"/>
  <c r="Y134" i="12"/>
  <c r="AE134" i="12" s="1"/>
  <c r="AK134" i="12" s="1"/>
  <c r="AH133" i="12"/>
  <c r="AG133" i="12"/>
  <c r="Z133" i="12"/>
  <c r="AF133" i="12" s="1"/>
  <c r="AL133" i="12" s="1"/>
  <c r="Y133" i="12"/>
  <c r="AE133" i="12" s="1"/>
  <c r="AK133" i="12" s="1"/>
  <c r="AH132" i="12"/>
  <c r="AG132" i="12"/>
  <c r="Z132" i="12"/>
  <c r="AF132" i="12" s="1"/>
  <c r="AL132" i="12" s="1"/>
  <c r="Y132" i="12"/>
  <c r="AE132" i="12" s="1"/>
  <c r="AK132" i="12" s="1"/>
  <c r="AH131" i="12"/>
  <c r="AG131" i="12"/>
  <c r="Z131" i="12"/>
  <c r="AF131" i="12" s="1"/>
  <c r="AL131" i="12" s="1"/>
  <c r="Y131" i="12"/>
  <c r="AE131" i="12" s="1"/>
  <c r="AK131" i="12" s="1"/>
  <c r="AH130" i="12"/>
  <c r="AG130" i="12"/>
  <c r="Z130" i="12"/>
  <c r="AF130" i="12" s="1"/>
  <c r="AL130" i="12" s="1"/>
  <c r="Y130" i="12"/>
  <c r="AE130" i="12" s="1"/>
  <c r="AK130" i="12" s="1"/>
  <c r="AH129" i="12"/>
  <c r="AG129" i="12"/>
  <c r="Z129" i="12"/>
  <c r="AF129" i="12" s="1"/>
  <c r="AL129" i="12" s="1"/>
  <c r="Y129" i="12"/>
  <c r="AE129" i="12" s="1"/>
  <c r="AK129" i="12" s="1"/>
  <c r="AH128" i="12"/>
  <c r="AG128" i="12"/>
  <c r="Z128" i="12"/>
  <c r="AF128" i="12" s="1"/>
  <c r="AL128" i="12" s="1"/>
  <c r="Y128" i="12"/>
  <c r="AE128" i="12" s="1"/>
  <c r="AK128" i="12" s="1"/>
  <c r="AH127" i="12"/>
  <c r="AG127" i="12"/>
  <c r="Z127" i="12"/>
  <c r="AF127" i="12" s="1"/>
  <c r="AL127" i="12" s="1"/>
  <c r="Y127" i="12"/>
  <c r="AE127" i="12" s="1"/>
  <c r="AK127" i="12" s="1"/>
  <c r="AH126" i="12"/>
  <c r="AG126" i="12"/>
  <c r="Z126" i="12"/>
  <c r="AF126" i="12" s="1"/>
  <c r="AL126" i="12" s="1"/>
  <c r="Y126" i="12"/>
  <c r="AE126" i="12" s="1"/>
  <c r="AK126" i="12" s="1"/>
  <c r="AH125" i="12"/>
  <c r="AG125" i="12"/>
  <c r="Z125" i="12"/>
  <c r="AF125" i="12" s="1"/>
  <c r="AL125" i="12" s="1"/>
  <c r="Y125" i="12"/>
  <c r="AE125" i="12" s="1"/>
  <c r="AK125" i="12" s="1"/>
  <c r="AH124" i="12"/>
  <c r="AG124" i="12"/>
  <c r="Z124" i="12"/>
  <c r="AF124" i="12" s="1"/>
  <c r="AL124" i="12" s="1"/>
  <c r="Y124" i="12"/>
  <c r="AE124" i="12" s="1"/>
  <c r="AK124" i="12" s="1"/>
  <c r="AH123" i="12"/>
  <c r="AG123" i="12"/>
  <c r="Z123" i="12"/>
  <c r="AF123" i="12" s="1"/>
  <c r="AL123" i="12" s="1"/>
  <c r="Y123" i="12"/>
  <c r="AE123" i="12" s="1"/>
  <c r="AK123" i="12" s="1"/>
  <c r="AH122" i="12"/>
  <c r="AG122" i="12"/>
  <c r="Z122" i="12"/>
  <c r="AF122" i="12" s="1"/>
  <c r="AL122" i="12" s="1"/>
  <c r="Y122" i="12"/>
  <c r="AE122" i="12" s="1"/>
  <c r="AK122" i="12" s="1"/>
  <c r="AH121" i="12"/>
  <c r="AG121" i="12"/>
  <c r="Z121" i="12"/>
  <c r="AF121" i="12" s="1"/>
  <c r="AL121" i="12" s="1"/>
  <c r="Y121" i="12"/>
  <c r="AE121" i="12" s="1"/>
  <c r="AK121" i="12" s="1"/>
  <c r="AH120" i="12"/>
  <c r="AG120" i="12"/>
  <c r="Z120" i="12"/>
  <c r="AF120" i="12" s="1"/>
  <c r="AL120" i="12" s="1"/>
  <c r="Y120" i="12"/>
  <c r="AE120" i="12" s="1"/>
  <c r="AK120" i="12" s="1"/>
  <c r="AH119" i="12"/>
  <c r="AG119" i="12"/>
  <c r="Z119" i="12"/>
  <c r="AF119" i="12" s="1"/>
  <c r="AL119" i="12" s="1"/>
  <c r="Y119" i="12"/>
  <c r="AE119" i="12" s="1"/>
  <c r="AK119" i="12" s="1"/>
  <c r="AH118" i="12"/>
  <c r="AG118" i="12"/>
  <c r="Z118" i="12"/>
  <c r="AF118" i="12" s="1"/>
  <c r="AL118" i="12" s="1"/>
  <c r="Y118" i="12"/>
  <c r="AE118" i="12" s="1"/>
  <c r="AK118" i="12" s="1"/>
  <c r="AH117" i="12"/>
  <c r="AG117" i="12"/>
  <c r="Z117" i="12"/>
  <c r="AF117" i="12" s="1"/>
  <c r="AL117" i="12" s="1"/>
  <c r="Y117" i="12"/>
  <c r="AE117" i="12" s="1"/>
  <c r="AK117" i="12" s="1"/>
  <c r="AH116" i="12"/>
  <c r="AG116" i="12"/>
  <c r="Z116" i="12"/>
  <c r="AF116" i="12" s="1"/>
  <c r="AL116" i="12" s="1"/>
  <c r="Y116" i="12"/>
  <c r="AE116" i="12" s="1"/>
  <c r="AK116" i="12" s="1"/>
  <c r="AH115" i="12"/>
  <c r="AG115" i="12"/>
  <c r="Z115" i="12"/>
  <c r="AF115" i="12" s="1"/>
  <c r="AL115" i="12" s="1"/>
  <c r="Y115" i="12"/>
  <c r="AE115" i="12" s="1"/>
  <c r="AK115" i="12" s="1"/>
  <c r="AH114" i="12"/>
  <c r="AG114" i="12"/>
  <c r="Z114" i="12"/>
  <c r="AF114" i="12" s="1"/>
  <c r="AL114" i="12" s="1"/>
  <c r="Y114" i="12"/>
  <c r="AE114" i="12" s="1"/>
  <c r="AK114" i="12" s="1"/>
  <c r="AH113" i="12"/>
  <c r="AG113" i="12"/>
  <c r="Z113" i="12"/>
  <c r="AF113" i="12" s="1"/>
  <c r="AL113" i="12" s="1"/>
  <c r="Y113" i="12"/>
  <c r="AE113" i="12" s="1"/>
  <c r="AK113" i="12" s="1"/>
  <c r="AH112" i="12"/>
  <c r="AG112" i="12"/>
  <c r="Z112" i="12"/>
  <c r="AF112" i="12" s="1"/>
  <c r="AL112" i="12" s="1"/>
  <c r="Y112" i="12"/>
  <c r="AE112" i="12" s="1"/>
  <c r="AK112" i="12" s="1"/>
  <c r="AH111" i="12"/>
  <c r="AG111" i="12"/>
  <c r="Z111" i="12"/>
  <c r="AF111" i="12" s="1"/>
  <c r="AL111" i="12" s="1"/>
  <c r="Y111" i="12"/>
  <c r="AE111" i="12" s="1"/>
  <c r="AK111" i="12" s="1"/>
  <c r="AH110" i="12"/>
  <c r="AG110" i="12"/>
  <c r="Z110" i="12"/>
  <c r="AF110" i="12" s="1"/>
  <c r="AL110" i="12" s="1"/>
  <c r="Y110" i="12"/>
  <c r="AE110" i="12" s="1"/>
  <c r="AK110" i="12" s="1"/>
  <c r="AH109" i="12"/>
  <c r="AG109" i="12"/>
  <c r="Z109" i="12"/>
  <c r="AF109" i="12" s="1"/>
  <c r="AL109" i="12" s="1"/>
  <c r="Y109" i="12"/>
  <c r="AE109" i="12" s="1"/>
  <c r="AK109" i="12" s="1"/>
  <c r="AH108" i="12"/>
  <c r="AG108" i="12"/>
  <c r="Z108" i="12"/>
  <c r="AF108" i="12" s="1"/>
  <c r="AL108" i="12" s="1"/>
  <c r="Y108" i="12"/>
  <c r="AE108" i="12" s="1"/>
  <c r="AK108" i="12" s="1"/>
  <c r="AH107" i="12"/>
  <c r="AG107" i="12"/>
  <c r="Z107" i="12"/>
  <c r="AF107" i="12" s="1"/>
  <c r="AL107" i="12" s="1"/>
  <c r="Y107" i="12"/>
  <c r="AE107" i="12" s="1"/>
  <c r="AK107" i="12" s="1"/>
  <c r="AH106" i="12"/>
  <c r="AG106" i="12"/>
  <c r="Z106" i="12"/>
  <c r="AF106" i="12" s="1"/>
  <c r="AL106" i="12" s="1"/>
  <c r="Y106" i="12"/>
  <c r="AE106" i="12" s="1"/>
  <c r="AK106" i="12" s="1"/>
  <c r="AH105" i="12"/>
  <c r="AG105" i="12"/>
  <c r="Z105" i="12"/>
  <c r="AF105" i="12" s="1"/>
  <c r="AL105" i="12" s="1"/>
  <c r="Y105" i="12"/>
  <c r="AE105" i="12" s="1"/>
  <c r="AK105" i="12" s="1"/>
  <c r="AH104" i="12"/>
  <c r="AG104" i="12"/>
  <c r="Z104" i="12"/>
  <c r="AF104" i="12" s="1"/>
  <c r="AL104" i="12" s="1"/>
  <c r="Y104" i="12"/>
  <c r="AE104" i="12" s="1"/>
  <c r="AK104" i="12" s="1"/>
  <c r="AH103" i="12"/>
  <c r="AG103" i="12"/>
  <c r="Z103" i="12"/>
  <c r="AF103" i="12" s="1"/>
  <c r="AL103" i="12" s="1"/>
  <c r="Y103" i="12"/>
  <c r="AE103" i="12" s="1"/>
  <c r="AK103" i="12" s="1"/>
  <c r="AH102" i="12"/>
  <c r="AG102" i="12"/>
  <c r="Z102" i="12"/>
  <c r="AF102" i="12" s="1"/>
  <c r="AL102" i="12" s="1"/>
  <c r="Y102" i="12"/>
  <c r="AE102" i="12" s="1"/>
  <c r="AK102" i="12" s="1"/>
  <c r="AH101" i="12"/>
  <c r="AG101" i="12"/>
  <c r="Z101" i="12"/>
  <c r="AF101" i="12" s="1"/>
  <c r="AL101" i="12" s="1"/>
  <c r="Y101" i="12"/>
  <c r="AE101" i="12" s="1"/>
  <c r="AK101" i="12" s="1"/>
  <c r="AH100" i="12"/>
  <c r="AG100" i="12"/>
  <c r="Z100" i="12"/>
  <c r="AF100" i="12" s="1"/>
  <c r="AL100" i="12" s="1"/>
  <c r="Y100" i="12"/>
  <c r="AE100" i="12" s="1"/>
  <c r="AK100" i="12" s="1"/>
  <c r="AH99" i="12"/>
  <c r="AG99" i="12"/>
  <c r="Z99" i="12"/>
  <c r="AF99" i="12" s="1"/>
  <c r="AL99" i="12" s="1"/>
  <c r="Y99" i="12"/>
  <c r="AE99" i="12" s="1"/>
  <c r="AK99" i="12" s="1"/>
  <c r="AH98" i="12"/>
  <c r="AG98" i="12"/>
  <c r="Z98" i="12"/>
  <c r="AF98" i="12" s="1"/>
  <c r="AL98" i="12" s="1"/>
  <c r="Y98" i="12"/>
  <c r="AE98" i="12" s="1"/>
  <c r="AK98" i="12" s="1"/>
  <c r="AH97" i="12"/>
  <c r="AG97" i="12"/>
  <c r="Z97" i="12"/>
  <c r="AF97" i="12" s="1"/>
  <c r="AL97" i="12" s="1"/>
  <c r="Y97" i="12"/>
  <c r="AE97" i="12" s="1"/>
  <c r="AK97" i="12" s="1"/>
  <c r="AH96" i="12"/>
  <c r="AG96" i="12"/>
  <c r="Z96" i="12"/>
  <c r="AF96" i="12" s="1"/>
  <c r="AL96" i="12" s="1"/>
  <c r="Y96" i="12"/>
  <c r="AE96" i="12" s="1"/>
  <c r="AK96" i="12" s="1"/>
  <c r="AH95" i="12"/>
  <c r="AG95" i="12"/>
  <c r="Z95" i="12"/>
  <c r="AF95" i="12" s="1"/>
  <c r="AL95" i="12" s="1"/>
  <c r="Y95" i="12"/>
  <c r="AE95" i="12" s="1"/>
  <c r="AK95" i="12" s="1"/>
  <c r="AH94" i="12"/>
  <c r="AG94" i="12"/>
  <c r="Z94" i="12"/>
  <c r="AF94" i="12" s="1"/>
  <c r="AL94" i="12" s="1"/>
  <c r="Y94" i="12"/>
  <c r="AE94" i="12" s="1"/>
  <c r="AK94" i="12" s="1"/>
  <c r="AH93" i="12"/>
  <c r="AG93" i="12"/>
  <c r="Z93" i="12"/>
  <c r="AF93" i="12" s="1"/>
  <c r="AL93" i="12" s="1"/>
  <c r="Y93" i="12"/>
  <c r="AE93" i="12" s="1"/>
  <c r="AK93" i="12" s="1"/>
  <c r="AH92" i="12"/>
  <c r="AG92" i="12"/>
  <c r="Z92" i="12"/>
  <c r="AF92" i="12" s="1"/>
  <c r="AL92" i="12" s="1"/>
  <c r="Y92" i="12"/>
  <c r="AE92" i="12" s="1"/>
  <c r="AK92" i="12" s="1"/>
  <c r="AH91" i="12"/>
  <c r="AG91" i="12"/>
  <c r="Z91" i="12"/>
  <c r="AF91" i="12" s="1"/>
  <c r="AL91" i="12" s="1"/>
  <c r="Y91" i="12"/>
  <c r="AE91" i="12" s="1"/>
  <c r="AK91" i="12" s="1"/>
  <c r="AH90" i="12"/>
  <c r="AG90" i="12"/>
  <c r="Z90" i="12"/>
  <c r="AF90" i="12" s="1"/>
  <c r="AL90" i="12" s="1"/>
  <c r="Y90" i="12"/>
  <c r="AE90" i="12" s="1"/>
  <c r="AK90" i="12" s="1"/>
  <c r="AH89" i="12"/>
  <c r="AG89" i="12"/>
  <c r="Z89" i="12"/>
  <c r="AF89" i="12" s="1"/>
  <c r="AL89" i="12" s="1"/>
  <c r="Y89" i="12"/>
  <c r="AE89" i="12" s="1"/>
  <c r="AK89" i="12" s="1"/>
  <c r="AH88" i="12"/>
  <c r="AG88" i="12"/>
  <c r="Z88" i="12"/>
  <c r="AF88" i="12" s="1"/>
  <c r="AL88" i="12" s="1"/>
  <c r="Y88" i="12"/>
  <c r="AE88" i="12" s="1"/>
  <c r="AK88" i="12" s="1"/>
  <c r="AH87" i="12"/>
  <c r="AG87" i="12"/>
  <c r="Z87" i="12"/>
  <c r="AF87" i="12" s="1"/>
  <c r="AL87" i="12" s="1"/>
  <c r="Y87" i="12"/>
  <c r="AE87" i="12" s="1"/>
  <c r="AK87" i="12" s="1"/>
  <c r="AH86" i="12"/>
  <c r="AG86" i="12"/>
  <c r="Z86" i="12"/>
  <c r="AF86" i="12" s="1"/>
  <c r="AL86" i="12" s="1"/>
  <c r="Y86" i="12"/>
  <c r="AE86" i="12" s="1"/>
  <c r="AK86" i="12" s="1"/>
  <c r="AH85" i="12"/>
  <c r="AG85" i="12"/>
  <c r="Z85" i="12"/>
  <c r="AF85" i="12" s="1"/>
  <c r="AL85" i="12" s="1"/>
  <c r="Y85" i="12"/>
  <c r="AE85" i="12" s="1"/>
  <c r="AK85" i="12" s="1"/>
  <c r="AH84" i="12"/>
  <c r="AG84" i="12"/>
  <c r="Z84" i="12"/>
  <c r="AF84" i="12" s="1"/>
  <c r="AL84" i="12" s="1"/>
  <c r="Y84" i="12"/>
  <c r="AE84" i="12" s="1"/>
  <c r="AK84" i="12" s="1"/>
  <c r="AH83" i="12"/>
  <c r="AG83" i="12"/>
  <c r="Z83" i="12"/>
  <c r="AF83" i="12" s="1"/>
  <c r="AL83" i="12" s="1"/>
  <c r="Y83" i="12"/>
  <c r="AE83" i="12" s="1"/>
  <c r="AK83" i="12" s="1"/>
  <c r="AH82" i="12"/>
  <c r="AG82" i="12"/>
  <c r="Z82" i="12"/>
  <c r="AF82" i="12" s="1"/>
  <c r="AL82" i="12" s="1"/>
  <c r="Y82" i="12"/>
  <c r="AE82" i="12" s="1"/>
  <c r="AK82" i="12" s="1"/>
  <c r="AH81" i="12"/>
  <c r="AG81" i="12"/>
  <c r="Z81" i="12"/>
  <c r="AF81" i="12" s="1"/>
  <c r="AL81" i="12" s="1"/>
  <c r="Y81" i="12"/>
  <c r="AE81" i="12" s="1"/>
  <c r="AK81" i="12" s="1"/>
  <c r="AH80" i="12"/>
  <c r="AG80" i="12"/>
  <c r="Z80" i="12"/>
  <c r="AF80" i="12" s="1"/>
  <c r="AL80" i="12" s="1"/>
  <c r="Y80" i="12"/>
  <c r="AE80" i="12" s="1"/>
  <c r="AK80" i="12" s="1"/>
  <c r="AH79" i="12"/>
  <c r="AG79" i="12"/>
  <c r="Z79" i="12"/>
  <c r="AF79" i="12" s="1"/>
  <c r="AL79" i="12" s="1"/>
  <c r="Y79" i="12"/>
  <c r="AE79" i="12" s="1"/>
  <c r="AK79" i="12" s="1"/>
  <c r="AH78" i="12"/>
  <c r="AG78" i="12"/>
  <c r="Z78" i="12"/>
  <c r="AF78" i="12" s="1"/>
  <c r="AL78" i="12" s="1"/>
  <c r="Y78" i="12"/>
  <c r="AE78" i="12" s="1"/>
  <c r="AK78" i="12" s="1"/>
  <c r="AH77" i="12"/>
  <c r="AG77" i="12"/>
  <c r="Z77" i="12"/>
  <c r="AF77" i="12" s="1"/>
  <c r="AL77" i="12" s="1"/>
  <c r="Y77" i="12"/>
  <c r="AE77" i="12" s="1"/>
  <c r="AK77" i="12" s="1"/>
  <c r="AH76" i="12"/>
  <c r="AG76" i="12"/>
  <c r="Z76" i="12"/>
  <c r="AF76" i="12" s="1"/>
  <c r="AL76" i="12" s="1"/>
  <c r="Y76" i="12"/>
  <c r="AE76" i="12" s="1"/>
  <c r="AK76" i="12" s="1"/>
  <c r="AH75" i="12"/>
  <c r="AG75" i="12"/>
  <c r="Z75" i="12"/>
  <c r="AF75" i="12" s="1"/>
  <c r="AL75" i="12" s="1"/>
  <c r="Y75" i="12"/>
  <c r="AE75" i="12" s="1"/>
  <c r="AK75" i="12" s="1"/>
  <c r="AH74" i="12"/>
  <c r="AG74" i="12"/>
  <c r="Z74" i="12"/>
  <c r="AF74" i="12" s="1"/>
  <c r="AL74" i="12" s="1"/>
  <c r="Y74" i="12"/>
  <c r="AE74" i="12" s="1"/>
  <c r="AK74" i="12" s="1"/>
  <c r="AH73" i="12"/>
  <c r="AG73" i="12"/>
  <c r="Z73" i="12"/>
  <c r="AF73" i="12" s="1"/>
  <c r="AL73" i="12" s="1"/>
  <c r="Y73" i="12"/>
  <c r="AE73" i="12" s="1"/>
  <c r="AK73" i="12" s="1"/>
  <c r="AH72" i="12"/>
  <c r="AG72" i="12"/>
  <c r="Z72" i="12"/>
  <c r="AF72" i="12" s="1"/>
  <c r="AL72" i="12" s="1"/>
  <c r="Y72" i="12"/>
  <c r="AE72" i="12" s="1"/>
  <c r="AK72" i="12" s="1"/>
  <c r="AH71" i="12"/>
  <c r="AG71" i="12"/>
  <c r="Z71" i="12"/>
  <c r="AF71" i="12" s="1"/>
  <c r="AL71" i="12" s="1"/>
  <c r="Y71" i="12"/>
  <c r="AE71" i="12" s="1"/>
  <c r="AK71" i="12" s="1"/>
  <c r="AH70" i="12"/>
  <c r="AG70" i="12"/>
  <c r="Z70" i="12"/>
  <c r="AF70" i="12" s="1"/>
  <c r="AL70" i="12" s="1"/>
  <c r="Y70" i="12"/>
  <c r="AE70" i="12" s="1"/>
  <c r="AK70" i="12" s="1"/>
  <c r="AH69" i="12"/>
  <c r="AG69" i="12"/>
  <c r="Z69" i="12"/>
  <c r="AF69" i="12" s="1"/>
  <c r="AL69" i="12" s="1"/>
  <c r="Y69" i="12"/>
  <c r="AE69" i="12" s="1"/>
  <c r="AK69" i="12" s="1"/>
  <c r="AH68" i="12"/>
  <c r="AG68" i="12"/>
  <c r="Z68" i="12"/>
  <c r="AF68" i="12" s="1"/>
  <c r="AL68" i="12" s="1"/>
  <c r="Y68" i="12"/>
  <c r="AE68" i="12" s="1"/>
  <c r="AK68" i="12" s="1"/>
  <c r="AH67" i="12"/>
  <c r="AG67" i="12"/>
  <c r="Z67" i="12"/>
  <c r="AF67" i="12" s="1"/>
  <c r="AL67" i="12" s="1"/>
  <c r="Y67" i="12"/>
  <c r="AE67" i="12" s="1"/>
  <c r="AK67" i="12" s="1"/>
  <c r="AH66" i="12"/>
  <c r="AG66" i="12"/>
  <c r="Z66" i="12"/>
  <c r="AF66" i="12" s="1"/>
  <c r="AL66" i="12" s="1"/>
  <c r="Y66" i="12"/>
  <c r="AE66" i="12" s="1"/>
  <c r="AK66" i="12" s="1"/>
  <c r="AH65" i="12"/>
  <c r="AG65" i="12"/>
  <c r="Z65" i="12"/>
  <c r="AF65" i="12" s="1"/>
  <c r="AL65" i="12" s="1"/>
  <c r="Y65" i="12"/>
  <c r="AE65" i="12" s="1"/>
  <c r="AK65" i="12" s="1"/>
  <c r="AH64" i="12"/>
  <c r="AG64" i="12"/>
  <c r="Z64" i="12"/>
  <c r="AF64" i="12" s="1"/>
  <c r="AL64" i="12" s="1"/>
  <c r="Y64" i="12"/>
  <c r="AE64" i="12" s="1"/>
  <c r="AK64" i="12" s="1"/>
  <c r="AH63" i="12"/>
  <c r="AG63" i="12"/>
  <c r="Z63" i="12"/>
  <c r="AF63" i="12" s="1"/>
  <c r="AL63" i="12" s="1"/>
  <c r="Y63" i="12"/>
  <c r="AE63" i="12" s="1"/>
  <c r="AK63" i="12" s="1"/>
  <c r="AH62" i="12"/>
  <c r="AG62" i="12"/>
  <c r="Z62" i="12"/>
  <c r="AF62" i="12" s="1"/>
  <c r="AL62" i="12" s="1"/>
  <c r="Y62" i="12"/>
  <c r="AE62" i="12" s="1"/>
  <c r="AK62" i="12" s="1"/>
  <c r="AH61" i="12"/>
  <c r="AG61" i="12"/>
  <c r="Z61" i="12"/>
  <c r="AF61" i="12" s="1"/>
  <c r="AL61" i="12" s="1"/>
  <c r="Y61" i="12"/>
  <c r="AE61" i="12" s="1"/>
  <c r="AK61" i="12" s="1"/>
  <c r="AH60" i="12"/>
  <c r="AG60" i="12"/>
  <c r="Z60" i="12"/>
  <c r="AF60" i="12" s="1"/>
  <c r="AL60" i="12" s="1"/>
  <c r="Y60" i="12"/>
  <c r="AE60" i="12" s="1"/>
  <c r="AK60" i="12" s="1"/>
  <c r="AH59" i="12"/>
  <c r="AG59" i="12"/>
  <c r="Z59" i="12"/>
  <c r="AF59" i="12" s="1"/>
  <c r="AL59" i="12" s="1"/>
  <c r="Y59" i="12"/>
  <c r="AE59" i="12" s="1"/>
  <c r="AK59" i="12" s="1"/>
  <c r="AH58" i="12"/>
  <c r="AG58" i="12"/>
  <c r="Z58" i="12"/>
  <c r="AF58" i="12" s="1"/>
  <c r="AL58" i="12" s="1"/>
  <c r="Y58" i="12"/>
  <c r="AE58" i="12" s="1"/>
  <c r="AK58" i="12" s="1"/>
  <c r="AH57" i="12"/>
  <c r="AG57" i="12"/>
  <c r="Z57" i="12"/>
  <c r="AF57" i="12" s="1"/>
  <c r="AL57" i="12" s="1"/>
  <c r="Y57" i="12"/>
  <c r="AE57" i="12" s="1"/>
  <c r="AK57" i="12" s="1"/>
  <c r="AH56" i="12"/>
  <c r="AG56" i="12"/>
  <c r="Z56" i="12"/>
  <c r="AF56" i="12" s="1"/>
  <c r="AL56" i="12" s="1"/>
  <c r="Y56" i="12"/>
  <c r="AE56" i="12" s="1"/>
  <c r="AK56" i="12" s="1"/>
  <c r="AH55" i="12"/>
  <c r="AG55" i="12"/>
  <c r="Z55" i="12"/>
  <c r="AF55" i="12" s="1"/>
  <c r="AL55" i="12" s="1"/>
  <c r="Y55" i="12"/>
  <c r="AE55" i="12" s="1"/>
  <c r="AK55" i="12" s="1"/>
  <c r="AH54" i="12"/>
  <c r="AG54" i="12"/>
  <c r="Z54" i="12"/>
  <c r="AF54" i="12" s="1"/>
  <c r="AL54" i="12" s="1"/>
  <c r="Y54" i="12"/>
  <c r="AE54" i="12" s="1"/>
  <c r="AK54" i="12" s="1"/>
  <c r="AH53" i="12"/>
  <c r="AG53" i="12"/>
  <c r="Z53" i="12"/>
  <c r="AF53" i="12" s="1"/>
  <c r="AL53" i="12" s="1"/>
  <c r="Y53" i="12"/>
  <c r="AE53" i="12" s="1"/>
  <c r="AK53" i="12" s="1"/>
  <c r="AH52" i="12"/>
  <c r="AG52" i="12"/>
  <c r="Z52" i="12"/>
  <c r="AF52" i="12" s="1"/>
  <c r="AL52" i="12" s="1"/>
  <c r="Y52" i="12"/>
  <c r="AE52" i="12" s="1"/>
  <c r="AK52" i="12" s="1"/>
  <c r="AH51" i="12"/>
  <c r="AG51" i="12"/>
  <c r="Z51" i="12"/>
  <c r="AF51" i="12" s="1"/>
  <c r="AL51" i="12" s="1"/>
  <c r="Y51" i="12"/>
  <c r="AE51" i="12" s="1"/>
  <c r="AK51" i="12" s="1"/>
  <c r="AH50" i="12"/>
  <c r="AG50" i="12"/>
  <c r="Z50" i="12"/>
  <c r="AF50" i="12" s="1"/>
  <c r="AL50" i="12" s="1"/>
  <c r="Y50" i="12"/>
  <c r="AE50" i="12" s="1"/>
  <c r="AK50" i="12" s="1"/>
  <c r="AH49" i="12"/>
  <c r="AG49" i="12"/>
  <c r="Z49" i="12"/>
  <c r="AF49" i="12" s="1"/>
  <c r="AL49" i="12" s="1"/>
  <c r="Y49" i="12"/>
  <c r="AE49" i="12" s="1"/>
  <c r="AK49" i="12" s="1"/>
  <c r="AH48" i="12"/>
  <c r="AG48" i="12"/>
  <c r="Z48" i="12"/>
  <c r="AF48" i="12" s="1"/>
  <c r="AL48" i="12" s="1"/>
  <c r="Y48" i="12"/>
  <c r="AE48" i="12" s="1"/>
  <c r="AK48" i="12" s="1"/>
  <c r="AH47" i="12"/>
  <c r="AG47" i="12"/>
  <c r="Z47" i="12"/>
  <c r="AF47" i="12" s="1"/>
  <c r="AL47" i="12" s="1"/>
  <c r="Y47" i="12"/>
  <c r="AE47" i="12" s="1"/>
  <c r="AK47" i="12" s="1"/>
  <c r="AH46" i="12"/>
  <c r="AG46" i="12"/>
  <c r="Z46" i="12"/>
  <c r="AF46" i="12" s="1"/>
  <c r="AL46" i="12" s="1"/>
  <c r="Y46" i="12"/>
  <c r="AE46" i="12" s="1"/>
  <c r="AK46" i="12" s="1"/>
  <c r="AH45" i="12"/>
  <c r="AG45" i="12"/>
  <c r="Z45" i="12"/>
  <c r="AF45" i="12" s="1"/>
  <c r="AL45" i="12" s="1"/>
  <c r="Y45" i="12"/>
  <c r="AE45" i="12" s="1"/>
  <c r="AK45" i="12" s="1"/>
  <c r="AH44" i="12"/>
  <c r="AG44" i="12"/>
  <c r="Z44" i="12"/>
  <c r="AF44" i="12" s="1"/>
  <c r="AL44" i="12" s="1"/>
  <c r="Y44" i="12"/>
  <c r="AE44" i="12" s="1"/>
  <c r="AK44" i="12" s="1"/>
  <c r="AH43" i="12"/>
  <c r="AG43" i="12"/>
  <c r="Z43" i="12"/>
  <c r="AF43" i="12" s="1"/>
  <c r="AL43" i="12" s="1"/>
  <c r="Y43" i="12"/>
  <c r="AE43" i="12" s="1"/>
  <c r="AK43" i="12" s="1"/>
  <c r="AH42" i="12"/>
  <c r="AG42" i="12"/>
  <c r="Z42" i="12"/>
  <c r="AF42" i="12" s="1"/>
  <c r="AL42" i="12" s="1"/>
  <c r="Y42" i="12"/>
  <c r="AE42" i="12" s="1"/>
  <c r="AK42" i="12" s="1"/>
  <c r="AH41" i="12"/>
  <c r="AG41" i="12"/>
  <c r="Z41" i="12"/>
  <c r="AF41" i="12" s="1"/>
  <c r="AL41" i="12" s="1"/>
  <c r="Y41" i="12"/>
  <c r="AE41" i="12" s="1"/>
  <c r="AK41" i="12" s="1"/>
  <c r="AH40" i="12"/>
  <c r="AG40" i="12"/>
  <c r="Z40" i="12"/>
  <c r="AF40" i="12" s="1"/>
  <c r="AL40" i="12" s="1"/>
  <c r="Y40" i="12"/>
  <c r="AE40" i="12" s="1"/>
  <c r="AK40" i="12" s="1"/>
  <c r="AH39" i="12"/>
  <c r="AG39" i="12"/>
  <c r="Z39" i="12"/>
  <c r="AF39" i="12" s="1"/>
  <c r="AL39" i="12" s="1"/>
  <c r="Y39" i="12"/>
  <c r="AE39" i="12" s="1"/>
  <c r="AK39" i="12" s="1"/>
  <c r="AH38" i="12"/>
  <c r="AG38" i="12"/>
  <c r="Z38" i="12"/>
  <c r="AF38" i="12" s="1"/>
  <c r="AL38" i="12" s="1"/>
  <c r="Y38" i="12"/>
  <c r="AE38" i="12" s="1"/>
  <c r="AK38" i="12" s="1"/>
  <c r="AH37" i="12"/>
  <c r="AG37" i="12"/>
  <c r="Z37" i="12"/>
  <c r="AF37" i="12" s="1"/>
  <c r="AL37" i="12" s="1"/>
  <c r="Y37" i="12"/>
  <c r="AE37" i="12" s="1"/>
  <c r="AK37" i="12" s="1"/>
  <c r="AH36" i="12"/>
  <c r="AG36" i="12"/>
  <c r="Z36" i="12"/>
  <c r="AF36" i="12" s="1"/>
  <c r="AL36" i="12" s="1"/>
  <c r="Y36" i="12"/>
  <c r="AE36" i="12" s="1"/>
  <c r="AK36" i="12" s="1"/>
  <c r="AH35" i="12"/>
  <c r="AG35" i="12"/>
  <c r="Z35" i="12"/>
  <c r="AF35" i="12" s="1"/>
  <c r="AL35" i="12" s="1"/>
  <c r="Y35" i="12"/>
  <c r="AE35" i="12" s="1"/>
  <c r="AK35" i="12" s="1"/>
  <c r="AH34" i="12"/>
  <c r="AG34" i="12"/>
  <c r="Z34" i="12"/>
  <c r="AF34" i="12" s="1"/>
  <c r="AL34" i="12" s="1"/>
  <c r="Y34" i="12"/>
  <c r="AE34" i="12" s="1"/>
  <c r="AK34" i="12" s="1"/>
  <c r="AH33" i="12"/>
  <c r="AG33" i="12"/>
  <c r="Z33" i="12"/>
  <c r="AF33" i="12" s="1"/>
  <c r="AL33" i="12" s="1"/>
  <c r="Y33" i="12"/>
  <c r="AE33" i="12" s="1"/>
  <c r="AK33" i="12" s="1"/>
  <c r="AH32" i="12"/>
  <c r="AG32" i="12"/>
  <c r="Z32" i="12"/>
  <c r="AF32" i="12" s="1"/>
  <c r="AL32" i="12" s="1"/>
  <c r="Y32" i="12"/>
  <c r="AE32" i="12" s="1"/>
  <c r="AK32" i="12" s="1"/>
  <c r="AH31" i="12"/>
  <c r="AG31" i="12"/>
  <c r="Z31" i="12"/>
  <c r="AF31" i="12" s="1"/>
  <c r="AL31" i="12" s="1"/>
  <c r="Y31" i="12"/>
  <c r="AE31" i="12" s="1"/>
  <c r="AK31" i="12" s="1"/>
  <c r="AH30" i="12"/>
  <c r="AG30" i="12"/>
  <c r="Z30" i="12"/>
  <c r="AF30" i="12" s="1"/>
  <c r="AL30" i="12" s="1"/>
  <c r="Y30" i="12"/>
  <c r="AE30" i="12" s="1"/>
  <c r="AK30" i="12" s="1"/>
  <c r="AH29" i="12"/>
  <c r="AG29" i="12"/>
  <c r="Z29" i="12"/>
  <c r="AF29" i="12" s="1"/>
  <c r="AL29" i="12" s="1"/>
  <c r="Y29" i="12"/>
  <c r="AE29" i="12" s="1"/>
  <c r="AK29" i="12" s="1"/>
  <c r="AH28" i="12"/>
  <c r="AG28" i="12"/>
  <c r="Z28" i="12"/>
  <c r="AF28" i="12" s="1"/>
  <c r="AL28" i="12" s="1"/>
  <c r="Y28" i="12"/>
  <c r="AE28" i="12" s="1"/>
  <c r="AK28" i="12" s="1"/>
  <c r="AH27" i="12"/>
  <c r="AG27" i="12"/>
  <c r="Z27" i="12"/>
  <c r="AF27" i="12" s="1"/>
  <c r="AL27" i="12" s="1"/>
  <c r="Y27" i="12"/>
  <c r="AE27" i="12" s="1"/>
  <c r="AK27" i="12" s="1"/>
  <c r="AH26" i="12"/>
  <c r="AG26" i="12"/>
  <c r="Z26" i="12"/>
  <c r="AF26" i="12" s="1"/>
  <c r="AL26" i="12" s="1"/>
  <c r="Y26" i="12"/>
  <c r="AE26" i="12" s="1"/>
  <c r="AK26" i="12" s="1"/>
  <c r="AF16" i="12"/>
  <c r="AL16" i="12" s="1"/>
  <c r="AE16" i="12"/>
  <c r="AK16" i="12" s="1"/>
  <c r="Z16" i="12"/>
  <c r="Y16" i="12"/>
  <c r="W16" i="12"/>
  <c r="AC16" i="12" s="1"/>
  <c r="V16" i="12"/>
  <c r="U16" i="12"/>
  <c r="AF15" i="12"/>
  <c r="AL15" i="12" s="1"/>
  <c r="AE15" i="12"/>
  <c r="AK15" i="12" s="1"/>
  <c r="Z15" i="12"/>
  <c r="Y15" i="12"/>
  <c r="W15" i="12"/>
  <c r="AC15" i="12" s="1"/>
  <c r="V15" i="12"/>
  <c r="AB15" i="12" s="1"/>
  <c r="U15" i="12"/>
  <c r="AA15" i="12" s="1"/>
  <c r="AF14" i="12"/>
  <c r="AL14" i="12" s="1"/>
  <c r="AE14" i="12"/>
  <c r="AK14" i="12" s="1"/>
  <c r="Z14" i="12"/>
  <c r="Y14" i="12"/>
  <c r="W14" i="12"/>
  <c r="AC14" i="12" s="1"/>
  <c r="V14" i="12"/>
  <c r="U14" i="12"/>
  <c r="AF13" i="12"/>
  <c r="AL13" i="12" s="1"/>
  <c r="AE13" i="12"/>
  <c r="AK13" i="12" s="1"/>
  <c r="Z13" i="12"/>
  <c r="Y13" i="12"/>
  <c r="W13" i="12"/>
  <c r="AC13" i="12" s="1"/>
  <c r="V13" i="12"/>
  <c r="U13" i="12"/>
  <c r="AF12" i="12"/>
  <c r="AL12" i="12" s="1"/>
  <c r="AE12" i="12"/>
  <c r="AK12" i="12" s="1"/>
  <c r="Z12" i="12"/>
  <c r="Y12" i="12"/>
  <c r="W12" i="12"/>
  <c r="AC12" i="12" s="1"/>
  <c r="V12" i="12"/>
  <c r="AB12" i="12" s="1"/>
  <c r="U12" i="12"/>
  <c r="AF11" i="12"/>
  <c r="AL11" i="12" s="1"/>
  <c r="AE11" i="12"/>
  <c r="AK11" i="12" s="1"/>
  <c r="Z11" i="12"/>
  <c r="Y11" i="12"/>
  <c r="W11" i="12"/>
  <c r="AC11" i="12" s="1"/>
  <c r="V11" i="12"/>
  <c r="U11" i="12"/>
  <c r="AA11" i="12" s="1"/>
  <c r="AF10" i="12"/>
  <c r="AL10" i="12" s="1"/>
  <c r="AE10" i="12"/>
  <c r="AK10" i="12" s="1"/>
  <c r="Z10" i="12"/>
  <c r="Y10" i="12"/>
  <c r="W10" i="12"/>
  <c r="AC10" i="12" s="1"/>
  <c r="V10" i="12"/>
  <c r="U10" i="12"/>
  <c r="AF9" i="12"/>
  <c r="AL9" i="12" s="1"/>
  <c r="AE9" i="12"/>
  <c r="AK9" i="12" s="1"/>
  <c r="Z9" i="12"/>
  <c r="Y9" i="12"/>
  <c r="W9" i="12"/>
  <c r="AC9" i="12" s="1"/>
  <c r="V9" i="12"/>
  <c r="U9" i="12"/>
  <c r="AF8" i="12"/>
  <c r="AL8" i="12" s="1"/>
  <c r="AE8" i="12"/>
  <c r="AK8" i="12" s="1"/>
  <c r="Z8" i="12"/>
  <c r="Y8" i="12"/>
  <c r="W8" i="12"/>
  <c r="AC8" i="12" s="1"/>
  <c r="V8" i="12"/>
  <c r="AB8" i="12" s="1"/>
  <c r="U8" i="12"/>
  <c r="AF7" i="12"/>
  <c r="AL7" i="12" s="1"/>
  <c r="AE7" i="12"/>
  <c r="AK7" i="12" s="1"/>
  <c r="Z7" i="12"/>
  <c r="Y7" i="12"/>
  <c r="W7" i="12"/>
  <c r="AC7" i="12" s="1"/>
  <c r="V7" i="12"/>
  <c r="AB7" i="12" s="1"/>
  <c r="U7" i="12"/>
  <c r="AA7" i="12" s="1"/>
  <c r="AF6" i="12"/>
  <c r="AL6" i="12" s="1"/>
  <c r="AE6" i="12"/>
  <c r="AK6" i="12" s="1"/>
  <c r="Z6" i="12"/>
  <c r="Y6" i="12"/>
  <c r="W6" i="12"/>
  <c r="AC6" i="12" s="1"/>
  <c r="V6" i="12"/>
  <c r="U6" i="12"/>
  <c r="AF5" i="12"/>
  <c r="AL5" i="12" s="1"/>
  <c r="AE5" i="12"/>
  <c r="AK5" i="12" s="1"/>
  <c r="Z5" i="12"/>
  <c r="Y5" i="12"/>
  <c r="W5" i="12"/>
  <c r="AC5" i="12" s="1"/>
  <c r="V5" i="12"/>
  <c r="U5" i="12"/>
  <c r="J10" i="12"/>
  <c r="F10" i="12"/>
  <c r="B10" i="12"/>
  <c r="AQ17" i="10"/>
  <c r="AR17" i="10"/>
  <c r="AS17" i="10"/>
  <c r="AT17" i="10"/>
  <c r="AU17" i="10"/>
  <c r="AV17" i="10"/>
  <c r="AW17" i="10"/>
  <c r="AX17" i="10"/>
  <c r="AY17" i="10"/>
  <c r="AZ17" i="10"/>
  <c r="BA17" i="10"/>
  <c r="AQ18" i="10"/>
  <c r="AR18" i="10"/>
  <c r="AS18" i="10"/>
  <c r="AT18" i="10"/>
  <c r="AU18" i="10"/>
  <c r="AV18" i="10"/>
  <c r="AW18" i="10"/>
  <c r="AX18" i="10"/>
  <c r="AY18" i="10"/>
  <c r="AZ18" i="10"/>
  <c r="BA18" i="10"/>
  <c r="AQ19" i="10"/>
  <c r="AR19" i="10"/>
  <c r="AS19" i="10"/>
  <c r="AT19" i="10"/>
  <c r="AU19" i="10"/>
  <c r="AV19" i="10"/>
  <c r="AW19" i="10"/>
  <c r="AX19" i="10"/>
  <c r="AY19" i="10"/>
  <c r="AZ19" i="10"/>
  <c r="BA19" i="10"/>
  <c r="AT21" i="10"/>
  <c r="AX21" i="10"/>
  <c r="AQ22" i="10"/>
  <c r="AR22" i="10"/>
  <c r="AS22" i="10"/>
  <c r="AT22" i="10"/>
  <c r="AU22" i="10"/>
  <c r="AV22" i="10"/>
  <c r="AW22" i="10"/>
  <c r="AX22" i="10"/>
  <c r="AY22" i="10"/>
  <c r="AZ22" i="10"/>
  <c r="BA22" i="10"/>
  <c r="AQ23" i="10"/>
  <c r="AR23" i="10"/>
  <c r="AS23" i="10"/>
  <c r="AT23" i="10"/>
  <c r="AU23" i="10"/>
  <c r="AV23" i="10"/>
  <c r="AW23" i="10"/>
  <c r="AX23" i="10"/>
  <c r="AY23" i="10"/>
  <c r="AZ23" i="10"/>
  <c r="BA23" i="10"/>
  <c r="AQ25" i="10"/>
  <c r="AR25" i="10"/>
  <c r="AS25" i="10"/>
  <c r="AT25" i="10"/>
  <c r="AU25" i="10"/>
  <c r="AV25" i="10"/>
  <c r="AW25" i="10"/>
  <c r="AX25" i="10"/>
  <c r="AY25" i="10"/>
  <c r="AZ25" i="10"/>
  <c r="BA25" i="10"/>
  <c r="AQ27" i="10"/>
  <c r="AR27" i="10"/>
  <c r="AS27" i="10"/>
  <c r="AT27" i="10"/>
  <c r="AU27" i="10"/>
  <c r="AV27" i="10"/>
  <c r="AW27" i="10"/>
  <c r="AX27" i="10"/>
  <c r="AY27" i="10"/>
  <c r="AZ27" i="10"/>
  <c r="BA27" i="10"/>
  <c r="AQ28" i="10"/>
  <c r="AR28" i="10"/>
  <c r="AS28" i="10"/>
  <c r="AT28" i="10"/>
  <c r="AU28" i="10"/>
  <c r="AV28" i="10"/>
  <c r="AW28" i="10"/>
  <c r="AX28" i="10"/>
  <c r="AY28" i="10"/>
  <c r="AZ28" i="10"/>
  <c r="BA28" i="10"/>
  <c r="AQ29" i="10"/>
  <c r="AR29" i="10"/>
  <c r="AS29" i="10"/>
  <c r="AT29" i="10"/>
  <c r="AU29" i="10"/>
  <c r="AV29" i="10"/>
  <c r="AW29" i="10"/>
  <c r="AX29" i="10"/>
  <c r="AY29" i="10"/>
  <c r="AZ29" i="10"/>
  <c r="BA29" i="10"/>
  <c r="AQ30" i="10"/>
  <c r="AR30" i="10"/>
  <c r="AS30" i="10"/>
  <c r="AT30" i="10"/>
  <c r="AU30" i="10"/>
  <c r="AV30" i="10"/>
  <c r="AW30" i="10"/>
  <c r="AX30" i="10"/>
  <c r="AY30" i="10"/>
  <c r="AZ30" i="10"/>
  <c r="BA30" i="10"/>
  <c r="AQ31" i="10"/>
  <c r="AR31" i="10"/>
  <c r="AS31" i="10"/>
  <c r="AT31" i="10"/>
  <c r="AU31" i="10"/>
  <c r="AV31" i="10"/>
  <c r="AW31" i="10"/>
  <c r="AX31" i="10"/>
  <c r="AY31" i="10"/>
  <c r="AZ31" i="10"/>
  <c r="BA31" i="10"/>
  <c r="AQ33" i="10"/>
  <c r="AR33" i="10"/>
  <c r="AS33" i="10"/>
  <c r="AT33" i="10"/>
  <c r="AU33" i="10"/>
  <c r="AV33" i="10"/>
  <c r="AW33" i="10"/>
  <c r="AX33" i="10"/>
  <c r="AY33" i="10"/>
  <c r="AZ33" i="10"/>
  <c r="BA33" i="10"/>
  <c r="AQ34" i="10"/>
  <c r="AR34" i="10"/>
  <c r="AS34" i="10"/>
  <c r="AT34" i="10"/>
  <c r="AU34" i="10"/>
  <c r="AV34" i="10"/>
  <c r="AW34" i="10"/>
  <c r="AX34" i="10"/>
  <c r="AY34" i="10"/>
  <c r="AZ34" i="10"/>
  <c r="BA34" i="10"/>
  <c r="AQ35" i="10"/>
  <c r="AR35" i="10"/>
  <c r="AS35" i="10"/>
  <c r="AT35" i="10"/>
  <c r="AU35" i="10"/>
  <c r="AV35" i="10"/>
  <c r="AW35" i="10"/>
  <c r="AX35" i="10"/>
  <c r="AY35" i="10"/>
  <c r="AZ35" i="10"/>
  <c r="BA35" i="10"/>
  <c r="AQ36" i="10"/>
  <c r="AR36" i="10"/>
  <c r="AS36" i="10"/>
  <c r="AT36" i="10"/>
  <c r="AU36" i="10"/>
  <c r="AV36" i="10"/>
  <c r="AW36" i="10"/>
  <c r="AX36" i="10"/>
  <c r="AY36" i="10"/>
  <c r="AZ36" i="10"/>
  <c r="BA36" i="10"/>
  <c r="AQ37" i="10"/>
  <c r="AR37" i="10"/>
  <c r="AS37" i="10"/>
  <c r="AT37" i="10"/>
  <c r="AU37" i="10"/>
  <c r="AV37" i="10"/>
  <c r="AW37" i="10"/>
  <c r="AX37" i="10"/>
  <c r="AY37" i="10"/>
  <c r="AZ37" i="10"/>
  <c r="BA37" i="10"/>
  <c r="AQ39" i="10"/>
  <c r="AR39" i="10"/>
  <c r="AS39" i="10"/>
  <c r="AT39" i="10"/>
  <c r="AU39" i="10"/>
  <c r="AV39" i="10"/>
  <c r="AW39" i="10"/>
  <c r="AX39" i="10"/>
  <c r="AY39" i="10"/>
  <c r="AZ39" i="10"/>
  <c r="BA39" i="10"/>
  <c r="AQ40" i="10"/>
  <c r="AR40" i="10"/>
  <c r="AS40" i="10"/>
  <c r="AT40" i="10"/>
  <c r="AU40" i="10"/>
  <c r="AV40" i="10"/>
  <c r="AW40" i="10"/>
  <c r="AX40" i="10"/>
  <c r="AY40" i="10"/>
  <c r="AZ40" i="10"/>
  <c r="BA40" i="10"/>
  <c r="AQ41" i="10"/>
  <c r="AR41" i="10"/>
  <c r="AS41" i="10"/>
  <c r="AT41" i="10"/>
  <c r="AU41" i="10"/>
  <c r="AV41" i="10"/>
  <c r="AW41" i="10"/>
  <c r="AX41" i="10"/>
  <c r="AY41" i="10"/>
  <c r="AZ41" i="10"/>
  <c r="BA41" i="10"/>
  <c r="AQ42" i="10"/>
  <c r="AR42" i="10"/>
  <c r="AS42" i="10"/>
  <c r="AT42" i="10"/>
  <c r="AU42" i="10"/>
  <c r="AV42" i="10"/>
  <c r="AW42" i="10"/>
  <c r="AX42" i="10"/>
  <c r="AY42" i="10"/>
  <c r="AZ42" i="10"/>
  <c r="BA42" i="10"/>
  <c r="AQ43" i="10"/>
  <c r="AR43" i="10"/>
  <c r="AS43" i="10"/>
  <c r="AT43" i="10"/>
  <c r="AU43" i="10"/>
  <c r="AV43" i="10"/>
  <c r="AW43" i="10"/>
  <c r="AX43" i="10"/>
  <c r="AY43" i="10"/>
  <c r="AZ43" i="10"/>
  <c r="BA43" i="10"/>
  <c r="AQ44" i="10"/>
  <c r="AR44" i="10"/>
  <c r="AS44" i="10"/>
  <c r="AT44" i="10"/>
  <c r="AU44" i="10"/>
  <c r="AV44" i="10"/>
  <c r="AW44" i="10"/>
  <c r="AX44" i="10"/>
  <c r="AY44" i="10"/>
  <c r="AZ44" i="10"/>
  <c r="BA44" i="10"/>
  <c r="AQ45" i="10"/>
  <c r="AR45" i="10"/>
  <c r="AS45" i="10"/>
  <c r="AT45" i="10"/>
  <c r="AU45" i="10"/>
  <c r="AV45" i="10"/>
  <c r="AW45" i="10"/>
  <c r="AX45" i="10"/>
  <c r="AY45" i="10"/>
  <c r="AZ45" i="10"/>
  <c r="BA45" i="10"/>
  <c r="AQ46" i="10"/>
  <c r="AR46" i="10"/>
  <c r="AS46" i="10"/>
  <c r="AT46" i="10"/>
  <c r="AU46" i="10"/>
  <c r="AV46" i="10"/>
  <c r="AW46" i="10"/>
  <c r="AX46" i="10"/>
  <c r="AY46" i="10"/>
  <c r="AZ46" i="10"/>
  <c r="BA46" i="10"/>
  <c r="AQ47" i="10"/>
  <c r="AR47" i="10"/>
  <c r="AS47" i="10"/>
  <c r="AT47" i="10"/>
  <c r="AU47" i="10"/>
  <c r="AV47" i="10"/>
  <c r="AW47" i="10"/>
  <c r="AX47" i="10"/>
  <c r="AY47" i="10"/>
  <c r="AZ47" i="10"/>
  <c r="BA47" i="10"/>
  <c r="AQ48" i="10"/>
  <c r="AR48" i="10"/>
  <c r="AS48" i="10"/>
  <c r="AT48" i="10"/>
  <c r="AU48" i="10"/>
  <c r="AV48" i="10"/>
  <c r="AW48" i="10"/>
  <c r="AX48" i="10"/>
  <c r="AY48" i="10"/>
  <c r="AZ48" i="10"/>
  <c r="BA48" i="10"/>
  <c r="AQ49" i="10"/>
  <c r="AR49" i="10"/>
  <c r="AS49" i="10"/>
  <c r="AT49" i="10"/>
  <c r="AU49" i="10"/>
  <c r="AV49" i="10"/>
  <c r="AW49" i="10"/>
  <c r="AX49" i="10"/>
  <c r="AY49" i="10"/>
  <c r="AZ49" i="10"/>
  <c r="BA49" i="10"/>
  <c r="AQ50" i="10"/>
  <c r="AR50" i="10"/>
  <c r="AS50" i="10"/>
  <c r="AT50" i="10"/>
  <c r="AU50" i="10"/>
  <c r="AV50" i="10"/>
  <c r="AW50" i="10"/>
  <c r="AX50" i="10"/>
  <c r="AY50" i="10"/>
  <c r="AZ50" i="10"/>
  <c r="BA50" i="10"/>
  <c r="AQ51" i="10"/>
  <c r="AR51" i="10"/>
  <c r="AS51" i="10"/>
  <c r="AT51" i="10"/>
  <c r="AU51" i="10"/>
  <c r="AV51" i="10"/>
  <c r="AW51" i="10"/>
  <c r="AX51" i="10"/>
  <c r="AY51" i="10"/>
  <c r="AZ51" i="10"/>
  <c r="BA51" i="10"/>
  <c r="AQ53" i="10"/>
  <c r="AR53" i="10"/>
  <c r="AS53" i="10"/>
  <c r="AT53" i="10"/>
  <c r="AU53" i="10"/>
  <c r="AV53" i="10"/>
  <c r="AW53" i="10"/>
  <c r="AX53" i="10"/>
  <c r="AY53" i="10"/>
  <c r="AZ53" i="10"/>
  <c r="BA53" i="10"/>
  <c r="AQ54" i="10"/>
  <c r="AR54" i="10"/>
  <c r="AS54" i="10"/>
  <c r="AT54" i="10"/>
  <c r="AU54" i="10"/>
  <c r="AV54" i="10"/>
  <c r="AW54" i="10"/>
  <c r="AX54" i="10"/>
  <c r="AY54" i="10"/>
  <c r="AZ54" i="10"/>
  <c r="BA54" i="10"/>
  <c r="AQ55" i="10"/>
  <c r="AR55" i="10"/>
  <c r="AS55" i="10"/>
  <c r="AT55" i="10"/>
  <c r="AU55" i="10"/>
  <c r="AV55" i="10"/>
  <c r="AW55" i="10"/>
  <c r="AX55" i="10"/>
  <c r="AY55" i="10"/>
  <c r="AZ55" i="10"/>
  <c r="BA55" i="10"/>
  <c r="AQ56" i="10"/>
  <c r="AR56" i="10"/>
  <c r="AS56" i="10"/>
  <c r="AT56" i="10"/>
  <c r="AU56" i="10"/>
  <c r="AV56" i="10"/>
  <c r="AW56" i="10"/>
  <c r="AX56" i="10"/>
  <c r="AY56" i="10"/>
  <c r="AZ56" i="10"/>
  <c r="BA56" i="10"/>
  <c r="AQ57" i="10"/>
  <c r="AR57" i="10"/>
  <c r="AS57" i="10"/>
  <c r="AT57" i="10"/>
  <c r="AU57" i="10"/>
  <c r="AV57" i="10"/>
  <c r="AW57" i="10"/>
  <c r="AX57" i="10"/>
  <c r="AY57" i="10"/>
  <c r="AZ57" i="10"/>
  <c r="BA57" i="10"/>
  <c r="AQ59" i="10"/>
  <c r="AR59" i="10"/>
  <c r="AS59" i="10"/>
  <c r="AT59" i="10"/>
  <c r="AU59" i="10"/>
  <c r="AV59" i="10"/>
  <c r="AW59" i="10"/>
  <c r="AX59" i="10"/>
  <c r="AY59" i="10"/>
  <c r="AZ59" i="10"/>
  <c r="BA59" i="10"/>
  <c r="AQ60" i="10"/>
  <c r="AR60" i="10"/>
  <c r="AS60" i="10"/>
  <c r="AT60" i="10"/>
  <c r="AU60" i="10"/>
  <c r="AV60" i="10"/>
  <c r="AW60" i="10"/>
  <c r="AX60" i="10"/>
  <c r="AY60" i="10"/>
  <c r="AZ60" i="10"/>
  <c r="BA60" i="10"/>
  <c r="AQ61" i="10"/>
  <c r="AR61" i="10"/>
  <c r="AS61" i="10"/>
  <c r="AT61" i="10"/>
  <c r="AU61" i="10"/>
  <c r="AV61" i="10"/>
  <c r="AW61" i="10"/>
  <c r="AX61" i="10"/>
  <c r="AY61" i="10"/>
  <c r="AZ61" i="10"/>
  <c r="BA61" i="10"/>
  <c r="AQ62" i="10"/>
  <c r="AR62" i="10"/>
  <c r="AS62" i="10"/>
  <c r="AT62" i="10"/>
  <c r="AU62" i="10"/>
  <c r="AV62" i="10"/>
  <c r="AW62" i="10"/>
  <c r="AX62" i="10"/>
  <c r="AY62" i="10"/>
  <c r="AZ62" i="10"/>
  <c r="BA62" i="10"/>
  <c r="AQ63" i="10"/>
  <c r="AR63" i="10"/>
  <c r="AS63" i="10"/>
  <c r="AT63" i="10"/>
  <c r="AU63" i="10"/>
  <c r="AV63" i="10"/>
  <c r="AW63" i="10"/>
  <c r="AX63" i="10"/>
  <c r="AY63" i="10"/>
  <c r="AZ63" i="10"/>
  <c r="BA63" i="10"/>
  <c r="AQ64" i="10"/>
  <c r="AR64" i="10"/>
  <c r="AS64" i="10"/>
  <c r="AT64" i="10"/>
  <c r="AU64" i="10"/>
  <c r="AV64" i="10"/>
  <c r="AW64" i="10"/>
  <c r="AX64" i="10"/>
  <c r="AY64" i="10"/>
  <c r="AZ64" i="10"/>
  <c r="BA64" i="10"/>
  <c r="AQ65" i="10"/>
  <c r="AR65" i="10"/>
  <c r="AS65" i="10"/>
  <c r="AT65" i="10"/>
  <c r="AU65" i="10"/>
  <c r="AV65" i="10"/>
  <c r="AW65" i="10"/>
  <c r="AX65" i="10"/>
  <c r="AY65" i="10"/>
  <c r="AZ65" i="10"/>
  <c r="BA65" i="10"/>
  <c r="AQ66" i="10"/>
  <c r="AR66" i="10"/>
  <c r="AS66" i="10"/>
  <c r="AT66" i="10"/>
  <c r="AU66" i="10"/>
  <c r="AV66" i="10"/>
  <c r="AW66" i="10"/>
  <c r="AX66" i="10"/>
  <c r="AY66" i="10"/>
  <c r="AZ66" i="10"/>
  <c r="BA66" i="10"/>
  <c r="AQ67" i="10"/>
  <c r="AR67" i="10"/>
  <c r="AS67" i="10"/>
  <c r="AT67" i="10"/>
  <c r="AU67" i="10"/>
  <c r="AV67" i="10"/>
  <c r="AW67" i="10"/>
  <c r="AX67" i="10"/>
  <c r="AY67" i="10"/>
  <c r="AZ67" i="10"/>
  <c r="BA67" i="10"/>
  <c r="AQ68" i="10"/>
  <c r="AR68" i="10"/>
  <c r="AS68" i="10"/>
  <c r="AT68" i="10"/>
  <c r="AU68" i="10"/>
  <c r="AV68" i="10"/>
  <c r="AW68" i="10"/>
  <c r="AX68" i="10"/>
  <c r="AY68" i="10"/>
  <c r="AZ68" i="10"/>
  <c r="BA68" i="10"/>
  <c r="AQ70" i="10"/>
  <c r="AR70" i="10"/>
  <c r="AS70" i="10"/>
  <c r="AT70" i="10"/>
  <c r="AU70" i="10"/>
  <c r="AV70" i="10"/>
  <c r="AW70" i="10"/>
  <c r="AX70" i="10"/>
  <c r="AY70" i="10"/>
  <c r="AZ70" i="10"/>
  <c r="BA70" i="10"/>
  <c r="AQ71" i="10"/>
  <c r="AR71" i="10"/>
  <c r="AS71" i="10"/>
  <c r="AT71" i="10"/>
  <c r="AU71" i="10"/>
  <c r="AV71" i="10"/>
  <c r="AW71" i="10"/>
  <c r="AX71" i="10"/>
  <c r="AY71" i="10"/>
  <c r="AZ71" i="10"/>
  <c r="BA71" i="10"/>
  <c r="AQ72" i="10"/>
  <c r="AR72" i="10"/>
  <c r="AS72" i="10"/>
  <c r="AT72" i="10"/>
  <c r="AU72" i="10"/>
  <c r="AV72" i="10"/>
  <c r="AW72" i="10"/>
  <c r="AX72" i="10"/>
  <c r="AY72" i="10"/>
  <c r="AZ72" i="10"/>
  <c r="BA72" i="10"/>
  <c r="AQ73" i="10"/>
  <c r="AR73" i="10"/>
  <c r="AS73" i="10"/>
  <c r="AT73" i="10"/>
  <c r="AU73" i="10"/>
  <c r="AV73" i="10"/>
  <c r="AW73" i="10"/>
  <c r="AX73" i="10"/>
  <c r="AY73" i="10"/>
  <c r="AZ73" i="10"/>
  <c r="BA73" i="10"/>
  <c r="AQ74" i="10"/>
  <c r="AR74" i="10"/>
  <c r="AS74" i="10"/>
  <c r="AT74" i="10"/>
  <c r="AU74" i="10"/>
  <c r="AV74" i="10"/>
  <c r="AW74" i="10"/>
  <c r="AX74" i="10"/>
  <c r="AY74" i="10"/>
  <c r="AZ74" i="10"/>
  <c r="BA74" i="10"/>
  <c r="AQ76" i="10"/>
  <c r="AR76" i="10"/>
  <c r="AS76" i="10"/>
  <c r="AT76" i="10"/>
  <c r="AU76" i="10"/>
  <c r="AV76" i="10"/>
  <c r="AW76" i="10"/>
  <c r="AX76" i="10"/>
  <c r="AY76" i="10"/>
  <c r="AZ76" i="10"/>
  <c r="BA76" i="10"/>
  <c r="AQ78" i="10"/>
  <c r="AR78" i="10"/>
  <c r="AS78" i="10"/>
  <c r="AT78" i="10"/>
  <c r="AU78" i="10"/>
  <c r="AV78" i="10"/>
  <c r="AW78" i="10"/>
  <c r="AX78" i="10"/>
  <c r="AY78" i="10"/>
  <c r="AZ78" i="10"/>
  <c r="BA78" i="10"/>
  <c r="AQ79" i="10"/>
  <c r="AR79" i="10"/>
  <c r="AS79" i="10"/>
  <c r="AT79" i="10"/>
  <c r="AU79" i="10"/>
  <c r="AV79" i="10"/>
  <c r="AW79" i="10"/>
  <c r="AX79" i="10"/>
  <c r="AY79" i="10"/>
  <c r="AZ79" i="10"/>
  <c r="BA79" i="10"/>
  <c r="AQ81" i="10"/>
  <c r="AR81" i="10"/>
  <c r="AS81" i="10"/>
  <c r="AT81" i="10"/>
  <c r="AU81" i="10"/>
  <c r="AV81" i="10"/>
  <c r="AW81" i="10"/>
  <c r="AX81" i="10"/>
  <c r="AY81" i="10"/>
  <c r="AZ81" i="10"/>
  <c r="BA81" i="10"/>
  <c r="AQ82" i="10"/>
  <c r="AR82" i="10"/>
  <c r="AS82" i="10"/>
  <c r="AT82" i="10"/>
  <c r="AU82" i="10"/>
  <c r="AV82" i="10"/>
  <c r="AW82" i="10"/>
  <c r="AX82" i="10"/>
  <c r="AY82" i="10"/>
  <c r="AZ82" i="10"/>
  <c r="BA82" i="10"/>
  <c r="AQ83" i="10"/>
  <c r="AR83" i="10"/>
  <c r="AS83" i="10"/>
  <c r="AT83" i="10"/>
  <c r="AU83" i="10"/>
  <c r="AV83" i="10"/>
  <c r="AW83" i="10"/>
  <c r="AX83" i="10"/>
  <c r="AY83" i="10"/>
  <c r="AZ83" i="10"/>
  <c r="BA83" i="10"/>
  <c r="AQ84" i="10"/>
  <c r="AR84" i="10"/>
  <c r="AS84" i="10"/>
  <c r="AT84" i="10"/>
  <c r="AU84" i="10"/>
  <c r="AV84" i="10"/>
  <c r="AW84" i="10"/>
  <c r="AX84" i="10"/>
  <c r="AY84" i="10"/>
  <c r="AZ84" i="10"/>
  <c r="BA84" i="10"/>
  <c r="AQ85" i="10"/>
  <c r="AR85" i="10"/>
  <c r="AS85" i="10"/>
  <c r="AT85" i="10"/>
  <c r="AU85" i="10"/>
  <c r="AV85" i="10"/>
  <c r="AW85" i="10"/>
  <c r="AX85" i="10"/>
  <c r="AY85" i="10"/>
  <c r="AZ85" i="10"/>
  <c r="BA85" i="10"/>
  <c r="AQ86" i="10"/>
  <c r="AR86" i="10"/>
  <c r="AS86" i="10"/>
  <c r="AT86" i="10"/>
  <c r="AU86" i="10"/>
  <c r="AV86" i="10"/>
  <c r="AW86" i="10"/>
  <c r="AX86" i="10"/>
  <c r="AY86" i="10"/>
  <c r="AZ86" i="10"/>
  <c r="BA86" i="10"/>
  <c r="AQ87" i="10"/>
  <c r="AR87" i="10"/>
  <c r="AS87" i="10"/>
  <c r="AT87" i="10"/>
  <c r="AU87" i="10"/>
  <c r="AV87" i="10"/>
  <c r="AW87" i="10"/>
  <c r="AX87" i="10"/>
  <c r="AY87" i="10"/>
  <c r="AZ87" i="10"/>
  <c r="BA87" i="10"/>
  <c r="AQ88" i="10"/>
  <c r="AR88" i="10"/>
  <c r="AS88" i="10"/>
  <c r="AT88" i="10"/>
  <c r="AU88" i="10"/>
  <c r="AV88" i="10"/>
  <c r="AW88" i="10"/>
  <c r="AX88" i="10"/>
  <c r="AY88" i="10"/>
  <c r="AZ88" i="10"/>
  <c r="BA88" i="10"/>
  <c r="AR15" i="10"/>
  <c r="AS15" i="10"/>
  <c r="AT15" i="10"/>
  <c r="AU15" i="10"/>
  <c r="AV15" i="10"/>
  <c r="AW15" i="10"/>
  <c r="AX15" i="10"/>
  <c r="AY15" i="10"/>
  <c r="AZ15" i="10"/>
  <c r="BA15" i="10"/>
  <c r="AQ15" i="10"/>
  <c r="AG21" i="10"/>
  <c r="AU21" i="10" s="1"/>
  <c r="AM21" i="10"/>
  <c r="BA21" i="10" s="1"/>
  <c r="AL21" i="10"/>
  <c r="AZ21" i="10" s="1"/>
  <c r="AK21" i="10"/>
  <c r="AY21" i="10" s="1"/>
  <c r="AI21" i="10"/>
  <c r="AW21" i="10" s="1"/>
  <c r="AH21" i="10"/>
  <c r="AV21" i="10" s="1"/>
  <c r="AE21" i="10"/>
  <c r="AS21" i="10" s="1"/>
  <c r="AD21" i="10"/>
  <c r="AR21" i="10" s="1"/>
  <c r="AC21" i="10"/>
  <c r="AQ21" i="10" s="1"/>
  <c r="AA209" i="11"/>
  <c r="AB209" i="11"/>
  <c r="AC209" i="11"/>
  <c r="AA210" i="11"/>
  <c r="AB210" i="11"/>
  <c r="AC210" i="11"/>
  <c r="AA211" i="11"/>
  <c r="AB211" i="11"/>
  <c r="AC211" i="11"/>
  <c r="AA212" i="11"/>
  <c r="AB212" i="11"/>
  <c r="AC212" i="11"/>
  <c r="AA213" i="11"/>
  <c r="AB213" i="11"/>
  <c r="AC213" i="11"/>
  <c r="AA214" i="11"/>
  <c r="AB214" i="11"/>
  <c r="AC214" i="11"/>
  <c r="AA215" i="11"/>
  <c r="AB215" i="11"/>
  <c r="AC215" i="11"/>
  <c r="AA216" i="11"/>
  <c r="AB216" i="11"/>
  <c r="AC216" i="11"/>
  <c r="AA217" i="11"/>
  <c r="AB217" i="11"/>
  <c r="AC217" i="11"/>
  <c r="AA218" i="11"/>
  <c r="AB218" i="11"/>
  <c r="AC218" i="11"/>
  <c r="AA219" i="11"/>
  <c r="AB219" i="11"/>
  <c r="AC219" i="11"/>
  <c r="AA220" i="11"/>
  <c r="AB220" i="11"/>
  <c r="AC220" i="11"/>
  <c r="AA221" i="11"/>
  <c r="AB221" i="11"/>
  <c r="AC221" i="11"/>
  <c r="AA222" i="11"/>
  <c r="AB222" i="11"/>
  <c r="AC222" i="11"/>
  <c r="AA223" i="11"/>
  <c r="AB223" i="11"/>
  <c r="AC223" i="11"/>
  <c r="AA224" i="11"/>
  <c r="AB224" i="11"/>
  <c r="AC224" i="11"/>
  <c r="AA225" i="11"/>
  <c r="AB225" i="11"/>
  <c r="AC225" i="11"/>
  <c r="AA226" i="11"/>
  <c r="AB226" i="11"/>
  <c r="AC226" i="11"/>
  <c r="AA227" i="11"/>
  <c r="AB227" i="11"/>
  <c r="AC227" i="11"/>
  <c r="AA228" i="11"/>
  <c r="AB228" i="11"/>
  <c r="AC228" i="11"/>
  <c r="AA229" i="11"/>
  <c r="AB229" i="11"/>
  <c r="AC229" i="11"/>
  <c r="AC208" i="11"/>
  <c r="AB208" i="11"/>
  <c r="AA208" i="11"/>
  <c r="AA28" i="11"/>
  <c r="AB28" i="11"/>
  <c r="AC28" i="11"/>
  <c r="AA29" i="11"/>
  <c r="AB29" i="11"/>
  <c r="AC29" i="11"/>
  <c r="AA30" i="11"/>
  <c r="AB30" i="11"/>
  <c r="AC30" i="11"/>
  <c r="AA31" i="11"/>
  <c r="AB31" i="11"/>
  <c r="AC31" i="11"/>
  <c r="AA32" i="11"/>
  <c r="AB32" i="11"/>
  <c r="AC32" i="11"/>
  <c r="AA33" i="11"/>
  <c r="AB33" i="11"/>
  <c r="AC33" i="11"/>
  <c r="AA34" i="11"/>
  <c r="AB34" i="11"/>
  <c r="AC34" i="11"/>
  <c r="AA35" i="11"/>
  <c r="AB35" i="11"/>
  <c r="AC35" i="11"/>
  <c r="AA36" i="11"/>
  <c r="AB36" i="11"/>
  <c r="AC36" i="11"/>
  <c r="AA37" i="11"/>
  <c r="AB37" i="11"/>
  <c r="AC37" i="11"/>
  <c r="AA38" i="11"/>
  <c r="AB38" i="11"/>
  <c r="AC38" i="11"/>
  <c r="AA39" i="11"/>
  <c r="AB39" i="11"/>
  <c r="AC39" i="11"/>
  <c r="AA40" i="11"/>
  <c r="AB40" i="11"/>
  <c r="AC40" i="11"/>
  <c r="AA41" i="11"/>
  <c r="AB41" i="11"/>
  <c r="AC41" i="11"/>
  <c r="AA42" i="11"/>
  <c r="AB42" i="11"/>
  <c r="AC42" i="11"/>
  <c r="AA43" i="11"/>
  <c r="AB43" i="11"/>
  <c r="AC43" i="11"/>
  <c r="AA44" i="11"/>
  <c r="AB44" i="11"/>
  <c r="AC44" i="11"/>
  <c r="AA45" i="11"/>
  <c r="AB45" i="11"/>
  <c r="AC45" i="11"/>
  <c r="AA46" i="11"/>
  <c r="AB46" i="11"/>
  <c r="AC46" i="11"/>
  <c r="AA47" i="11"/>
  <c r="AB47" i="11"/>
  <c r="AC47" i="11"/>
  <c r="AA48" i="11"/>
  <c r="AB48" i="11"/>
  <c r="AC48" i="11"/>
  <c r="AA49" i="11"/>
  <c r="AB49" i="11"/>
  <c r="AC49" i="11"/>
  <c r="AA50" i="11"/>
  <c r="AB50" i="11"/>
  <c r="AC50" i="11"/>
  <c r="AA51" i="11"/>
  <c r="AB51" i="11"/>
  <c r="AC51" i="11"/>
  <c r="AA52" i="11"/>
  <c r="AB52" i="11"/>
  <c r="AC52" i="11"/>
  <c r="AA53" i="11"/>
  <c r="AB53" i="11"/>
  <c r="AC53" i="11"/>
  <c r="AA54" i="11"/>
  <c r="AB54" i="11"/>
  <c r="AC54" i="11"/>
  <c r="AA55" i="11"/>
  <c r="AB55" i="11"/>
  <c r="AC55" i="11"/>
  <c r="AA56" i="11"/>
  <c r="AB56" i="11"/>
  <c r="AC56" i="11"/>
  <c r="AA57" i="11"/>
  <c r="AB57" i="11"/>
  <c r="AC57" i="11"/>
  <c r="AA58" i="11"/>
  <c r="AB58" i="11"/>
  <c r="AC58" i="11"/>
  <c r="AA59" i="11"/>
  <c r="AB59" i="11"/>
  <c r="AC59" i="11"/>
  <c r="AA60" i="11"/>
  <c r="AB60" i="11"/>
  <c r="AC60" i="11"/>
  <c r="AA61" i="11"/>
  <c r="AB61" i="11"/>
  <c r="AC61" i="11"/>
  <c r="AA62" i="11"/>
  <c r="AB62" i="11"/>
  <c r="AC62" i="11"/>
  <c r="AA63" i="11"/>
  <c r="AB63" i="11"/>
  <c r="AC63" i="11"/>
  <c r="AA64" i="11"/>
  <c r="AB64" i="11"/>
  <c r="AC64" i="11"/>
  <c r="AA65" i="11"/>
  <c r="AB65" i="11"/>
  <c r="AC65" i="11"/>
  <c r="AA66" i="11"/>
  <c r="AB66" i="11"/>
  <c r="AC66" i="11"/>
  <c r="AA67" i="11"/>
  <c r="AB67" i="11"/>
  <c r="AC67" i="11"/>
  <c r="AA68" i="11"/>
  <c r="AB68" i="11"/>
  <c r="AC68" i="11"/>
  <c r="AA69" i="11"/>
  <c r="AB69" i="11"/>
  <c r="AC69" i="11"/>
  <c r="AA70" i="11"/>
  <c r="AB70" i="11"/>
  <c r="AC70" i="11"/>
  <c r="AA71" i="11"/>
  <c r="AB71" i="11"/>
  <c r="AC71" i="11"/>
  <c r="AA72" i="11"/>
  <c r="AB72" i="11"/>
  <c r="AC72" i="11"/>
  <c r="AA73" i="11"/>
  <c r="AB73" i="11"/>
  <c r="AC73" i="11"/>
  <c r="AA74" i="11"/>
  <c r="AB74" i="11"/>
  <c r="AC74" i="11"/>
  <c r="AA75" i="11"/>
  <c r="AB75" i="11"/>
  <c r="AC75" i="11"/>
  <c r="AA76" i="11"/>
  <c r="AB76" i="11"/>
  <c r="AC76" i="11"/>
  <c r="AA77" i="11"/>
  <c r="AB77" i="11"/>
  <c r="AC77" i="11"/>
  <c r="AA78" i="11"/>
  <c r="AB78" i="11"/>
  <c r="AC78" i="11"/>
  <c r="AA79" i="11"/>
  <c r="AB79" i="11"/>
  <c r="AC79" i="11"/>
  <c r="AA80" i="11"/>
  <c r="AB80" i="11"/>
  <c r="AC80" i="11"/>
  <c r="AA81" i="11"/>
  <c r="AB81" i="11"/>
  <c r="AC81" i="11"/>
  <c r="AA82" i="11"/>
  <c r="AB82" i="11"/>
  <c r="AC82" i="11"/>
  <c r="AA83" i="11"/>
  <c r="AB83" i="11"/>
  <c r="AC83" i="11"/>
  <c r="AA84" i="11"/>
  <c r="AB84" i="11"/>
  <c r="AC84" i="11"/>
  <c r="AA85" i="11"/>
  <c r="AB85" i="11"/>
  <c r="AC85" i="11"/>
  <c r="AA86" i="11"/>
  <c r="AB86" i="11"/>
  <c r="AC86" i="11"/>
  <c r="AA87" i="11"/>
  <c r="AB87" i="11"/>
  <c r="AC87" i="11"/>
  <c r="AA88" i="11"/>
  <c r="AB88" i="11"/>
  <c r="AC88" i="11"/>
  <c r="AA89" i="11"/>
  <c r="AB89" i="11"/>
  <c r="AC89" i="11"/>
  <c r="AA90" i="11"/>
  <c r="AB90" i="11"/>
  <c r="AC90" i="11"/>
  <c r="AA91" i="11"/>
  <c r="AB91" i="11"/>
  <c r="AC91" i="11"/>
  <c r="AA92" i="11"/>
  <c r="AB92" i="11"/>
  <c r="AC92" i="11"/>
  <c r="AA93" i="11"/>
  <c r="AB93" i="11"/>
  <c r="AC93" i="11"/>
  <c r="AA94" i="11"/>
  <c r="AB94" i="11"/>
  <c r="AC94" i="11"/>
  <c r="AA95" i="11"/>
  <c r="AB95" i="11"/>
  <c r="AC95" i="11"/>
  <c r="AA96" i="11"/>
  <c r="AB96" i="11"/>
  <c r="AC96" i="11"/>
  <c r="AA97" i="11"/>
  <c r="AB97" i="11"/>
  <c r="AC97" i="11"/>
  <c r="AA98" i="11"/>
  <c r="AB98" i="11"/>
  <c r="AC98" i="11"/>
  <c r="AA99" i="11"/>
  <c r="AB99" i="11"/>
  <c r="AC99" i="11"/>
  <c r="AA100" i="11"/>
  <c r="AB100" i="11"/>
  <c r="AC100" i="11"/>
  <c r="AA101" i="11"/>
  <c r="AB101" i="11"/>
  <c r="AC101" i="11"/>
  <c r="AA102" i="11"/>
  <c r="AB102" i="11"/>
  <c r="AC102" i="11"/>
  <c r="AA103" i="11"/>
  <c r="AB103" i="11"/>
  <c r="AC103" i="11"/>
  <c r="AA104" i="11"/>
  <c r="AB104" i="11"/>
  <c r="AC104" i="11"/>
  <c r="AA105" i="11"/>
  <c r="AB105" i="11"/>
  <c r="AC105" i="11"/>
  <c r="AA106" i="11"/>
  <c r="AB106" i="11"/>
  <c r="AC106" i="11"/>
  <c r="AA107" i="11"/>
  <c r="AB107" i="11"/>
  <c r="AC107" i="11"/>
  <c r="AA108" i="11"/>
  <c r="AB108" i="11"/>
  <c r="AC108" i="11"/>
  <c r="AA109" i="11"/>
  <c r="AB109" i="11"/>
  <c r="AC109" i="11"/>
  <c r="AA110" i="11"/>
  <c r="AB110" i="11"/>
  <c r="AC110" i="11"/>
  <c r="AA111" i="11"/>
  <c r="AB111" i="11"/>
  <c r="AC111" i="11"/>
  <c r="AA112" i="11"/>
  <c r="AB112" i="11"/>
  <c r="AC112" i="11"/>
  <c r="AA113" i="11"/>
  <c r="AB113" i="11"/>
  <c r="AC113" i="11"/>
  <c r="AA114" i="11"/>
  <c r="AB114" i="11"/>
  <c r="AC114" i="11"/>
  <c r="AA115" i="11"/>
  <c r="AB115" i="11"/>
  <c r="AC115" i="11"/>
  <c r="AA116" i="11"/>
  <c r="AB116" i="11"/>
  <c r="AC116" i="11"/>
  <c r="AA117" i="11"/>
  <c r="AB117" i="11"/>
  <c r="AC117" i="11"/>
  <c r="AA118" i="11"/>
  <c r="AB118" i="11"/>
  <c r="AC118" i="11"/>
  <c r="AA119" i="11"/>
  <c r="AB119" i="11"/>
  <c r="AC119" i="11"/>
  <c r="AA120" i="11"/>
  <c r="AB120" i="11"/>
  <c r="AC120" i="11"/>
  <c r="AA121" i="11"/>
  <c r="AB121" i="11"/>
  <c r="AC121" i="11"/>
  <c r="AA122" i="11"/>
  <c r="AB122" i="11"/>
  <c r="AC122" i="11"/>
  <c r="AA123" i="11"/>
  <c r="AB123" i="11"/>
  <c r="AC123" i="11"/>
  <c r="AA124" i="11"/>
  <c r="AB124" i="11"/>
  <c r="AC124" i="11"/>
  <c r="AA125" i="11"/>
  <c r="AB125" i="11"/>
  <c r="AC125" i="11"/>
  <c r="AA126" i="11"/>
  <c r="AB126" i="11"/>
  <c r="AC126" i="11"/>
  <c r="AA127" i="11"/>
  <c r="AB127" i="11"/>
  <c r="AC127" i="11"/>
  <c r="AA128" i="11"/>
  <c r="AB128" i="11"/>
  <c r="AC128" i="11"/>
  <c r="AA129" i="11"/>
  <c r="AB129" i="11"/>
  <c r="AC129" i="11"/>
  <c r="AA130" i="11"/>
  <c r="AB130" i="11"/>
  <c r="AC130" i="11"/>
  <c r="AA131" i="11"/>
  <c r="AB131" i="11"/>
  <c r="AC131" i="11"/>
  <c r="AA132" i="11"/>
  <c r="AB132" i="11"/>
  <c r="AC132" i="11"/>
  <c r="AA133" i="11"/>
  <c r="AB133" i="11"/>
  <c r="AC133" i="11"/>
  <c r="AA134" i="11"/>
  <c r="AB134" i="11"/>
  <c r="AC134" i="11"/>
  <c r="AA135" i="11"/>
  <c r="AB135" i="11"/>
  <c r="AC135" i="11"/>
  <c r="AA136" i="11"/>
  <c r="AB136" i="11"/>
  <c r="AC136" i="11"/>
  <c r="AA137" i="11"/>
  <c r="AB137" i="11"/>
  <c r="AC137" i="11"/>
  <c r="AA138" i="11"/>
  <c r="AB138" i="11"/>
  <c r="AC138" i="11"/>
  <c r="AA139" i="11"/>
  <c r="AB139" i="11"/>
  <c r="AC139" i="11"/>
  <c r="AA140" i="11"/>
  <c r="AB140" i="11"/>
  <c r="AC140" i="11"/>
  <c r="AA141" i="11"/>
  <c r="AB141" i="11"/>
  <c r="AC141" i="11"/>
  <c r="AA142" i="11"/>
  <c r="AB142" i="11"/>
  <c r="AC142" i="11"/>
  <c r="AA143" i="11"/>
  <c r="AB143" i="11"/>
  <c r="AC143" i="11"/>
  <c r="AA144" i="11"/>
  <c r="AB144" i="11"/>
  <c r="AC144" i="11"/>
  <c r="AA145" i="11"/>
  <c r="AB145" i="11"/>
  <c r="AC145" i="11"/>
  <c r="AA146" i="11"/>
  <c r="AB146" i="11"/>
  <c r="AC146" i="11"/>
  <c r="AA147" i="11"/>
  <c r="AB147" i="11"/>
  <c r="AC147" i="11"/>
  <c r="AA148" i="11"/>
  <c r="AB148" i="11"/>
  <c r="AC148" i="11"/>
  <c r="AA149" i="11"/>
  <c r="AB149" i="11"/>
  <c r="AC149" i="11"/>
  <c r="AA150" i="11"/>
  <c r="AB150" i="11"/>
  <c r="AC150" i="11"/>
  <c r="AA151" i="11"/>
  <c r="AB151" i="11"/>
  <c r="AC151" i="11"/>
  <c r="AA152" i="11"/>
  <c r="AB152" i="11"/>
  <c r="AC152" i="11"/>
  <c r="AA153" i="11"/>
  <c r="AB153" i="11"/>
  <c r="AC153" i="11"/>
  <c r="AA154" i="11"/>
  <c r="AB154" i="11"/>
  <c r="AC154" i="11"/>
  <c r="AA155" i="11"/>
  <c r="AB155" i="11"/>
  <c r="AC155" i="11"/>
  <c r="AA156" i="11"/>
  <c r="AB156" i="11"/>
  <c r="AC156" i="11"/>
  <c r="AA157" i="11"/>
  <c r="AB157" i="11"/>
  <c r="AC157" i="11"/>
  <c r="AA158" i="11"/>
  <c r="AB158" i="11"/>
  <c r="AC158" i="11"/>
  <c r="AA159" i="11"/>
  <c r="AB159" i="11"/>
  <c r="AC159" i="11"/>
  <c r="AA160" i="11"/>
  <c r="AB160" i="11"/>
  <c r="AC160" i="11"/>
  <c r="AA161" i="11"/>
  <c r="AB161" i="11"/>
  <c r="AC161" i="11"/>
  <c r="AA162" i="11"/>
  <c r="AB162" i="11"/>
  <c r="AC162" i="11"/>
  <c r="AA163" i="11"/>
  <c r="AB163" i="11"/>
  <c r="AC163" i="11"/>
  <c r="AA164" i="11"/>
  <c r="AB164" i="11"/>
  <c r="AC164" i="11"/>
  <c r="AA165" i="11"/>
  <c r="AB165" i="11"/>
  <c r="AC165" i="11"/>
  <c r="AA166" i="11"/>
  <c r="AB166" i="11"/>
  <c r="AC166" i="11"/>
  <c r="AA167" i="11"/>
  <c r="AB167" i="11"/>
  <c r="AC167" i="11"/>
  <c r="AA168" i="11"/>
  <c r="AB168" i="11"/>
  <c r="AC168" i="11"/>
  <c r="AA169" i="11"/>
  <c r="AB169" i="11"/>
  <c r="AC169" i="11"/>
  <c r="AA170" i="11"/>
  <c r="AB170" i="11"/>
  <c r="AC170" i="11"/>
  <c r="AA171" i="11"/>
  <c r="AB171" i="11"/>
  <c r="AC171" i="11"/>
  <c r="AA172" i="11"/>
  <c r="AB172" i="11"/>
  <c r="AC172" i="11"/>
  <c r="AA173" i="11"/>
  <c r="AB173" i="11"/>
  <c r="AC173" i="11"/>
  <c r="AA174" i="11"/>
  <c r="AB174" i="11"/>
  <c r="AC174" i="11"/>
  <c r="AA175" i="11"/>
  <c r="AB175" i="11"/>
  <c r="AC175" i="11"/>
  <c r="AA176" i="11"/>
  <c r="AB176" i="11"/>
  <c r="AC176" i="11"/>
  <c r="AA177" i="11"/>
  <c r="AB177" i="11"/>
  <c r="AC177" i="11"/>
  <c r="AA178" i="11"/>
  <c r="AB178" i="11"/>
  <c r="AC178" i="11"/>
  <c r="AA179" i="11"/>
  <c r="AB179" i="11"/>
  <c r="AC179" i="11"/>
  <c r="AA180" i="11"/>
  <c r="AB180" i="11"/>
  <c r="AC180" i="11"/>
  <c r="AA181" i="11"/>
  <c r="AB181" i="11"/>
  <c r="AC181" i="11"/>
  <c r="AA182" i="11"/>
  <c r="AB182" i="11"/>
  <c r="AC182" i="11"/>
  <c r="AA183" i="11"/>
  <c r="AB183" i="11"/>
  <c r="AC183" i="11"/>
  <c r="AA184" i="11"/>
  <c r="AB184" i="11"/>
  <c r="AC184" i="11"/>
  <c r="AA185" i="11"/>
  <c r="AB185" i="11"/>
  <c r="AC185" i="11"/>
  <c r="AA186" i="11"/>
  <c r="AB186" i="11"/>
  <c r="AC186" i="11"/>
  <c r="AA187" i="11"/>
  <c r="AB187" i="11"/>
  <c r="AC187" i="11"/>
  <c r="AA188" i="11"/>
  <c r="AB188" i="11"/>
  <c r="AC188" i="11"/>
  <c r="AA189" i="11"/>
  <c r="AB189" i="11"/>
  <c r="AC189" i="11"/>
  <c r="AA190" i="11"/>
  <c r="AB190" i="11"/>
  <c r="AC190" i="11"/>
  <c r="AA191" i="11"/>
  <c r="AB191" i="11"/>
  <c r="AC191" i="11"/>
  <c r="AA192" i="11"/>
  <c r="AB192" i="11"/>
  <c r="AC192" i="11"/>
  <c r="AA193" i="11"/>
  <c r="AB193" i="11"/>
  <c r="AC193" i="11"/>
  <c r="AA194" i="11"/>
  <c r="AB194" i="11"/>
  <c r="AC194" i="11"/>
  <c r="AA195" i="11"/>
  <c r="AB195" i="11"/>
  <c r="AC195" i="11"/>
  <c r="AA196" i="11"/>
  <c r="AB196" i="11"/>
  <c r="AC196" i="11"/>
  <c r="AA197" i="11"/>
  <c r="AB197" i="11"/>
  <c r="AC197" i="11"/>
  <c r="AA198" i="11"/>
  <c r="AB198" i="11"/>
  <c r="AC198" i="11"/>
  <c r="AA199" i="11"/>
  <c r="AB199" i="11"/>
  <c r="AC199" i="11"/>
  <c r="AA200" i="11"/>
  <c r="AB200" i="11"/>
  <c r="AC200" i="11"/>
  <c r="AA201" i="11"/>
  <c r="AB201" i="11"/>
  <c r="AC201" i="11"/>
  <c r="AA202" i="11"/>
  <c r="AB202" i="11"/>
  <c r="AC202" i="11"/>
  <c r="AA203" i="11"/>
  <c r="AB203" i="11"/>
  <c r="AC203" i="11"/>
  <c r="AA204" i="11"/>
  <c r="AB204" i="11"/>
  <c r="AC204" i="11"/>
  <c r="AA205" i="11"/>
  <c r="AB205" i="11"/>
  <c r="AC205" i="11"/>
  <c r="AC27" i="11"/>
  <c r="AB27" i="11"/>
  <c r="AA27" i="11"/>
  <c r="AC26" i="11"/>
  <c r="AB26" i="11"/>
  <c r="AA26" i="11"/>
  <c r="AH229" i="11"/>
  <c r="AG229" i="11"/>
  <c r="AF229" i="11"/>
  <c r="AL229" i="11" s="1"/>
  <c r="Y229" i="11"/>
  <c r="AE229" i="11" s="1"/>
  <c r="AK229" i="11" s="1"/>
  <c r="AH228" i="11"/>
  <c r="AG228" i="11"/>
  <c r="AF228" i="11"/>
  <c r="AL228" i="11" s="1"/>
  <c r="Y228" i="11"/>
  <c r="AE228" i="11" s="1"/>
  <c r="AK228" i="11" s="1"/>
  <c r="AH227" i="11"/>
  <c r="AG227" i="11"/>
  <c r="AF227" i="11"/>
  <c r="AL227" i="11" s="1"/>
  <c r="Y227" i="11"/>
  <c r="AE227" i="11" s="1"/>
  <c r="AK227" i="11" s="1"/>
  <c r="AH226" i="11"/>
  <c r="AG226" i="11"/>
  <c r="AF226" i="11"/>
  <c r="AL226" i="11" s="1"/>
  <c r="Y226" i="11"/>
  <c r="AE226" i="11" s="1"/>
  <c r="AK226" i="11" s="1"/>
  <c r="AH225" i="11"/>
  <c r="AG225" i="11"/>
  <c r="AF225" i="11"/>
  <c r="AL225" i="11" s="1"/>
  <c r="Y225" i="11"/>
  <c r="AE225" i="11" s="1"/>
  <c r="AK225" i="11" s="1"/>
  <c r="AH224" i="11"/>
  <c r="AG224" i="11"/>
  <c r="AF224" i="11"/>
  <c r="AL224" i="11" s="1"/>
  <c r="Y224" i="11"/>
  <c r="AE224" i="11" s="1"/>
  <c r="AK224" i="11" s="1"/>
  <c r="AH223" i="11"/>
  <c r="AG223" i="11"/>
  <c r="AF223" i="11"/>
  <c r="AL223" i="11" s="1"/>
  <c r="Y223" i="11"/>
  <c r="AE223" i="11" s="1"/>
  <c r="AK223" i="11" s="1"/>
  <c r="AH222" i="11"/>
  <c r="AG222" i="11"/>
  <c r="AF222" i="11"/>
  <c r="AL222" i="11" s="1"/>
  <c r="Y222" i="11"/>
  <c r="AE222" i="11" s="1"/>
  <c r="AK222" i="11" s="1"/>
  <c r="AH221" i="11"/>
  <c r="AG221" i="11"/>
  <c r="AF221" i="11"/>
  <c r="AL221" i="11" s="1"/>
  <c r="Y221" i="11"/>
  <c r="AE221" i="11" s="1"/>
  <c r="AK221" i="11" s="1"/>
  <c r="AH220" i="11"/>
  <c r="AG220" i="11"/>
  <c r="AF220" i="11"/>
  <c r="AL220" i="11" s="1"/>
  <c r="Y220" i="11"/>
  <c r="AE220" i="11" s="1"/>
  <c r="AK220" i="11" s="1"/>
  <c r="AH219" i="11"/>
  <c r="AG219" i="11"/>
  <c r="AF219" i="11"/>
  <c r="AL219" i="11" s="1"/>
  <c r="Y219" i="11"/>
  <c r="AE219" i="11" s="1"/>
  <c r="AK219" i="11" s="1"/>
  <c r="AH218" i="11"/>
  <c r="AG218" i="11"/>
  <c r="AF218" i="11"/>
  <c r="AL218" i="11" s="1"/>
  <c r="Y218" i="11"/>
  <c r="AE218" i="11" s="1"/>
  <c r="AK218" i="11" s="1"/>
  <c r="AH217" i="11"/>
  <c r="AG217" i="11"/>
  <c r="AF217" i="11"/>
  <c r="AL217" i="11" s="1"/>
  <c r="Y217" i="11"/>
  <c r="AE217" i="11" s="1"/>
  <c r="AK217" i="11" s="1"/>
  <c r="AH216" i="11"/>
  <c r="AG216" i="11"/>
  <c r="AF216" i="11"/>
  <c r="AL216" i="11" s="1"/>
  <c r="Y216" i="11"/>
  <c r="AE216" i="11" s="1"/>
  <c r="AK216" i="11" s="1"/>
  <c r="AH215" i="11"/>
  <c r="AG215" i="11"/>
  <c r="AF215" i="11"/>
  <c r="AL215" i="11" s="1"/>
  <c r="Y215" i="11"/>
  <c r="AE215" i="11" s="1"/>
  <c r="AK215" i="11" s="1"/>
  <c r="AH214" i="11"/>
  <c r="AG214" i="11"/>
  <c r="AF214" i="11"/>
  <c r="AL214" i="11" s="1"/>
  <c r="Y214" i="11"/>
  <c r="AE214" i="11" s="1"/>
  <c r="AK214" i="11" s="1"/>
  <c r="AH213" i="11"/>
  <c r="AG213" i="11"/>
  <c r="AF213" i="11"/>
  <c r="AL213" i="11" s="1"/>
  <c r="Y213" i="11"/>
  <c r="AE213" i="11" s="1"/>
  <c r="AK213" i="11" s="1"/>
  <c r="AH212" i="11"/>
  <c r="AG212" i="11"/>
  <c r="AF212" i="11"/>
  <c r="AL212" i="11" s="1"/>
  <c r="Y212" i="11"/>
  <c r="AE212" i="11" s="1"/>
  <c r="AK212" i="11" s="1"/>
  <c r="AH211" i="11"/>
  <c r="AG211" i="11"/>
  <c r="AF211" i="11"/>
  <c r="AL211" i="11" s="1"/>
  <c r="Y211" i="11"/>
  <c r="AE211" i="11" s="1"/>
  <c r="AK211" i="11" s="1"/>
  <c r="AH210" i="11"/>
  <c r="AG210" i="11"/>
  <c r="AF210" i="11"/>
  <c r="AL210" i="11" s="1"/>
  <c r="Y210" i="11"/>
  <c r="AE210" i="11" s="1"/>
  <c r="AK210" i="11" s="1"/>
  <c r="AH209" i="11"/>
  <c r="AG209" i="11"/>
  <c r="AF209" i="11"/>
  <c r="AL209" i="11" s="1"/>
  <c r="Y209" i="11"/>
  <c r="AE209" i="11" s="1"/>
  <c r="AK209" i="11" s="1"/>
  <c r="AH208" i="11"/>
  <c r="AG208" i="11"/>
  <c r="AF208" i="11"/>
  <c r="AL208" i="11" s="1"/>
  <c r="Y208" i="11"/>
  <c r="AE208" i="11" s="1"/>
  <c r="AK208" i="11" s="1"/>
  <c r="AH205" i="11"/>
  <c r="AG205" i="11"/>
  <c r="Z205" i="11"/>
  <c r="AF205" i="11" s="1"/>
  <c r="AL205" i="11" s="1"/>
  <c r="Y205" i="11"/>
  <c r="AE205" i="11" s="1"/>
  <c r="AK205" i="11" s="1"/>
  <c r="AH204" i="11"/>
  <c r="AG204" i="11"/>
  <c r="Z204" i="11"/>
  <c r="AF204" i="11" s="1"/>
  <c r="AL204" i="11" s="1"/>
  <c r="Y204" i="11"/>
  <c r="AE204" i="11" s="1"/>
  <c r="AK204" i="11" s="1"/>
  <c r="AH203" i="11"/>
  <c r="AG203" i="11"/>
  <c r="Z203" i="11"/>
  <c r="AF203" i="11" s="1"/>
  <c r="AL203" i="11" s="1"/>
  <c r="Y203" i="11"/>
  <c r="AE203" i="11" s="1"/>
  <c r="AK203" i="11" s="1"/>
  <c r="AH202" i="11"/>
  <c r="AG202" i="11"/>
  <c r="Z202" i="11"/>
  <c r="AF202" i="11" s="1"/>
  <c r="AL202" i="11" s="1"/>
  <c r="Y202" i="11"/>
  <c r="AE202" i="11" s="1"/>
  <c r="AK202" i="11" s="1"/>
  <c r="AH201" i="11"/>
  <c r="AG201" i="11"/>
  <c r="Z201" i="11"/>
  <c r="AF201" i="11" s="1"/>
  <c r="AL201" i="11" s="1"/>
  <c r="Y201" i="11"/>
  <c r="AE201" i="11" s="1"/>
  <c r="AK201" i="11" s="1"/>
  <c r="AH200" i="11"/>
  <c r="AG200" i="11"/>
  <c r="Z200" i="11"/>
  <c r="AF200" i="11" s="1"/>
  <c r="AL200" i="11" s="1"/>
  <c r="Y200" i="11"/>
  <c r="AE200" i="11" s="1"/>
  <c r="AK200" i="11" s="1"/>
  <c r="AH199" i="11"/>
  <c r="AG199" i="11"/>
  <c r="Z199" i="11"/>
  <c r="AF199" i="11" s="1"/>
  <c r="AL199" i="11" s="1"/>
  <c r="Y199" i="11"/>
  <c r="AE199" i="11" s="1"/>
  <c r="AK199" i="11" s="1"/>
  <c r="AH198" i="11"/>
  <c r="AG198" i="11"/>
  <c r="Z198" i="11"/>
  <c r="AF198" i="11" s="1"/>
  <c r="AL198" i="11" s="1"/>
  <c r="Y198" i="11"/>
  <c r="AE198" i="11" s="1"/>
  <c r="AK198" i="11" s="1"/>
  <c r="AH197" i="11"/>
  <c r="AG197" i="11"/>
  <c r="Z197" i="11"/>
  <c r="AF197" i="11" s="1"/>
  <c r="AL197" i="11" s="1"/>
  <c r="Y197" i="11"/>
  <c r="AE197" i="11" s="1"/>
  <c r="AK197" i="11" s="1"/>
  <c r="AH196" i="11"/>
  <c r="AG196" i="11"/>
  <c r="Z196" i="11"/>
  <c r="AF196" i="11" s="1"/>
  <c r="AL196" i="11" s="1"/>
  <c r="Y196" i="11"/>
  <c r="AE196" i="11" s="1"/>
  <c r="AK196" i="11" s="1"/>
  <c r="AH195" i="11"/>
  <c r="AG195" i="11"/>
  <c r="Z195" i="11"/>
  <c r="AF195" i="11" s="1"/>
  <c r="AL195" i="11" s="1"/>
  <c r="Y195" i="11"/>
  <c r="AE195" i="11" s="1"/>
  <c r="AK195" i="11" s="1"/>
  <c r="AH194" i="11"/>
  <c r="AG194" i="11"/>
  <c r="Z194" i="11"/>
  <c r="AF194" i="11" s="1"/>
  <c r="AL194" i="11" s="1"/>
  <c r="Y194" i="11"/>
  <c r="AE194" i="11" s="1"/>
  <c r="AK194" i="11" s="1"/>
  <c r="AH193" i="11"/>
  <c r="AG193" i="11"/>
  <c r="Z193" i="11"/>
  <c r="AF193" i="11" s="1"/>
  <c r="AL193" i="11" s="1"/>
  <c r="Y193" i="11"/>
  <c r="AE193" i="11" s="1"/>
  <c r="AK193" i="11" s="1"/>
  <c r="AH192" i="11"/>
  <c r="AG192" i="11"/>
  <c r="Z192" i="11"/>
  <c r="AF192" i="11" s="1"/>
  <c r="AL192" i="11" s="1"/>
  <c r="Y192" i="11"/>
  <c r="AE192" i="11" s="1"/>
  <c r="AK192" i="11" s="1"/>
  <c r="AH191" i="11"/>
  <c r="AG191" i="11"/>
  <c r="Z191" i="11"/>
  <c r="AF191" i="11" s="1"/>
  <c r="AL191" i="11" s="1"/>
  <c r="Y191" i="11"/>
  <c r="AE191" i="11" s="1"/>
  <c r="AK191" i="11" s="1"/>
  <c r="AH190" i="11"/>
  <c r="AG190" i="11"/>
  <c r="Z190" i="11"/>
  <c r="AF190" i="11" s="1"/>
  <c r="AL190" i="11" s="1"/>
  <c r="Y190" i="11"/>
  <c r="AE190" i="11" s="1"/>
  <c r="AK190" i="11" s="1"/>
  <c r="AH189" i="11"/>
  <c r="AG189" i="11"/>
  <c r="Z189" i="11"/>
  <c r="AF189" i="11" s="1"/>
  <c r="AL189" i="11" s="1"/>
  <c r="Y189" i="11"/>
  <c r="AE189" i="11" s="1"/>
  <c r="AK189" i="11" s="1"/>
  <c r="AH188" i="11"/>
  <c r="AG188" i="11"/>
  <c r="Z188" i="11"/>
  <c r="AF188" i="11" s="1"/>
  <c r="AL188" i="11" s="1"/>
  <c r="Y188" i="11"/>
  <c r="AE188" i="11" s="1"/>
  <c r="AK188" i="11" s="1"/>
  <c r="AH187" i="11"/>
  <c r="AG187" i="11"/>
  <c r="Z187" i="11"/>
  <c r="AF187" i="11" s="1"/>
  <c r="AL187" i="11" s="1"/>
  <c r="Y187" i="11"/>
  <c r="AE187" i="11" s="1"/>
  <c r="AK187" i="11" s="1"/>
  <c r="AH186" i="11"/>
  <c r="AG186" i="11"/>
  <c r="Z186" i="11"/>
  <c r="AF186" i="11" s="1"/>
  <c r="AL186" i="11" s="1"/>
  <c r="Y186" i="11"/>
  <c r="AE186" i="11" s="1"/>
  <c r="AK186" i="11" s="1"/>
  <c r="AH185" i="11"/>
  <c r="AG185" i="11"/>
  <c r="Z185" i="11"/>
  <c r="AF185" i="11" s="1"/>
  <c r="AL185" i="11" s="1"/>
  <c r="Y185" i="11"/>
  <c r="AE185" i="11" s="1"/>
  <c r="AK185" i="11" s="1"/>
  <c r="AH184" i="11"/>
  <c r="AG184" i="11"/>
  <c r="Z184" i="11"/>
  <c r="AF184" i="11" s="1"/>
  <c r="AL184" i="11" s="1"/>
  <c r="Y184" i="11"/>
  <c r="AE184" i="11" s="1"/>
  <c r="AK184" i="11" s="1"/>
  <c r="AH183" i="11"/>
  <c r="AG183" i="11"/>
  <c r="Z183" i="11"/>
  <c r="AF183" i="11" s="1"/>
  <c r="AL183" i="11" s="1"/>
  <c r="Y183" i="11"/>
  <c r="AE183" i="11" s="1"/>
  <c r="AK183" i="11" s="1"/>
  <c r="AH182" i="11"/>
  <c r="AG182" i="11"/>
  <c r="Z182" i="11"/>
  <c r="AF182" i="11" s="1"/>
  <c r="AL182" i="11" s="1"/>
  <c r="Y182" i="11"/>
  <c r="AE182" i="11" s="1"/>
  <c r="AK182" i="11" s="1"/>
  <c r="AH181" i="11"/>
  <c r="AG181" i="11"/>
  <c r="Z181" i="11"/>
  <c r="AF181" i="11" s="1"/>
  <c r="AL181" i="11" s="1"/>
  <c r="Y181" i="11"/>
  <c r="AE181" i="11" s="1"/>
  <c r="AK181" i="11" s="1"/>
  <c r="AH180" i="11"/>
  <c r="AG180" i="11"/>
  <c r="Z180" i="11"/>
  <c r="AF180" i="11" s="1"/>
  <c r="AL180" i="11" s="1"/>
  <c r="Y180" i="11"/>
  <c r="AE180" i="11" s="1"/>
  <c r="AK180" i="11" s="1"/>
  <c r="AH179" i="11"/>
  <c r="AG179" i="11"/>
  <c r="Z179" i="11"/>
  <c r="AF179" i="11" s="1"/>
  <c r="AL179" i="11" s="1"/>
  <c r="Y179" i="11"/>
  <c r="AE179" i="11" s="1"/>
  <c r="AK179" i="11" s="1"/>
  <c r="AH178" i="11"/>
  <c r="AG178" i="11"/>
  <c r="Z178" i="11"/>
  <c r="AF178" i="11" s="1"/>
  <c r="AL178" i="11" s="1"/>
  <c r="Y178" i="11"/>
  <c r="AE178" i="11" s="1"/>
  <c r="AK178" i="11" s="1"/>
  <c r="AH177" i="11"/>
  <c r="AG177" i="11"/>
  <c r="Z177" i="11"/>
  <c r="AF177" i="11" s="1"/>
  <c r="AL177" i="11" s="1"/>
  <c r="Y177" i="11"/>
  <c r="AE177" i="11" s="1"/>
  <c r="AK177" i="11" s="1"/>
  <c r="AH176" i="11"/>
  <c r="AG176" i="11"/>
  <c r="Z176" i="11"/>
  <c r="AF176" i="11" s="1"/>
  <c r="AL176" i="11" s="1"/>
  <c r="Y176" i="11"/>
  <c r="AE176" i="11" s="1"/>
  <c r="AK176" i="11" s="1"/>
  <c r="AH175" i="11"/>
  <c r="AG175" i="11"/>
  <c r="Z175" i="11"/>
  <c r="AF175" i="11" s="1"/>
  <c r="AL175" i="11" s="1"/>
  <c r="Y175" i="11"/>
  <c r="AE175" i="11" s="1"/>
  <c r="AK175" i="11" s="1"/>
  <c r="AH174" i="11"/>
  <c r="AG174" i="11"/>
  <c r="Z174" i="11"/>
  <c r="AF174" i="11" s="1"/>
  <c r="AL174" i="11" s="1"/>
  <c r="Y174" i="11"/>
  <c r="AE174" i="11" s="1"/>
  <c r="AK174" i="11" s="1"/>
  <c r="AH173" i="11"/>
  <c r="AG173" i="11"/>
  <c r="Z173" i="11"/>
  <c r="AF173" i="11" s="1"/>
  <c r="AL173" i="11" s="1"/>
  <c r="Y173" i="11"/>
  <c r="AE173" i="11" s="1"/>
  <c r="AK173" i="11" s="1"/>
  <c r="AH172" i="11"/>
  <c r="AG172" i="11"/>
  <c r="Z172" i="11"/>
  <c r="AF172" i="11" s="1"/>
  <c r="AL172" i="11" s="1"/>
  <c r="Y172" i="11"/>
  <c r="AE172" i="11" s="1"/>
  <c r="AK172" i="11" s="1"/>
  <c r="AH171" i="11"/>
  <c r="AG171" i="11"/>
  <c r="Z171" i="11"/>
  <c r="AF171" i="11" s="1"/>
  <c r="AL171" i="11" s="1"/>
  <c r="Y171" i="11"/>
  <c r="AE171" i="11" s="1"/>
  <c r="AK171" i="11" s="1"/>
  <c r="AH170" i="11"/>
  <c r="AG170" i="11"/>
  <c r="Z170" i="11"/>
  <c r="AF170" i="11" s="1"/>
  <c r="AL170" i="11" s="1"/>
  <c r="Y170" i="11"/>
  <c r="AE170" i="11" s="1"/>
  <c r="AK170" i="11" s="1"/>
  <c r="AH169" i="11"/>
  <c r="AG169" i="11"/>
  <c r="Z169" i="11"/>
  <c r="AF169" i="11" s="1"/>
  <c r="AL169" i="11" s="1"/>
  <c r="Y169" i="11"/>
  <c r="AE169" i="11" s="1"/>
  <c r="AK169" i="11" s="1"/>
  <c r="AH168" i="11"/>
  <c r="AG168" i="11"/>
  <c r="Z168" i="11"/>
  <c r="AF168" i="11" s="1"/>
  <c r="AL168" i="11" s="1"/>
  <c r="Y168" i="11"/>
  <c r="AE168" i="11" s="1"/>
  <c r="AK168" i="11" s="1"/>
  <c r="AH167" i="11"/>
  <c r="AG167" i="11"/>
  <c r="Z167" i="11"/>
  <c r="AF167" i="11" s="1"/>
  <c r="AL167" i="11" s="1"/>
  <c r="Y167" i="11"/>
  <c r="AE167" i="11" s="1"/>
  <c r="AK167" i="11" s="1"/>
  <c r="AH166" i="11"/>
  <c r="AG166" i="11"/>
  <c r="Z166" i="11"/>
  <c r="AF166" i="11" s="1"/>
  <c r="AL166" i="11" s="1"/>
  <c r="Y166" i="11"/>
  <c r="AE166" i="11" s="1"/>
  <c r="AK166" i="11" s="1"/>
  <c r="AH165" i="11"/>
  <c r="AG165" i="11"/>
  <c r="Z165" i="11"/>
  <c r="AF165" i="11" s="1"/>
  <c r="AL165" i="11" s="1"/>
  <c r="Y165" i="11"/>
  <c r="AE165" i="11" s="1"/>
  <c r="AK165" i="11" s="1"/>
  <c r="AH164" i="11"/>
  <c r="AG164" i="11"/>
  <c r="Z164" i="11"/>
  <c r="AF164" i="11" s="1"/>
  <c r="AL164" i="11" s="1"/>
  <c r="Y164" i="11"/>
  <c r="AE164" i="11" s="1"/>
  <c r="AK164" i="11" s="1"/>
  <c r="AH163" i="11"/>
  <c r="AG163" i="11"/>
  <c r="Z163" i="11"/>
  <c r="AF163" i="11" s="1"/>
  <c r="AL163" i="11" s="1"/>
  <c r="Y163" i="11"/>
  <c r="AE163" i="11" s="1"/>
  <c r="AK163" i="11" s="1"/>
  <c r="AH162" i="11"/>
  <c r="AG162" i="11"/>
  <c r="Z162" i="11"/>
  <c r="AF162" i="11" s="1"/>
  <c r="AL162" i="11" s="1"/>
  <c r="Y162" i="11"/>
  <c r="AE162" i="11" s="1"/>
  <c r="AK162" i="11" s="1"/>
  <c r="AH161" i="11"/>
  <c r="AG161" i="11"/>
  <c r="Z161" i="11"/>
  <c r="AF161" i="11" s="1"/>
  <c r="AL161" i="11" s="1"/>
  <c r="Y161" i="11"/>
  <c r="AE161" i="11" s="1"/>
  <c r="AK161" i="11" s="1"/>
  <c r="AH160" i="11"/>
  <c r="AG160" i="11"/>
  <c r="Z160" i="11"/>
  <c r="AF160" i="11" s="1"/>
  <c r="AL160" i="11" s="1"/>
  <c r="Y160" i="11"/>
  <c r="AE160" i="11" s="1"/>
  <c r="AK160" i="11" s="1"/>
  <c r="AH159" i="11"/>
  <c r="AG159" i="11"/>
  <c r="Z159" i="11"/>
  <c r="AF159" i="11" s="1"/>
  <c r="AL159" i="11" s="1"/>
  <c r="Y159" i="11"/>
  <c r="AE159" i="11" s="1"/>
  <c r="AK159" i="11" s="1"/>
  <c r="AH158" i="11"/>
  <c r="AG158" i="11"/>
  <c r="Z158" i="11"/>
  <c r="AF158" i="11" s="1"/>
  <c r="AL158" i="11" s="1"/>
  <c r="Y158" i="11"/>
  <c r="AE158" i="11" s="1"/>
  <c r="AK158" i="11" s="1"/>
  <c r="AH157" i="11"/>
  <c r="AG157" i="11"/>
  <c r="Z157" i="11"/>
  <c r="AF157" i="11" s="1"/>
  <c r="AL157" i="11" s="1"/>
  <c r="Y157" i="11"/>
  <c r="AE157" i="11" s="1"/>
  <c r="AK157" i="11" s="1"/>
  <c r="AH156" i="11"/>
  <c r="AG156" i="11"/>
  <c r="Z156" i="11"/>
  <c r="AF156" i="11" s="1"/>
  <c r="AL156" i="11" s="1"/>
  <c r="Y156" i="11"/>
  <c r="AE156" i="11" s="1"/>
  <c r="AK156" i="11" s="1"/>
  <c r="AH155" i="11"/>
  <c r="AG155" i="11"/>
  <c r="Z155" i="11"/>
  <c r="AF155" i="11" s="1"/>
  <c r="AL155" i="11" s="1"/>
  <c r="Y155" i="11"/>
  <c r="AE155" i="11" s="1"/>
  <c r="AK155" i="11" s="1"/>
  <c r="AH154" i="11"/>
  <c r="AG154" i="11"/>
  <c r="Z154" i="11"/>
  <c r="AF154" i="11" s="1"/>
  <c r="AL154" i="11" s="1"/>
  <c r="Y154" i="11"/>
  <c r="AE154" i="11" s="1"/>
  <c r="AK154" i="11" s="1"/>
  <c r="AH153" i="11"/>
  <c r="AG153" i="11"/>
  <c r="Z153" i="11"/>
  <c r="AF153" i="11" s="1"/>
  <c r="AL153" i="11" s="1"/>
  <c r="Y153" i="11"/>
  <c r="AE153" i="11" s="1"/>
  <c r="AK153" i="11" s="1"/>
  <c r="AH152" i="11"/>
  <c r="AG152" i="11"/>
  <c r="Z152" i="11"/>
  <c r="AF152" i="11" s="1"/>
  <c r="AL152" i="11" s="1"/>
  <c r="Y152" i="11"/>
  <c r="AE152" i="11" s="1"/>
  <c r="AK152" i="11" s="1"/>
  <c r="AH151" i="11"/>
  <c r="AG151" i="11"/>
  <c r="Z151" i="11"/>
  <c r="AF151" i="11" s="1"/>
  <c r="AL151" i="11" s="1"/>
  <c r="Y151" i="11"/>
  <c r="AE151" i="11" s="1"/>
  <c r="AK151" i="11" s="1"/>
  <c r="AH150" i="11"/>
  <c r="AG150" i="11"/>
  <c r="Z150" i="11"/>
  <c r="AF150" i="11" s="1"/>
  <c r="AL150" i="11" s="1"/>
  <c r="Y150" i="11"/>
  <c r="AE150" i="11" s="1"/>
  <c r="AK150" i="11" s="1"/>
  <c r="AH149" i="11"/>
  <c r="AG149" i="11"/>
  <c r="Z149" i="11"/>
  <c r="AF149" i="11" s="1"/>
  <c r="AL149" i="11" s="1"/>
  <c r="Y149" i="11"/>
  <c r="AE149" i="11" s="1"/>
  <c r="AK149" i="11" s="1"/>
  <c r="AH148" i="11"/>
  <c r="AG148" i="11"/>
  <c r="Z148" i="11"/>
  <c r="AF148" i="11" s="1"/>
  <c r="AL148" i="11" s="1"/>
  <c r="Y148" i="11"/>
  <c r="AE148" i="11" s="1"/>
  <c r="AK148" i="11" s="1"/>
  <c r="AH147" i="11"/>
  <c r="AG147" i="11"/>
  <c r="Z147" i="11"/>
  <c r="AF147" i="11" s="1"/>
  <c r="AL147" i="11" s="1"/>
  <c r="Y147" i="11"/>
  <c r="AE147" i="11" s="1"/>
  <c r="AK147" i="11" s="1"/>
  <c r="AH146" i="11"/>
  <c r="AG146" i="11"/>
  <c r="Z146" i="11"/>
  <c r="AF146" i="11" s="1"/>
  <c r="AL146" i="11" s="1"/>
  <c r="Y146" i="11"/>
  <c r="AE146" i="11" s="1"/>
  <c r="AK146" i="11" s="1"/>
  <c r="AH145" i="11"/>
  <c r="AG145" i="11"/>
  <c r="Z145" i="11"/>
  <c r="AF145" i="11" s="1"/>
  <c r="AL145" i="11" s="1"/>
  <c r="Y145" i="11"/>
  <c r="AE145" i="11" s="1"/>
  <c r="AK145" i="11" s="1"/>
  <c r="AH144" i="11"/>
  <c r="AG144" i="11"/>
  <c r="Z144" i="11"/>
  <c r="AF144" i="11" s="1"/>
  <c r="AL144" i="11" s="1"/>
  <c r="Y144" i="11"/>
  <c r="AE144" i="11" s="1"/>
  <c r="AK144" i="11" s="1"/>
  <c r="AH143" i="11"/>
  <c r="AG143" i="11"/>
  <c r="Z143" i="11"/>
  <c r="AF143" i="11" s="1"/>
  <c r="AL143" i="11" s="1"/>
  <c r="Y143" i="11"/>
  <c r="AE143" i="11" s="1"/>
  <c r="AK143" i="11" s="1"/>
  <c r="AH142" i="11"/>
  <c r="AG142" i="11"/>
  <c r="Z142" i="11"/>
  <c r="AF142" i="11" s="1"/>
  <c r="AL142" i="11" s="1"/>
  <c r="Y142" i="11"/>
  <c r="AE142" i="11" s="1"/>
  <c r="AK142" i="11" s="1"/>
  <c r="AH141" i="11"/>
  <c r="AG141" i="11"/>
  <c r="Z141" i="11"/>
  <c r="AF141" i="11" s="1"/>
  <c r="AL141" i="11" s="1"/>
  <c r="Y141" i="11"/>
  <c r="AE141" i="11" s="1"/>
  <c r="AK141" i="11" s="1"/>
  <c r="AH140" i="11"/>
  <c r="AG140" i="11"/>
  <c r="Z140" i="11"/>
  <c r="AF140" i="11" s="1"/>
  <c r="AL140" i="11" s="1"/>
  <c r="Y140" i="11"/>
  <c r="AE140" i="11" s="1"/>
  <c r="AK140" i="11" s="1"/>
  <c r="AH139" i="11"/>
  <c r="AG139" i="11"/>
  <c r="Z139" i="11"/>
  <c r="AF139" i="11" s="1"/>
  <c r="AL139" i="11" s="1"/>
  <c r="Y139" i="11"/>
  <c r="AE139" i="11" s="1"/>
  <c r="AK139" i="11" s="1"/>
  <c r="AH138" i="11"/>
  <c r="AG138" i="11"/>
  <c r="Z138" i="11"/>
  <c r="AF138" i="11" s="1"/>
  <c r="AL138" i="11" s="1"/>
  <c r="Y138" i="11"/>
  <c r="AE138" i="11" s="1"/>
  <c r="AK138" i="11" s="1"/>
  <c r="AH137" i="11"/>
  <c r="AG137" i="11"/>
  <c r="Z137" i="11"/>
  <c r="AF137" i="11" s="1"/>
  <c r="AL137" i="11" s="1"/>
  <c r="Y137" i="11"/>
  <c r="AE137" i="11" s="1"/>
  <c r="AK137" i="11" s="1"/>
  <c r="AH136" i="11"/>
  <c r="AG136" i="11"/>
  <c r="Z136" i="11"/>
  <c r="AF136" i="11" s="1"/>
  <c r="AL136" i="11" s="1"/>
  <c r="Y136" i="11"/>
  <c r="AE136" i="11" s="1"/>
  <c r="AK136" i="11" s="1"/>
  <c r="AH135" i="11"/>
  <c r="AG135" i="11"/>
  <c r="Z135" i="11"/>
  <c r="AF135" i="11" s="1"/>
  <c r="AL135" i="11" s="1"/>
  <c r="Y135" i="11"/>
  <c r="AE135" i="11" s="1"/>
  <c r="AK135" i="11" s="1"/>
  <c r="AH134" i="11"/>
  <c r="AG134" i="11"/>
  <c r="Z134" i="11"/>
  <c r="AF134" i="11" s="1"/>
  <c r="AL134" i="11" s="1"/>
  <c r="Y134" i="11"/>
  <c r="AE134" i="11" s="1"/>
  <c r="AK134" i="11" s="1"/>
  <c r="AH133" i="11"/>
  <c r="AG133" i="11"/>
  <c r="Z133" i="11"/>
  <c r="AF133" i="11" s="1"/>
  <c r="AL133" i="11" s="1"/>
  <c r="Y133" i="11"/>
  <c r="AE133" i="11" s="1"/>
  <c r="AK133" i="11" s="1"/>
  <c r="AH132" i="11"/>
  <c r="AG132" i="11"/>
  <c r="Z132" i="11"/>
  <c r="AF132" i="11" s="1"/>
  <c r="AL132" i="11" s="1"/>
  <c r="Y132" i="11"/>
  <c r="AE132" i="11" s="1"/>
  <c r="AK132" i="11" s="1"/>
  <c r="AH131" i="11"/>
  <c r="AG131" i="11"/>
  <c r="Z131" i="11"/>
  <c r="AF131" i="11" s="1"/>
  <c r="AL131" i="11" s="1"/>
  <c r="Y131" i="11"/>
  <c r="AE131" i="11" s="1"/>
  <c r="AK131" i="11" s="1"/>
  <c r="AH130" i="11"/>
  <c r="AG130" i="11"/>
  <c r="Z130" i="11"/>
  <c r="AF130" i="11" s="1"/>
  <c r="AL130" i="11" s="1"/>
  <c r="Y130" i="11"/>
  <c r="AE130" i="11" s="1"/>
  <c r="AK130" i="11" s="1"/>
  <c r="AH129" i="11"/>
  <c r="AG129" i="11"/>
  <c r="Z129" i="11"/>
  <c r="AF129" i="11" s="1"/>
  <c r="AL129" i="11" s="1"/>
  <c r="Y129" i="11"/>
  <c r="AE129" i="11" s="1"/>
  <c r="AK129" i="11" s="1"/>
  <c r="AH128" i="11"/>
  <c r="AG128" i="11"/>
  <c r="Z128" i="11"/>
  <c r="AF128" i="11" s="1"/>
  <c r="AL128" i="11" s="1"/>
  <c r="Y128" i="11"/>
  <c r="AE128" i="11" s="1"/>
  <c r="AK128" i="11" s="1"/>
  <c r="AH127" i="11"/>
  <c r="AG127" i="11"/>
  <c r="Z127" i="11"/>
  <c r="AF127" i="11" s="1"/>
  <c r="AL127" i="11" s="1"/>
  <c r="Y127" i="11"/>
  <c r="AE127" i="11" s="1"/>
  <c r="AK127" i="11" s="1"/>
  <c r="AH126" i="11"/>
  <c r="AG126" i="11"/>
  <c r="Z126" i="11"/>
  <c r="AF126" i="11" s="1"/>
  <c r="AL126" i="11" s="1"/>
  <c r="Y126" i="11"/>
  <c r="AE126" i="11" s="1"/>
  <c r="AK126" i="11" s="1"/>
  <c r="AH125" i="11"/>
  <c r="AG125" i="11"/>
  <c r="Z125" i="11"/>
  <c r="AF125" i="11" s="1"/>
  <c r="AL125" i="11" s="1"/>
  <c r="Y125" i="11"/>
  <c r="AE125" i="11" s="1"/>
  <c r="AK125" i="11" s="1"/>
  <c r="AH124" i="11"/>
  <c r="AG124" i="11"/>
  <c r="Z124" i="11"/>
  <c r="AF124" i="11" s="1"/>
  <c r="AL124" i="11" s="1"/>
  <c r="Y124" i="11"/>
  <c r="AE124" i="11" s="1"/>
  <c r="AK124" i="11" s="1"/>
  <c r="AH123" i="11"/>
  <c r="AG123" i="11"/>
  <c r="Z123" i="11"/>
  <c r="AF123" i="11" s="1"/>
  <c r="AL123" i="11" s="1"/>
  <c r="Y123" i="11"/>
  <c r="AE123" i="11" s="1"/>
  <c r="AK123" i="11" s="1"/>
  <c r="AH122" i="11"/>
  <c r="AG122" i="11"/>
  <c r="Z122" i="11"/>
  <c r="AF122" i="11" s="1"/>
  <c r="AL122" i="11" s="1"/>
  <c r="Y122" i="11"/>
  <c r="AE122" i="11" s="1"/>
  <c r="AK122" i="11" s="1"/>
  <c r="AH121" i="11"/>
  <c r="AG121" i="11"/>
  <c r="Z121" i="11"/>
  <c r="AF121" i="11" s="1"/>
  <c r="AL121" i="11" s="1"/>
  <c r="Y121" i="11"/>
  <c r="AE121" i="11" s="1"/>
  <c r="AK121" i="11" s="1"/>
  <c r="AH120" i="11"/>
  <c r="AG120" i="11"/>
  <c r="Z120" i="11"/>
  <c r="AF120" i="11" s="1"/>
  <c r="AL120" i="11" s="1"/>
  <c r="Y120" i="11"/>
  <c r="AE120" i="11" s="1"/>
  <c r="AK120" i="11" s="1"/>
  <c r="AH119" i="11"/>
  <c r="AG119" i="11"/>
  <c r="Z119" i="11"/>
  <c r="AF119" i="11" s="1"/>
  <c r="AL119" i="11" s="1"/>
  <c r="Y119" i="11"/>
  <c r="AE119" i="11" s="1"/>
  <c r="AK119" i="11" s="1"/>
  <c r="AH118" i="11"/>
  <c r="AG118" i="11"/>
  <c r="Z118" i="11"/>
  <c r="AF118" i="11" s="1"/>
  <c r="AL118" i="11" s="1"/>
  <c r="Y118" i="11"/>
  <c r="AE118" i="11" s="1"/>
  <c r="AK118" i="11" s="1"/>
  <c r="AH117" i="11"/>
  <c r="AG117" i="11"/>
  <c r="Z117" i="11"/>
  <c r="AF117" i="11" s="1"/>
  <c r="AL117" i="11" s="1"/>
  <c r="Y117" i="11"/>
  <c r="AE117" i="11" s="1"/>
  <c r="AK117" i="11" s="1"/>
  <c r="AH116" i="11"/>
  <c r="AG116" i="11"/>
  <c r="Z116" i="11"/>
  <c r="AF116" i="11" s="1"/>
  <c r="AL116" i="11" s="1"/>
  <c r="Y116" i="11"/>
  <c r="AE116" i="11" s="1"/>
  <c r="AK116" i="11" s="1"/>
  <c r="AH115" i="11"/>
  <c r="AG115" i="11"/>
  <c r="Z115" i="11"/>
  <c r="AF115" i="11" s="1"/>
  <c r="AL115" i="11" s="1"/>
  <c r="Y115" i="11"/>
  <c r="AE115" i="11" s="1"/>
  <c r="AK115" i="11" s="1"/>
  <c r="AH114" i="11"/>
  <c r="AG114" i="11"/>
  <c r="Z114" i="11"/>
  <c r="AF114" i="11" s="1"/>
  <c r="AL114" i="11" s="1"/>
  <c r="Y114" i="11"/>
  <c r="AE114" i="11" s="1"/>
  <c r="AK114" i="11" s="1"/>
  <c r="AH113" i="11"/>
  <c r="AG113" i="11"/>
  <c r="Z113" i="11"/>
  <c r="AF113" i="11" s="1"/>
  <c r="AL113" i="11" s="1"/>
  <c r="Y113" i="11"/>
  <c r="AE113" i="11" s="1"/>
  <c r="AK113" i="11" s="1"/>
  <c r="AH112" i="11"/>
  <c r="AG112" i="11"/>
  <c r="Z112" i="11"/>
  <c r="AF112" i="11" s="1"/>
  <c r="AL112" i="11" s="1"/>
  <c r="Y112" i="11"/>
  <c r="AE112" i="11" s="1"/>
  <c r="AK112" i="11" s="1"/>
  <c r="AH111" i="11"/>
  <c r="AG111" i="11"/>
  <c r="Z111" i="11"/>
  <c r="AF111" i="11" s="1"/>
  <c r="AL111" i="11" s="1"/>
  <c r="Y111" i="11"/>
  <c r="AE111" i="11" s="1"/>
  <c r="AK111" i="11" s="1"/>
  <c r="AH110" i="11"/>
  <c r="AG110" i="11"/>
  <c r="Z110" i="11"/>
  <c r="AF110" i="11" s="1"/>
  <c r="AL110" i="11" s="1"/>
  <c r="Y110" i="11"/>
  <c r="AE110" i="11" s="1"/>
  <c r="AK110" i="11" s="1"/>
  <c r="AH109" i="11"/>
  <c r="AG109" i="11"/>
  <c r="Z109" i="11"/>
  <c r="AF109" i="11" s="1"/>
  <c r="AL109" i="11" s="1"/>
  <c r="Y109" i="11"/>
  <c r="AE109" i="11" s="1"/>
  <c r="AK109" i="11" s="1"/>
  <c r="AH108" i="11"/>
  <c r="AG108" i="11"/>
  <c r="Z108" i="11"/>
  <c r="AF108" i="11" s="1"/>
  <c r="AL108" i="11" s="1"/>
  <c r="Y108" i="11"/>
  <c r="AE108" i="11" s="1"/>
  <c r="AK108" i="11" s="1"/>
  <c r="AH107" i="11"/>
  <c r="AG107" i="11"/>
  <c r="Z107" i="11"/>
  <c r="AF107" i="11" s="1"/>
  <c r="AL107" i="11" s="1"/>
  <c r="Y107" i="11"/>
  <c r="AE107" i="11" s="1"/>
  <c r="AK107" i="11" s="1"/>
  <c r="AH106" i="11"/>
  <c r="AG106" i="11"/>
  <c r="Z106" i="11"/>
  <c r="AF106" i="11" s="1"/>
  <c r="AL106" i="11" s="1"/>
  <c r="Y106" i="11"/>
  <c r="AE106" i="11" s="1"/>
  <c r="AK106" i="11" s="1"/>
  <c r="AH105" i="11"/>
  <c r="AG105" i="11"/>
  <c r="Z105" i="11"/>
  <c r="AF105" i="11" s="1"/>
  <c r="AL105" i="11" s="1"/>
  <c r="Y105" i="11"/>
  <c r="AE105" i="11" s="1"/>
  <c r="AK105" i="11" s="1"/>
  <c r="AH104" i="11"/>
  <c r="AG104" i="11"/>
  <c r="Z104" i="11"/>
  <c r="AF104" i="11" s="1"/>
  <c r="AL104" i="11" s="1"/>
  <c r="Y104" i="11"/>
  <c r="AE104" i="11" s="1"/>
  <c r="AK104" i="11" s="1"/>
  <c r="AH103" i="11"/>
  <c r="AG103" i="11"/>
  <c r="Z103" i="11"/>
  <c r="AF103" i="11" s="1"/>
  <c r="AL103" i="11" s="1"/>
  <c r="Y103" i="11"/>
  <c r="AE103" i="11" s="1"/>
  <c r="AK103" i="11" s="1"/>
  <c r="AH102" i="11"/>
  <c r="AG102" i="11"/>
  <c r="Z102" i="11"/>
  <c r="AF102" i="11" s="1"/>
  <c r="AL102" i="11" s="1"/>
  <c r="Y102" i="11"/>
  <c r="AE102" i="11" s="1"/>
  <c r="AK102" i="11" s="1"/>
  <c r="AH101" i="11"/>
  <c r="AG101" i="11"/>
  <c r="Z101" i="11"/>
  <c r="AF101" i="11" s="1"/>
  <c r="AL101" i="11" s="1"/>
  <c r="Y101" i="11"/>
  <c r="AE101" i="11" s="1"/>
  <c r="AK101" i="11" s="1"/>
  <c r="AH100" i="11"/>
  <c r="AG100" i="11"/>
  <c r="Z100" i="11"/>
  <c r="AF100" i="11" s="1"/>
  <c r="AL100" i="11" s="1"/>
  <c r="Y100" i="11"/>
  <c r="AE100" i="11" s="1"/>
  <c r="AK100" i="11" s="1"/>
  <c r="AH99" i="11"/>
  <c r="AG99" i="11"/>
  <c r="Z99" i="11"/>
  <c r="AF99" i="11" s="1"/>
  <c r="AL99" i="11" s="1"/>
  <c r="Y99" i="11"/>
  <c r="AE99" i="11" s="1"/>
  <c r="AK99" i="11" s="1"/>
  <c r="AH98" i="11"/>
  <c r="AG98" i="11"/>
  <c r="Z98" i="11"/>
  <c r="AF98" i="11" s="1"/>
  <c r="AL98" i="11" s="1"/>
  <c r="Y98" i="11"/>
  <c r="AE98" i="11" s="1"/>
  <c r="AK98" i="11" s="1"/>
  <c r="AH97" i="11"/>
  <c r="AG97" i="11"/>
  <c r="Z97" i="11"/>
  <c r="AF97" i="11" s="1"/>
  <c r="AL97" i="11" s="1"/>
  <c r="Y97" i="11"/>
  <c r="AE97" i="11" s="1"/>
  <c r="AK97" i="11" s="1"/>
  <c r="AH96" i="11"/>
  <c r="AG96" i="11"/>
  <c r="Z96" i="11"/>
  <c r="AF96" i="11" s="1"/>
  <c r="AL96" i="11" s="1"/>
  <c r="Y96" i="11"/>
  <c r="AE96" i="11" s="1"/>
  <c r="AK96" i="11" s="1"/>
  <c r="AH95" i="11"/>
  <c r="AG95" i="11"/>
  <c r="Z95" i="11"/>
  <c r="AF95" i="11" s="1"/>
  <c r="AL95" i="11" s="1"/>
  <c r="Y95" i="11"/>
  <c r="AE95" i="11" s="1"/>
  <c r="AK95" i="11" s="1"/>
  <c r="AH94" i="11"/>
  <c r="AG94" i="11"/>
  <c r="Z94" i="11"/>
  <c r="AF94" i="11" s="1"/>
  <c r="AL94" i="11" s="1"/>
  <c r="Y94" i="11"/>
  <c r="AE94" i="11" s="1"/>
  <c r="AK94" i="11" s="1"/>
  <c r="AH93" i="11"/>
  <c r="AG93" i="11"/>
  <c r="Z93" i="11"/>
  <c r="AF93" i="11" s="1"/>
  <c r="AL93" i="11" s="1"/>
  <c r="Y93" i="11"/>
  <c r="AE93" i="11" s="1"/>
  <c r="AK93" i="11" s="1"/>
  <c r="AH92" i="11"/>
  <c r="AG92" i="11"/>
  <c r="Z92" i="11"/>
  <c r="AF92" i="11" s="1"/>
  <c r="AL92" i="11" s="1"/>
  <c r="Y92" i="11"/>
  <c r="AE92" i="11" s="1"/>
  <c r="AK92" i="11" s="1"/>
  <c r="AH91" i="11"/>
  <c r="AG91" i="11"/>
  <c r="Z91" i="11"/>
  <c r="AF91" i="11" s="1"/>
  <c r="AL91" i="11" s="1"/>
  <c r="Y91" i="11"/>
  <c r="AE91" i="11" s="1"/>
  <c r="AK91" i="11" s="1"/>
  <c r="AH90" i="11"/>
  <c r="AG90" i="11"/>
  <c r="Z90" i="11"/>
  <c r="AF90" i="11" s="1"/>
  <c r="AL90" i="11" s="1"/>
  <c r="Y90" i="11"/>
  <c r="AE90" i="11" s="1"/>
  <c r="AK90" i="11" s="1"/>
  <c r="AH89" i="11"/>
  <c r="AG89" i="11"/>
  <c r="Z89" i="11"/>
  <c r="AF89" i="11" s="1"/>
  <c r="AL89" i="11" s="1"/>
  <c r="Y89" i="11"/>
  <c r="AE89" i="11" s="1"/>
  <c r="AK89" i="11" s="1"/>
  <c r="AH88" i="11"/>
  <c r="AG88" i="11"/>
  <c r="Z88" i="11"/>
  <c r="AF88" i="11" s="1"/>
  <c r="AL88" i="11" s="1"/>
  <c r="Y88" i="11"/>
  <c r="AE88" i="11" s="1"/>
  <c r="AK88" i="11" s="1"/>
  <c r="AH87" i="11"/>
  <c r="AG87" i="11"/>
  <c r="Z87" i="11"/>
  <c r="AF87" i="11" s="1"/>
  <c r="AL87" i="11" s="1"/>
  <c r="Y87" i="11"/>
  <c r="AE87" i="11" s="1"/>
  <c r="AK87" i="11" s="1"/>
  <c r="AH86" i="11"/>
  <c r="AG86" i="11"/>
  <c r="Z86" i="11"/>
  <c r="AF86" i="11" s="1"/>
  <c r="AL86" i="11" s="1"/>
  <c r="Y86" i="11"/>
  <c r="AE86" i="11" s="1"/>
  <c r="AK86" i="11" s="1"/>
  <c r="AH85" i="11"/>
  <c r="AG85" i="11"/>
  <c r="Z85" i="11"/>
  <c r="AF85" i="11" s="1"/>
  <c r="AL85" i="11" s="1"/>
  <c r="Y85" i="11"/>
  <c r="AE85" i="11" s="1"/>
  <c r="AK85" i="11" s="1"/>
  <c r="AH84" i="11"/>
  <c r="AG84" i="11"/>
  <c r="Z84" i="11"/>
  <c r="AF84" i="11" s="1"/>
  <c r="AL84" i="11" s="1"/>
  <c r="Y84" i="11"/>
  <c r="AE84" i="11" s="1"/>
  <c r="AK84" i="11" s="1"/>
  <c r="AH83" i="11"/>
  <c r="AG83" i="11"/>
  <c r="Z83" i="11"/>
  <c r="AF83" i="11" s="1"/>
  <c r="AL83" i="11" s="1"/>
  <c r="Y83" i="11"/>
  <c r="AE83" i="11" s="1"/>
  <c r="AK83" i="11" s="1"/>
  <c r="AH82" i="11"/>
  <c r="AG82" i="11"/>
  <c r="Z82" i="11"/>
  <c r="AF82" i="11" s="1"/>
  <c r="AL82" i="11" s="1"/>
  <c r="Y82" i="11"/>
  <c r="AE82" i="11" s="1"/>
  <c r="AK82" i="11" s="1"/>
  <c r="AH81" i="11"/>
  <c r="AG81" i="11"/>
  <c r="Z81" i="11"/>
  <c r="AF81" i="11" s="1"/>
  <c r="AL81" i="11" s="1"/>
  <c r="Y81" i="11"/>
  <c r="AE81" i="11" s="1"/>
  <c r="AK81" i="11" s="1"/>
  <c r="AH80" i="11"/>
  <c r="AG80" i="11"/>
  <c r="Z80" i="11"/>
  <c r="AF80" i="11" s="1"/>
  <c r="AL80" i="11" s="1"/>
  <c r="Y80" i="11"/>
  <c r="AE80" i="11" s="1"/>
  <c r="AK80" i="11" s="1"/>
  <c r="AH79" i="11"/>
  <c r="AG79" i="11"/>
  <c r="Z79" i="11"/>
  <c r="AF79" i="11" s="1"/>
  <c r="AL79" i="11" s="1"/>
  <c r="Y79" i="11"/>
  <c r="AE79" i="11" s="1"/>
  <c r="AK79" i="11" s="1"/>
  <c r="AH78" i="11"/>
  <c r="AG78" i="11"/>
  <c r="Z78" i="11"/>
  <c r="AF78" i="11" s="1"/>
  <c r="AL78" i="11" s="1"/>
  <c r="Y78" i="11"/>
  <c r="AE78" i="11" s="1"/>
  <c r="AK78" i="11" s="1"/>
  <c r="AH77" i="11"/>
  <c r="AG77" i="11"/>
  <c r="Z77" i="11"/>
  <c r="AF77" i="11" s="1"/>
  <c r="AL77" i="11" s="1"/>
  <c r="Y77" i="11"/>
  <c r="AE77" i="11" s="1"/>
  <c r="AK77" i="11" s="1"/>
  <c r="AH76" i="11"/>
  <c r="AG76" i="11"/>
  <c r="Z76" i="11"/>
  <c r="AF76" i="11" s="1"/>
  <c r="AL76" i="11" s="1"/>
  <c r="Y76" i="11"/>
  <c r="AE76" i="11" s="1"/>
  <c r="AK76" i="11" s="1"/>
  <c r="AH75" i="11"/>
  <c r="AG75" i="11"/>
  <c r="Z75" i="11"/>
  <c r="AF75" i="11" s="1"/>
  <c r="AL75" i="11" s="1"/>
  <c r="Y75" i="11"/>
  <c r="AE75" i="11" s="1"/>
  <c r="AK75" i="11" s="1"/>
  <c r="AH74" i="11"/>
  <c r="AG74" i="11"/>
  <c r="Z74" i="11"/>
  <c r="AF74" i="11" s="1"/>
  <c r="AL74" i="11" s="1"/>
  <c r="Y74" i="11"/>
  <c r="AE74" i="11" s="1"/>
  <c r="AK74" i="11" s="1"/>
  <c r="AH73" i="11"/>
  <c r="AG73" i="11"/>
  <c r="Z73" i="11"/>
  <c r="AF73" i="11" s="1"/>
  <c r="AL73" i="11" s="1"/>
  <c r="Y73" i="11"/>
  <c r="AE73" i="11" s="1"/>
  <c r="AK73" i="11" s="1"/>
  <c r="AH72" i="11"/>
  <c r="AG72" i="11"/>
  <c r="Z72" i="11"/>
  <c r="AF72" i="11" s="1"/>
  <c r="AL72" i="11" s="1"/>
  <c r="Y72" i="11"/>
  <c r="AE72" i="11" s="1"/>
  <c r="AK72" i="11" s="1"/>
  <c r="AH71" i="11"/>
  <c r="AG71" i="11"/>
  <c r="Z71" i="11"/>
  <c r="AF71" i="11" s="1"/>
  <c r="AL71" i="11" s="1"/>
  <c r="Y71" i="11"/>
  <c r="AE71" i="11" s="1"/>
  <c r="AK71" i="11" s="1"/>
  <c r="AH70" i="11"/>
  <c r="AG70" i="11"/>
  <c r="Z70" i="11"/>
  <c r="AF70" i="11" s="1"/>
  <c r="AL70" i="11" s="1"/>
  <c r="Y70" i="11"/>
  <c r="AE70" i="11" s="1"/>
  <c r="AK70" i="11" s="1"/>
  <c r="AH69" i="11"/>
  <c r="AG69" i="11"/>
  <c r="Z69" i="11"/>
  <c r="AF69" i="11" s="1"/>
  <c r="AL69" i="11" s="1"/>
  <c r="Y69" i="11"/>
  <c r="AE69" i="11" s="1"/>
  <c r="AK69" i="11" s="1"/>
  <c r="AH68" i="11"/>
  <c r="AG68" i="11"/>
  <c r="Z68" i="11"/>
  <c r="AF68" i="11" s="1"/>
  <c r="AL68" i="11" s="1"/>
  <c r="Y68" i="11"/>
  <c r="AE68" i="11" s="1"/>
  <c r="AK68" i="11" s="1"/>
  <c r="AH67" i="11"/>
  <c r="AG67" i="11"/>
  <c r="Z67" i="11"/>
  <c r="AF67" i="11" s="1"/>
  <c r="AL67" i="11" s="1"/>
  <c r="Y67" i="11"/>
  <c r="AE67" i="11" s="1"/>
  <c r="AK67" i="11" s="1"/>
  <c r="AH66" i="11"/>
  <c r="AG66" i="11"/>
  <c r="Z66" i="11"/>
  <c r="AF66" i="11" s="1"/>
  <c r="AL66" i="11" s="1"/>
  <c r="Y66" i="11"/>
  <c r="AE66" i="11" s="1"/>
  <c r="AK66" i="11" s="1"/>
  <c r="AH65" i="11"/>
  <c r="AG65" i="11"/>
  <c r="Z65" i="11"/>
  <c r="AF65" i="11" s="1"/>
  <c r="AL65" i="11" s="1"/>
  <c r="Y65" i="11"/>
  <c r="AE65" i="11" s="1"/>
  <c r="AK65" i="11" s="1"/>
  <c r="AH64" i="11"/>
  <c r="AG64" i="11"/>
  <c r="Z64" i="11"/>
  <c r="AF64" i="11" s="1"/>
  <c r="AL64" i="11" s="1"/>
  <c r="Y64" i="11"/>
  <c r="AE64" i="11" s="1"/>
  <c r="AK64" i="11" s="1"/>
  <c r="AH63" i="11"/>
  <c r="AG63" i="11"/>
  <c r="Z63" i="11"/>
  <c r="AF63" i="11" s="1"/>
  <c r="AL63" i="11" s="1"/>
  <c r="Y63" i="11"/>
  <c r="AE63" i="11" s="1"/>
  <c r="AK63" i="11" s="1"/>
  <c r="AH62" i="11"/>
  <c r="AG62" i="11"/>
  <c r="Z62" i="11"/>
  <c r="AF62" i="11" s="1"/>
  <c r="AL62" i="11" s="1"/>
  <c r="Y62" i="11"/>
  <c r="AE62" i="11" s="1"/>
  <c r="AK62" i="11" s="1"/>
  <c r="AH61" i="11"/>
  <c r="AG61" i="11"/>
  <c r="Z61" i="11"/>
  <c r="AF61" i="11" s="1"/>
  <c r="AL61" i="11" s="1"/>
  <c r="Y61" i="11"/>
  <c r="AE61" i="11" s="1"/>
  <c r="AK61" i="11" s="1"/>
  <c r="AH60" i="11"/>
  <c r="AG60" i="11"/>
  <c r="Z60" i="11"/>
  <c r="AF60" i="11" s="1"/>
  <c r="AL60" i="11" s="1"/>
  <c r="Y60" i="11"/>
  <c r="AE60" i="11" s="1"/>
  <c r="AK60" i="11" s="1"/>
  <c r="AH59" i="11"/>
  <c r="AG59" i="11"/>
  <c r="Z59" i="11"/>
  <c r="AF59" i="11" s="1"/>
  <c r="AL59" i="11" s="1"/>
  <c r="Y59" i="11"/>
  <c r="AE59" i="11" s="1"/>
  <c r="AK59" i="11" s="1"/>
  <c r="AH58" i="11"/>
  <c r="AG58" i="11"/>
  <c r="Z58" i="11"/>
  <c r="AF58" i="11" s="1"/>
  <c r="AL58" i="11" s="1"/>
  <c r="Y58" i="11"/>
  <c r="AE58" i="11" s="1"/>
  <c r="AK58" i="11" s="1"/>
  <c r="AH57" i="11"/>
  <c r="AG57" i="11"/>
  <c r="Z57" i="11"/>
  <c r="AF57" i="11" s="1"/>
  <c r="AL57" i="11" s="1"/>
  <c r="Y57" i="11"/>
  <c r="AE57" i="11" s="1"/>
  <c r="AK57" i="11" s="1"/>
  <c r="AH56" i="11"/>
  <c r="AG56" i="11"/>
  <c r="Z56" i="11"/>
  <c r="AF56" i="11" s="1"/>
  <c r="AL56" i="11" s="1"/>
  <c r="Y56" i="11"/>
  <c r="AE56" i="11" s="1"/>
  <c r="AK56" i="11" s="1"/>
  <c r="AH55" i="11"/>
  <c r="AG55" i="11"/>
  <c r="Z55" i="11"/>
  <c r="AF55" i="11" s="1"/>
  <c r="AL55" i="11" s="1"/>
  <c r="Y55" i="11"/>
  <c r="AE55" i="11" s="1"/>
  <c r="AK55" i="11" s="1"/>
  <c r="AH54" i="11"/>
  <c r="AG54" i="11"/>
  <c r="Z54" i="11"/>
  <c r="AF54" i="11" s="1"/>
  <c r="AL54" i="11" s="1"/>
  <c r="Y54" i="11"/>
  <c r="AE54" i="11" s="1"/>
  <c r="AK54" i="11" s="1"/>
  <c r="AH53" i="11"/>
  <c r="AG53" i="11"/>
  <c r="Z53" i="11"/>
  <c r="AF53" i="11" s="1"/>
  <c r="AL53" i="11" s="1"/>
  <c r="Y53" i="11"/>
  <c r="AE53" i="11" s="1"/>
  <c r="AK53" i="11" s="1"/>
  <c r="AH52" i="11"/>
  <c r="AG52" i="11"/>
  <c r="Z52" i="11"/>
  <c r="AF52" i="11" s="1"/>
  <c r="AL52" i="11" s="1"/>
  <c r="Y52" i="11"/>
  <c r="AE52" i="11" s="1"/>
  <c r="AK52" i="11" s="1"/>
  <c r="AH51" i="11"/>
  <c r="AG51" i="11"/>
  <c r="Z51" i="11"/>
  <c r="AF51" i="11" s="1"/>
  <c r="AL51" i="11" s="1"/>
  <c r="Y51" i="11"/>
  <c r="AE51" i="11" s="1"/>
  <c r="AK51" i="11" s="1"/>
  <c r="AH50" i="11"/>
  <c r="AG50" i="11"/>
  <c r="Z50" i="11"/>
  <c r="AF50" i="11" s="1"/>
  <c r="AL50" i="11" s="1"/>
  <c r="Y50" i="11"/>
  <c r="AE50" i="11" s="1"/>
  <c r="AK50" i="11" s="1"/>
  <c r="AH49" i="11"/>
  <c r="AG49" i="11"/>
  <c r="Z49" i="11"/>
  <c r="AF49" i="11" s="1"/>
  <c r="AL49" i="11" s="1"/>
  <c r="Y49" i="11"/>
  <c r="AE49" i="11" s="1"/>
  <c r="AK49" i="11" s="1"/>
  <c r="AH48" i="11"/>
  <c r="AG48" i="11"/>
  <c r="Z48" i="11"/>
  <c r="AF48" i="11" s="1"/>
  <c r="AL48" i="11" s="1"/>
  <c r="Y48" i="11"/>
  <c r="AE48" i="11" s="1"/>
  <c r="AK48" i="11" s="1"/>
  <c r="AH47" i="11"/>
  <c r="AG47" i="11"/>
  <c r="Z47" i="11"/>
  <c r="AF47" i="11" s="1"/>
  <c r="AL47" i="11" s="1"/>
  <c r="Y47" i="11"/>
  <c r="AE47" i="11" s="1"/>
  <c r="AK47" i="11" s="1"/>
  <c r="AH46" i="11"/>
  <c r="AG46" i="11"/>
  <c r="Z46" i="11"/>
  <c r="AF46" i="11" s="1"/>
  <c r="AL46" i="11" s="1"/>
  <c r="Y46" i="11"/>
  <c r="AE46" i="11" s="1"/>
  <c r="AK46" i="11" s="1"/>
  <c r="AH45" i="11"/>
  <c r="AG45" i="11"/>
  <c r="Z45" i="11"/>
  <c r="AF45" i="11" s="1"/>
  <c r="AL45" i="11" s="1"/>
  <c r="Y45" i="11"/>
  <c r="AE45" i="11" s="1"/>
  <c r="AK45" i="11" s="1"/>
  <c r="AH44" i="11"/>
  <c r="AG44" i="11"/>
  <c r="Z44" i="11"/>
  <c r="AF44" i="11" s="1"/>
  <c r="AL44" i="11" s="1"/>
  <c r="Y44" i="11"/>
  <c r="AE44" i="11" s="1"/>
  <c r="AK44" i="11" s="1"/>
  <c r="AH43" i="11"/>
  <c r="AG43" i="11"/>
  <c r="Z43" i="11"/>
  <c r="AF43" i="11" s="1"/>
  <c r="AL43" i="11" s="1"/>
  <c r="Y43" i="11"/>
  <c r="AE43" i="11" s="1"/>
  <c r="AK43" i="11" s="1"/>
  <c r="AH42" i="11"/>
  <c r="AG42" i="11"/>
  <c r="Z42" i="11"/>
  <c r="AF42" i="11" s="1"/>
  <c r="AL42" i="11" s="1"/>
  <c r="Y42" i="11"/>
  <c r="AE42" i="11" s="1"/>
  <c r="AK42" i="11" s="1"/>
  <c r="AH41" i="11"/>
  <c r="AG41" i="11"/>
  <c r="Z41" i="11"/>
  <c r="AF41" i="11" s="1"/>
  <c r="AL41" i="11" s="1"/>
  <c r="Y41" i="11"/>
  <c r="AE41" i="11" s="1"/>
  <c r="AK41" i="11" s="1"/>
  <c r="AH40" i="11"/>
  <c r="AG40" i="11"/>
  <c r="Z40" i="11"/>
  <c r="AF40" i="11" s="1"/>
  <c r="AL40" i="11" s="1"/>
  <c r="Y40" i="11"/>
  <c r="AE40" i="11" s="1"/>
  <c r="AK40" i="11" s="1"/>
  <c r="AH39" i="11"/>
  <c r="AG39" i="11"/>
  <c r="Z39" i="11"/>
  <c r="AF39" i="11" s="1"/>
  <c r="AL39" i="11" s="1"/>
  <c r="Y39" i="11"/>
  <c r="AE39" i="11" s="1"/>
  <c r="AK39" i="11" s="1"/>
  <c r="AH38" i="11"/>
  <c r="AG38" i="11"/>
  <c r="Z38" i="11"/>
  <c r="AF38" i="11" s="1"/>
  <c r="AL38" i="11" s="1"/>
  <c r="Y38" i="11"/>
  <c r="AE38" i="11" s="1"/>
  <c r="AK38" i="11" s="1"/>
  <c r="AH37" i="11"/>
  <c r="AG37" i="11"/>
  <c r="Z37" i="11"/>
  <c r="AF37" i="11" s="1"/>
  <c r="AL37" i="11" s="1"/>
  <c r="Y37" i="11"/>
  <c r="AE37" i="11" s="1"/>
  <c r="AK37" i="11" s="1"/>
  <c r="AH36" i="11"/>
  <c r="AG36" i="11"/>
  <c r="Z36" i="11"/>
  <c r="AF36" i="11" s="1"/>
  <c r="AL36" i="11" s="1"/>
  <c r="Y36" i="11"/>
  <c r="AE36" i="11" s="1"/>
  <c r="AK36" i="11" s="1"/>
  <c r="AH35" i="11"/>
  <c r="AG35" i="11"/>
  <c r="Z35" i="11"/>
  <c r="AF35" i="11" s="1"/>
  <c r="AL35" i="11" s="1"/>
  <c r="Y35" i="11"/>
  <c r="AE35" i="11" s="1"/>
  <c r="AK35" i="11" s="1"/>
  <c r="AH34" i="11"/>
  <c r="AG34" i="11"/>
  <c r="Z34" i="11"/>
  <c r="AF34" i="11" s="1"/>
  <c r="AL34" i="11" s="1"/>
  <c r="Y34" i="11"/>
  <c r="AE34" i="11" s="1"/>
  <c r="AK34" i="11" s="1"/>
  <c r="AH33" i="11"/>
  <c r="AG33" i="11"/>
  <c r="Z33" i="11"/>
  <c r="AF33" i="11" s="1"/>
  <c r="AL33" i="11" s="1"/>
  <c r="Y33" i="11"/>
  <c r="AE33" i="11" s="1"/>
  <c r="AK33" i="11" s="1"/>
  <c r="AH32" i="11"/>
  <c r="AG32" i="11"/>
  <c r="Z32" i="11"/>
  <c r="AF32" i="11" s="1"/>
  <c r="AL32" i="11" s="1"/>
  <c r="Y32" i="11"/>
  <c r="AE32" i="11" s="1"/>
  <c r="AK32" i="11" s="1"/>
  <c r="AH31" i="11"/>
  <c r="AG31" i="11"/>
  <c r="Z31" i="11"/>
  <c r="AF31" i="11" s="1"/>
  <c r="AL31" i="11" s="1"/>
  <c r="Y31" i="11"/>
  <c r="AE31" i="11" s="1"/>
  <c r="AK31" i="11" s="1"/>
  <c r="AH30" i="11"/>
  <c r="AG30" i="11"/>
  <c r="Z30" i="11"/>
  <c r="AF30" i="11" s="1"/>
  <c r="AL30" i="11" s="1"/>
  <c r="Y30" i="11"/>
  <c r="AE30" i="11" s="1"/>
  <c r="AK30" i="11" s="1"/>
  <c r="AH29" i="11"/>
  <c r="AG29" i="11"/>
  <c r="Z29" i="11"/>
  <c r="AF29" i="11" s="1"/>
  <c r="AL29" i="11" s="1"/>
  <c r="Y29" i="11"/>
  <c r="AE29" i="11" s="1"/>
  <c r="AK29" i="11" s="1"/>
  <c r="AH28" i="11"/>
  <c r="AG28" i="11"/>
  <c r="Z28" i="11"/>
  <c r="AF28" i="11" s="1"/>
  <c r="AL28" i="11" s="1"/>
  <c r="Y28" i="11"/>
  <c r="AE28" i="11" s="1"/>
  <c r="AK28" i="11" s="1"/>
  <c r="AH27" i="11"/>
  <c r="AG27" i="11"/>
  <c r="Z27" i="11"/>
  <c r="AF27" i="11" s="1"/>
  <c r="AL27" i="11" s="1"/>
  <c r="Y27" i="11"/>
  <c r="AE27" i="11" s="1"/>
  <c r="AK27" i="11" s="1"/>
  <c r="AH26" i="11"/>
  <c r="AG26" i="11"/>
  <c r="Z26" i="11"/>
  <c r="AF26" i="11" s="1"/>
  <c r="AL26" i="11" s="1"/>
  <c r="Y26" i="11"/>
  <c r="AE26" i="11" s="1"/>
  <c r="AK26" i="11" s="1"/>
  <c r="AF16" i="11"/>
  <c r="AL16" i="11" s="1"/>
  <c r="AE16" i="11"/>
  <c r="AK16" i="11" s="1"/>
  <c r="Z16" i="11"/>
  <c r="Y16" i="11"/>
  <c r="W16" i="11"/>
  <c r="AC16" i="11" s="1"/>
  <c r="V16" i="11"/>
  <c r="U16" i="11"/>
  <c r="AF15" i="11"/>
  <c r="AL15" i="11" s="1"/>
  <c r="AE15" i="11"/>
  <c r="AK15" i="11" s="1"/>
  <c r="Z15" i="11"/>
  <c r="Y15" i="11"/>
  <c r="W15" i="11"/>
  <c r="AC15" i="11" s="1"/>
  <c r="V15" i="11"/>
  <c r="U15" i="11"/>
  <c r="AF14" i="11"/>
  <c r="AL14" i="11" s="1"/>
  <c r="AE14" i="11"/>
  <c r="AK14" i="11" s="1"/>
  <c r="Z14" i="11"/>
  <c r="Y14" i="11"/>
  <c r="W14" i="11"/>
  <c r="AC14" i="11" s="1"/>
  <c r="V14" i="11"/>
  <c r="U14" i="11"/>
  <c r="AF13" i="11"/>
  <c r="AL13" i="11" s="1"/>
  <c r="AE13" i="11"/>
  <c r="AK13" i="11" s="1"/>
  <c r="Z13" i="11"/>
  <c r="Y13" i="11"/>
  <c r="W13" i="11"/>
  <c r="AC13" i="11" s="1"/>
  <c r="V13" i="11"/>
  <c r="U13" i="11"/>
  <c r="AF12" i="11"/>
  <c r="AL12" i="11" s="1"/>
  <c r="AE12" i="11"/>
  <c r="AK12" i="11" s="1"/>
  <c r="Z12" i="11"/>
  <c r="Y12" i="11"/>
  <c r="W12" i="11"/>
  <c r="AC12" i="11" s="1"/>
  <c r="V12" i="11"/>
  <c r="U12" i="11"/>
  <c r="AF11" i="11"/>
  <c r="AL11" i="11" s="1"/>
  <c r="AE11" i="11"/>
  <c r="AK11" i="11" s="1"/>
  <c r="Z11" i="11"/>
  <c r="Y11" i="11"/>
  <c r="W11" i="11"/>
  <c r="AC11" i="11" s="1"/>
  <c r="V11" i="11"/>
  <c r="U11" i="11"/>
  <c r="AF10" i="11"/>
  <c r="AL10" i="11" s="1"/>
  <c r="AE10" i="11"/>
  <c r="AK10" i="11" s="1"/>
  <c r="Z10" i="11"/>
  <c r="Y10" i="11"/>
  <c r="W10" i="11"/>
  <c r="AC10" i="11" s="1"/>
  <c r="V10" i="11"/>
  <c r="U10" i="11"/>
  <c r="J10" i="11"/>
  <c r="F10" i="11"/>
  <c r="B10" i="11"/>
  <c r="AF9" i="11"/>
  <c r="AL9" i="11" s="1"/>
  <c r="AE9" i="11"/>
  <c r="AK9" i="11" s="1"/>
  <c r="Z9" i="11"/>
  <c r="Y9" i="11"/>
  <c r="W9" i="11"/>
  <c r="AC9" i="11" s="1"/>
  <c r="V9" i="11"/>
  <c r="U9" i="11"/>
  <c r="AF8" i="11"/>
  <c r="AL8" i="11" s="1"/>
  <c r="AE8" i="11"/>
  <c r="AK8" i="11" s="1"/>
  <c r="Z8" i="11"/>
  <c r="Y8" i="11"/>
  <c r="W8" i="11"/>
  <c r="AC8" i="11" s="1"/>
  <c r="V8" i="11"/>
  <c r="U8" i="11"/>
  <c r="AF7" i="11"/>
  <c r="AL7" i="11" s="1"/>
  <c r="AE7" i="11"/>
  <c r="AK7" i="11" s="1"/>
  <c r="Z7" i="11"/>
  <c r="Y7" i="11"/>
  <c r="W7" i="11"/>
  <c r="AC7" i="11" s="1"/>
  <c r="V7" i="11"/>
  <c r="U7" i="11"/>
  <c r="AF6" i="11"/>
  <c r="AL6" i="11" s="1"/>
  <c r="AE6" i="11"/>
  <c r="AK6" i="11" s="1"/>
  <c r="Z6" i="11"/>
  <c r="Y6" i="11"/>
  <c r="W6" i="11"/>
  <c r="AC6" i="11" s="1"/>
  <c r="V6" i="11"/>
  <c r="U6" i="11"/>
  <c r="AF5" i="11"/>
  <c r="AL5" i="11" s="1"/>
  <c r="AE5" i="11"/>
  <c r="AK5" i="11" s="1"/>
  <c r="Z5" i="11"/>
  <c r="Y5" i="11"/>
  <c r="W5" i="11"/>
  <c r="AC5" i="11" s="1"/>
  <c r="V5" i="11"/>
  <c r="U5" i="11"/>
  <c r="AA17" i="10"/>
  <c r="AA18" i="10"/>
  <c r="AA19" i="10"/>
  <c r="AA21" i="10"/>
  <c r="AA22" i="10"/>
  <c r="AA23" i="10"/>
  <c r="AA25" i="10"/>
  <c r="AA27" i="10"/>
  <c r="AA28" i="10"/>
  <c r="AA29" i="10"/>
  <c r="AA30" i="10"/>
  <c r="AA31" i="10"/>
  <c r="AA33" i="10"/>
  <c r="AA34" i="10"/>
  <c r="AA35" i="10"/>
  <c r="AA36" i="10"/>
  <c r="AA37" i="10"/>
  <c r="AA39" i="10"/>
  <c r="AA40" i="10"/>
  <c r="AA41" i="10"/>
  <c r="AA42" i="10"/>
  <c r="AA43" i="10"/>
  <c r="AA44" i="10"/>
  <c r="AA45" i="10"/>
  <c r="AA46" i="10"/>
  <c r="AA47" i="10"/>
  <c r="AA48" i="10"/>
  <c r="AA49" i="10"/>
  <c r="AA50" i="10"/>
  <c r="AA51" i="10"/>
  <c r="AA53" i="10"/>
  <c r="AA54" i="10"/>
  <c r="AA55" i="10"/>
  <c r="AA56" i="10"/>
  <c r="AA57" i="10"/>
  <c r="AA59" i="10"/>
  <c r="AA60" i="10"/>
  <c r="AA61" i="10"/>
  <c r="AA62" i="10"/>
  <c r="AA63" i="10"/>
  <c r="AA64" i="10"/>
  <c r="AA65" i="10"/>
  <c r="AA66" i="10"/>
  <c r="AA67" i="10"/>
  <c r="AA68" i="10"/>
  <c r="AA70" i="10"/>
  <c r="AA71" i="10"/>
  <c r="AA72" i="10"/>
  <c r="AA73" i="10"/>
  <c r="AA74" i="10"/>
  <c r="AA76" i="10"/>
  <c r="AA78" i="10"/>
  <c r="AA79" i="10"/>
  <c r="AA81" i="10"/>
  <c r="AA82" i="10"/>
  <c r="AA83" i="10"/>
  <c r="AA84" i="10"/>
  <c r="AA85" i="10"/>
  <c r="AA86" i="10"/>
  <c r="AA87" i="10"/>
  <c r="AA15" i="10"/>
  <c r="AG6" i="11" l="1"/>
  <c r="AH5" i="12"/>
  <c r="AG8" i="12"/>
  <c r="AH13" i="12"/>
  <c r="AG16" i="12"/>
  <c r="AG5" i="12"/>
  <c r="AG9" i="12"/>
  <c r="AG13" i="12"/>
  <c r="AH6" i="12"/>
  <c r="AH10" i="12"/>
  <c r="AH14" i="12"/>
  <c r="AH6" i="11"/>
  <c r="AG7" i="11"/>
  <c r="AG10" i="11"/>
  <c r="AG14" i="11"/>
  <c r="AG8" i="11"/>
  <c r="AH9" i="11"/>
  <c r="AG11" i="11"/>
  <c r="AH12" i="11"/>
  <c r="AG10" i="12"/>
  <c r="AH11" i="12"/>
  <c r="BS21" i="10"/>
  <c r="AH8" i="11"/>
  <c r="AH11" i="11"/>
  <c r="AH15" i="11"/>
  <c r="AA5" i="12"/>
  <c r="AB5" i="12"/>
  <c r="AH8" i="12"/>
  <c r="AH16" i="12"/>
  <c r="AB16" i="12"/>
  <c r="BZ21" i="10"/>
  <c r="AG5" i="11"/>
  <c r="AG16" i="11"/>
  <c r="AG7" i="12"/>
  <c r="AG15" i="12"/>
  <c r="AB14" i="12"/>
  <c r="AA9" i="12"/>
  <c r="AB6" i="12"/>
  <c r="BV21" i="10"/>
  <c r="AH5" i="11"/>
  <c r="AG15" i="11"/>
  <c r="AH16" i="11"/>
  <c r="AG6" i="12"/>
  <c r="AH7" i="12"/>
  <c r="AG14" i="12"/>
  <c r="AH15" i="12"/>
  <c r="AA14" i="12"/>
  <c r="AB11" i="12"/>
  <c r="AA6" i="12"/>
  <c r="BU21" i="10"/>
  <c r="AA10" i="12"/>
  <c r="AG13" i="11"/>
  <c r="AH14" i="11"/>
  <c r="AG12" i="12"/>
  <c r="AA16" i="12"/>
  <c r="AB13" i="12"/>
  <c r="AA8" i="12"/>
  <c r="BR21" i="10"/>
  <c r="AG9" i="11"/>
  <c r="AG12" i="11"/>
  <c r="AH13" i="11"/>
  <c r="AG11" i="12"/>
  <c r="AH12" i="12"/>
  <c r="AA13" i="12"/>
  <c r="AB10" i="12"/>
  <c r="CA21" i="10"/>
  <c r="BQ21" i="10"/>
  <c r="BY21" i="10"/>
  <c r="AH7" i="11"/>
  <c r="AH10" i="11"/>
  <c r="AH9" i="12"/>
  <c r="AA12" i="12"/>
  <c r="AB9" i="12"/>
  <c r="BW21" i="10"/>
  <c r="BN21" i="10"/>
  <c r="BM21" i="10"/>
  <c r="BL21" i="10"/>
  <c r="BJ21" i="10"/>
  <c r="BI21" i="10"/>
  <c r="BH21" i="10"/>
  <c r="BF21" i="10"/>
  <c r="BE21" i="10"/>
  <c r="BD21" i="10"/>
  <c r="AO5" i="12"/>
  <c r="AN5" i="12"/>
  <c r="AM5" i="12"/>
  <c r="AO6" i="12"/>
  <c r="AN6" i="12"/>
  <c r="AM6" i="12"/>
  <c r="AO7" i="12"/>
  <c r="AN7" i="12"/>
  <c r="AM7" i="12"/>
  <c r="AO8" i="12"/>
  <c r="AN8" i="12"/>
  <c r="AM8" i="12"/>
  <c r="AO9" i="12"/>
  <c r="AN9" i="12"/>
  <c r="AM9" i="12"/>
  <c r="AO10" i="12"/>
  <c r="AN10" i="12"/>
  <c r="AM10" i="12"/>
  <c r="AO11" i="12"/>
  <c r="AN11" i="12"/>
  <c r="AM11" i="12"/>
  <c r="AO12" i="12"/>
  <c r="AN12" i="12"/>
  <c r="AM12" i="12"/>
  <c r="AO13" i="12"/>
  <c r="AN13" i="12"/>
  <c r="AM13" i="12"/>
  <c r="AO14" i="12"/>
  <c r="AN14" i="12"/>
  <c r="AM14" i="12"/>
  <c r="AO15" i="12"/>
  <c r="AN15" i="12"/>
  <c r="AM15" i="12"/>
  <c r="AO16" i="12"/>
  <c r="AN16" i="12"/>
  <c r="AM16" i="12"/>
  <c r="AO26" i="12"/>
  <c r="AN26" i="12"/>
  <c r="AM26" i="12"/>
  <c r="AO27" i="12"/>
  <c r="AN27" i="12"/>
  <c r="AM27" i="12"/>
  <c r="AO28" i="12"/>
  <c r="AN28" i="12"/>
  <c r="AM28" i="12"/>
  <c r="AO29" i="12"/>
  <c r="AN29" i="12"/>
  <c r="AM29" i="12"/>
  <c r="AO30" i="12"/>
  <c r="AN30" i="12"/>
  <c r="AM30" i="12"/>
  <c r="AO31" i="12"/>
  <c r="AN31" i="12"/>
  <c r="AM31" i="12"/>
  <c r="AO32" i="12"/>
  <c r="AN32" i="12"/>
  <c r="AM32" i="12"/>
  <c r="AO33" i="12"/>
  <c r="AN33" i="12"/>
  <c r="AM33" i="12"/>
  <c r="AO34" i="12"/>
  <c r="AN34" i="12"/>
  <c r="AM34" i="12"/>
  <c r="AO35" i="12"/>
  <c r="AN35" i="12"/>
  <c r="AM35" i="12"/>
  <c r="AO36" i="12"/>
  <c r="AN36" i="12"/>
  <c r="AM36" i="12"/>
  <c r="AO37" i="12"/>
  <c r="AN37" i="12"/>
  <c r="AM37" i="12"/>
  <c r="AO38" i="12"/>
  <c r="AN38" i="12"/>
  <c r="AM38" i="12"/>
  <c r="AO39" i="12"/>
  <c r="AN39" i="12"/>
  <c r="AM39" i="12"/>
  <c r="AO40" i="12"/>
  <c r="AN40" i="12"/>
  <c r="AM40" i="12"/>
  <c r="AO41" i="12"/>
  <c r="AN41" i="12"/>
  <c r="AM41" i="12"/>
  <c r="AO42" i="12"/>
  <c r="AN42" i="12"/>
  <c r="AM42" i="12"/>
  <c r="AO43" i="12"/>
  <c r="AN43" i="12"/>
  <c r="AM43" i="12"/>
  <c r="AO44" i="12"/>
  <c r="AN44" i="12"/>
  <c r="AM44" i="12"/>
  <c r="AO45" i="12"/>
  <c r="AN45" i="12"/>
  <c r="AM45" i="12"/>
  <c r="AO46" i="12"/>
  <c r="AN46" i="12"/>
  <c r="AM46" i="12"/>
  <c r="AO47" i="12"/>
  <c r="AN47" i="12"/>
  <c r="AM47" i="12"/>
  <c r="AO48" i="12"/>
  <c r="AN48" i="12"/>
  <c r="AM48" i="12"/>
  <c r="AO49" i="12"/>
  <c r="AN49" i="12"/>
  <c r="AM49" i="12"/>
  <c r="AO50" i="12"/>
  <c r="AN50" i="12"/>
  <c r="AM50" i="12"/>
  <c r="AO51" i="12"/>
  <c r="AN51" i="12"/>
  <c r="AM51" i="12"/>
  <c r="AO52" i="12"/>
  <c r="AN52" i="12"/>
  <c r="AM52" i="12"/>
  <c r="AO53" i="12"/>
  <c r="AN53" i="12"/>
  <c r="AM53" i="12"/>
  <c r="AO54" i="12"/>
  <c r="AN54" i="12"/>
  <c r="AM54" i="12"/>
  <c r="AO55" i="12"/>
  <c r="AN55" i="12"/>
  <c r="AM55" i="12"/>
  <c r="AO56" i="12"/>
  <c r="AN56" i="12"/>
  <c r="AM56" i="12"/>
  <c r="AO57" i="12"/>
  <c r="AN57" i="12"/>
  <c r="AM57" i="12"/>
  <c r="AO58" i="12"/>
  <c r="AN58" i="12"/>
  <c r="AM58" i="12"/>
  <c r="AO59" i="12"/>
  <c r="AN59" i="12"/>
  <c r="AM59" i="12"/>
  <c r="AO60" i="12"/>
  <c r="AN60" i="12"/>
  <c r="AM60" i="12"/>
  <c r="AO61" i="12"/>
  <c r="AN61" i="12"/>
  <c r="AM61" i="12"/>
  <c r="AO62" i="12"/>
  <c r="AN62" i="12"/>
  <c r="AM62" i="12"/>
  <c r="AO63" i="12"/>
  <c r="AN63" i="12"/>
  <c r="AM63" i="12"/>
  <c r="AO64" i="12"/>
  <c r="AN64" i="12"/>
  <c r="AM64" i="12"/>
  <c r="AO65" i="12"/>
  <c r="AN65" i="12"/>
  <c r="AM65" i="12"/>
  <c r="AO66" i="12"/>
  <c r="AN66" i="12"/>
  <c r="AM66" i="12"/>
  <c r="AO67" i="12"/>
  <c r="AN67" i="12"/>
  <c r="AM67" i="12"/>
  <c r="AO68" i="12"/>
  <c r="AN68" i="12"/>
  <c r="AM68" i="12"/>
  <c r="AO69" i="12"/>
  <c r="AN69" i="12"/>
  <c r="AM69" i="12"/>
  <c r="AO70" i="12"/>
  <c r="AN70" i="12"/>
  <c r="AM70" i="12"/>
  <c r="AO71" i="12"/>
  <c r="AN71" i="12"/>
  <c r="AM71" i="12"/>
  <c r="AO72" i="12"/>
  <c r="AN72" i="12"/>
  <c r="AM72" i="12"/>
  <c r="AO73" i="12"/>
  <c r="AN73" i="12"/>
  <c r="AM73" i="12"/>
  <c r="AO74" i="12"/>
  <c r="AN74" i="12"/>
  <c r="AM74" i="12"/>
  <c r="AO75" i="12"/>
  <c r="AN75" i="12"/>
  <c r="AM75" i="12"/>
  <c r="AO76" i="12"/>
  <c r="AN76" i="12"/>
  <c r="AM76" i="12"/>
  <c r="AO77" i="12"/>
  <c r="AN77" i="12"/>
  <c r="AM77" i="12"/>
  <c r="AO78" i="12"/>
  <c r="AN78" i="12"/>
  <c r="AM78" i="12"/>
  <c r="AO79" i="12"/>
  <c r="AN79" i="12"/>
  <c r="AM79" i="12"/>
  <c r="AO80" i="12"/>
  <c r="AN80" i="12"/>
  <c r="AM80" i="12"/>
  <c r="AO81" i="12"/>
  <c r="AN81" i="12"/>
  <c r="AM81" i="12"/>
  <c r="AO82" i="12"/>
  <c r="AN82" i="12"/>
  <c r="AM82" i="12"/>
  <c r="AO83" i="12"/>
  <c r="AN83" i="12"/>
  <c r="AM83" i="12"/>
  <c r="AO84" i="12"/>
  <c r="AN84" i="12"/>
  <c r="AM84" i="12"/>
  <c r="AO85" i="12"/>
  <c r="AN85" i="12"/>
  <c r="AM85" i="12"/>
  <c r="AO86" i="12"/>
  <c r="AN86" i="12"/>
  <c r="AM86" i="12"/>
  <c r="AO87" i="12"/>
  <c r="AN87" i="12"/>
  <c r="AM87" i="12"/>
  <c r="AO88" i="12"/>
  <c r="AN88" i="12"/>
  <c r="AM88" i="12"/>
  <c r="AO89" i="12"/>
  <c r="AN89" i="12"/>
  <c r="AM89" i="12"/>
  <c r="AO90" i="12"/>
  <c r="AN90" i="12"/>
  <c r="AM90" i="12"/>
  <c r="AO91" i="12"/>
  <c r="AN91" i="12"/>
  <c r="AM91" i="12"/>
  <c r="AO92" i="12"/>
  <c r="AN92" i="12"/>
  <c r="AM92" i="12"/>
  <c r="AO93" i="12"/>
  <c r="AN93" i="12"/>
  <c r="AM93" i="12"/>
  <c r="AO94" i="12"/>
  <c r="AN94" i="12"/>
  <c r="AM94" i="12"/>
  <c r="AO95" i="12"/>
  <c r="AN95" i="12"/>
  <c r="AM95" i="12"/>
  <c r="AO96" i="12"/>
  <c r="AN96" i="12"/>
  <c r="AM96" i="12"/>
  <c r="AO97" i="12"/>
  <c r="AN97" i="12"/>
  <c r="AM97" i="12"/>
  <c r="AO98" i="12"/>
  <c r="AN98" i="12"/>
  <c r="AM98" i="12"/>
  <c r="AO99" i="12"/>
  <c r="AN99" i="12"/>
  <c r="AM99" i="12"/>
  <c r="AO100" i="12"/>
  <c r="AN100" i="12"/>
  <c r="AM100" i="12"/>
  <c r="AO101" i="12"/>
  <c r="AN101" i="12"/>
  <c r="AM101" i="12"/>
  <c r="AO102" i="12"/>
  <c r="AN102" i="12"/>
  <c r="AM102" i="12"/>
  <c r="AO103" i="12"/>
  <c r="AN103" i="12"/>
  <c r="AM103" i="12"/>
  <c r="AO104" i="12"/>
  <c r="AN104" i="12"/>
  <c r="AM104" i="12"/>
  <c r="AO105" i="12"/>
  <c r="AN105" i="12"/>
  <c r="AM105" i="12"/>
  <c r="AO106" i="12"/>
  <c r="AN106" i="12"/>
  <c r="AM106" i="12"/>
  <c r="AO107" i="12"/>
  <c r="AN107" i="12"/>
  <c r="AM107" i="12"/>
  <c r="AO108" i="12"/>
  <c r="AN108" i="12"/>
  <c r="AM108" i="12"/>
  <c r="AO109" i="12"/>
  <c r="AN109" i="12"/>
  <c r="AM109" i="12"/>
  <c r="AO110" i="12"/>
  <c r="AN110" i="12"/>
  <c r="AM110" i="12"/>
  <c r="AO111" i="12"/>
  <c r="AN111" i="12"/>
  <c r="AM111" i="12"/>
  <c r="AO112" i="12"/>
  <c r="AN112" i="12"/>
  <c r="AM112" i="12"/>
  <c r="AO113" i="12"/>
  <c r="AN113" i="12"/>
  <c r="AM113" i="12"/>
  <c r="AO114" i="12"/>
  <c r="AN114" i="12"/>
  <c r="AM114" i="12"/>
  <c r="AO115" i="12"/>
  <c r="AN115" i="12"/>
  <c r="AM115" i="12"/>
  <c r="AO116" i="12"/>
  <c r="AN116" i="12"/>
  <c r="AM116" i="12"/>
  <c r="AO117" i="12"/>
  <c r="AN117" i="12"/>
  <c r="AM117" i="12"/>
  <c r="AO118" i="12"/>
  <c r="AN118" i="12"/>
  <c r="AM118" i="12"/>
  <c r="AO119" i="12"/>
  <c r="AN119" i="12"/>
  <c r="AM119" i="12"/>
  <c r="AO120" i="12"/>
  <c r="AN120" i="12"/>
  <c r="AM120" i="12"/>
  <c r="AO121" i="12"/>
  <c r="AN121" i="12"/>
  <c r="AM121" i="12"/>
  <c r="AO122" i="12"/>
  <c r="AN122" i="12"/>
  <c r="AM122" i="12"/>
  <c r="AO123" i="12"/>
  <c r="AN123" i="12"/>
  <c r="AM123" i="12"/>
  <c r="AO124" i="12"/>
  <c r="AN124" i="12"/>
  <c r="AM124" i="12"/>
  <c r="AO125" i="12"/>
  <c r="AN125" i="12"/>
  <c r="AM125" i="12"/>
  <c r="AO126" i="12"/>
  <c r="AN126" i="12"/>
  <c r="AM126" i="12"/>
  <c r="AO127" i="12"/>
  <c r="AN127" i="12"/>
  <c r="AM127" i="12"/>
  <c r="AO128" i="12"/>
  <c r="AN128" i="12"/>
  <c r="AM128" i="12"/>
  <c r="AO129" i="12"/>
  <c r="AN129" i="12"/>
  <c r="AM129" i="12"/>
  <c r="AO130" i="12"/>
  <c r="AN130" i="12"/>
  <c r="AM130" i="12"/>
  <c r="AO131" i="12"/>
  <c r="AN131" i="12"/>
  <c r="AM131" i="12"/>
  <c r="AO132" i="12"/>
  <c r="AN132" i="12"/>
  <c r="AM132" i="12"/>
  <c r="AO133" i="12"/>
  <c r="AN133" i="12"/>
  <c r="AM133" i="12"/>
  <c r="AO134" i="12"/>
  <c r="AN134" i="12"/>
  <c r="AM134" i="12"/>
  <c r="AO135" i="12"/>
  <c r="AN135" i="12"/>
  <c r="AM135" i="12"/>
  <c r="AO136" i="12"/>
  <c r="AN136" i="12"/>
  <c r="AM136" i="12"/>
  <c r="AO137" i="12"/>
  <c r="AN137" i="12"/>
  <c r="AM137" i="12"/>
  <c r="AO138" i="12"/>
  <c r="AN138" i="12"/>
  <c r="AM138" i="12"/>
  <c r="AO139" i="12"/>
  <c r="AN139" i="12"/>
  <c r="AM139" i="12"/>
  <c r="AO140" i="12"/>
  <c r="AN140" i="12"/>
  <c r="AM140" i="12"/>
  <c r="AO141" i="12"/>
  <c r="AN141" i="12"/>
  <c r="AM141" i="12"/>
  <c r="AO142" i="12"/>
  <c r="AN142" i="12"/>
  <c r="AM142" i="12"/>
  <c r="AO143" i="12"/>
  <c r="AN143" i="12"/>
  <c r="AM143" i="12"/>
  <c r="AO144" i="12"/>
  <c r="AN144" i="12"/>
  <c r="AM144" i="12"/>
  <c r="AO145" i="12"/>
  <c r="AN145" i="12"/>
  <c r="AM145" i="12"/>
  <c r="AO146" i="12"/>
  <c r="AN146" i="12"/>
  <c r="AM146" i="12"/>
  <c r="AO147" i="12"/>
  <c r="AN147" i="12"/>
  <c r="AM147" i="12"/>
  <c r="AO148" i="12"/>
  <c r="AN148" i="12"/>
  <c r="AM148" i="12"/>
  <c r="AO149" i="12"/>
  <c r="AN149" i="12"/>
  <c r="AM149" i="12"/>
  <c r="AO150" i="12"/>
  <c r="AN150" i="12"/>
  <c r="AM150" i="12"/>
  <c r="AO151" i="12"/>
  <c r="AN151" i="12"/>
  <c r="AM151" i="12"/>
  <c r="AO152" i="12"/>
  <c r="AN152" i="12"/>
  <c r="AM152" i="12"/>
  <c r="AO153" i="12"/>
  <c r="AN153" i="12"/>
  <c r="AM153" i="12"/>
  <c r="AO154" i="12"/>
  <c r="AN154" i="12"/>
  <c r="AM154" i="12"/>
  <c r="AO155" i="12"/>
  <c r="AN155" i="12"/>
  <c r="AM155" i="12"/>
  <c r="AO156" i="12"/>
  <c r="AN156" i="12"/>
  <c r="AM156" i="12"/>
  <c r="AO157" i="12"/>
  <c r="AN157" i="12"/>
  <c r="AM157" i="12"/>
  <c r="AO158" i="12"/>
  <c r="AN158" i="12"/>
  <c r="AM158" i="12"/>
  <c r="AO159" i="12"/>
  <c r="AN159" i="12"/>
  <c r="AM159" i="12"/>
  <c r="AO160" i="12"/>
  <c r="AN160" i="12"/>
  <c r="AM160" i="12"/>
  <c r="AO161" i="12"/>
  <c r="AN161" i="12"/>
  <c r="AM161" i="12"/>
  <c r="AO162" i="12"/>
  <c r="AN162" i="12"/>
  <c r="AM162" i="12"/>
  <c r="AO163" i="12"/>
  <c r="AN163" i="12"/>
  <c r="AM163" i="12"/>
  <c r="AO164" i="12"/>
  <c r="AN164" i="12"/>
  <c r="AM164" i="12"/>
  <c r="AO165" i="12"/>
  <c r="AN165" i="12"/>
  <c r="AM165" i="12"/>
  <c r="AO166" i="12"/>
  <c r="AN166" i="12"/>
  <c r="AM166" i="12"/>
  <c r="AO167" i="12"/>
  <c r="AN167" i="12"/>
  <c r="AM167" i="12"/>
  <c r="AO168" i="12"/>
  <c r="AN168" i="12"/>
  <c r="AM168" i="12"/>
  <c r="AO169" i="12"/>
  <c r="AN169" i="12"/>
  <c r="AM169" i="12"/>
  <c r="AO170" i="12"/>
  <c r="AN170" i="12"/>
  <c r="AM170" i="12"/>
  <c r="AO171" i="12"/>
  <c r="AN171" i="12"/>
  <c r="AM171" i="12"/>
  <c r="AO172" i="12"/>
  <c r="AN172" i="12"/>
  <c r="AM172" i="12"/>
  <c r="AO173" i="12"/>
  <c r="AN173" i="12"/>
  <c r="AM173" i="12"/>
  <c r="AO174" i="12"/>
  <c r="AN174" i="12"/>
  <c r="AM174" i="12"/>
  <c r="AO175" i="12"/>
  <c r="AN175" i="12"/>
  <c r="AM175" i="12"/>
  <c r="AO176" i="12"/>
  <c r="AN176" i="12"/>
  <c r="AM176" i="12"/>
  <c r="AO177" i="12"/>
  <c r="AN177" i="12"/>
  <c r="AM177" i="12"/>
  <c r="AO178" i="12"/>
  <c r="AN178" i="12"/>
  <c r="AM178" i="12"/>
  <c r="AO179" i="12"/>
  <c r="AN179" i="12"/>
  <c r="AM179" i="12"/>
  <c r="AO180" i="12"/>
  <c r="AN180" i="12"/>
  <c r="AM180" i="12"/>
  <c r="AO181" i="12"/>
  <c r="AN181" i="12"/>
  <c r="AM181" i="12"/>
  <c r="AO182" i="12"/>
  <c r="AN182" i="12"/>
  <c r="AM182" i="12"/>
  <c r="AO183" i="12"/>
  <c r="AN183" i="12"/>
  <c r="AM183" i="12"/>
  <c r="AO184" i="12"/>
  <c r="AN184" i="12"/>
  <c r="AM184" i="12"/>
  <c r="AO185" i="12"/>
  <c r="AN185" i="12"/>
  <c r="AM185" i="12"/>
  <c r="AO186" i="12"/>
  <c r="AN186" i="12"/>
  <c r="AM186" i="12"/>
  <c r="AO187" i="12"/>
  <c r="AN187" i="12"/>
  <c r="AM187" i="12"/>
  <c r="AO188" i="12"/>
  <c r="AN188" i="12"/>
  <c r="AM188" i="12"/>
  <c r="AO189" i="12"/>
  <c r="AN189" i="12"/>
  <c r="AM189" i="12"/>
  <c r="AO190" i="12"/>
  <c r="AN190" i="12"/>
  <c r="AM190" i="12"/>
  <c r="AO191" i="12"/>
  <c r="AN191" i="12"/>
  <c r="AM191" i="12"/>
  <c r="AO192" i="12"/>
  <c r="AN192" i="12"/>
  <c r="AM192" i="12"/>
  <c r="AO193" i="12"/>
  <c r="AN193" i="12"/>
  <c r="AM193" i="12"/>
  <c r="AO194" i="12"/>
  <c r="AN194" i="12"/>
  <c r="AM194" i="12"/>
  <c r="AO195" i="12"/>
  <c r="AN195" i="12"/>
  <c r="AM195" i="12"/>
  <c r="AO196" i="12"/>
  <c r="AN196" i="12"/>
  <c r="AM196" i="12"/>
  <c r="AO197" i="12"/>
  <c r="AN197" i="12"/>
  <c r="AM197" i="12"/>
  <c r="AO198" i="12"/>
  <c r="AN198" i="12"/>
  <c r="AM198" i="12"/>
  <c r="AO199" i="12"/>
  <c r="AN199" i="12"/>
  <c r="AM199" i="12"/>
  <c r="AO200" i="12"/>
  <c r="AN200" i="12"/>
  <c r="AM200" i="12"/>
  <c r="AO201" i="12"/>
  <c r="AN201" i="12"/>
  <c r="AM201" i="12"/>
  <c r="AO202" i="12"/>
  <c r="AN202" i="12"/>
  <c r="AM202" i="12"/>
  <c r="AO203" i="12"/>
  <c r="AN203" i="12"/>
  <c r="AM203" i="12"/>
  <c r="AO204" i="12"/>
  <c r="AN204" i="12"/>
  <c r="AM204" i="12"/>
  <c r="AO205" i="12"/>
  <c r="AN205" i="12"/>
  <c r="AM205" i="12"/>
  <c r="AO208" i="12"/>
  <c r="AN208" i="12"/>
  <c r="AM208" i="12"/>
  <c r="AO209" i="12"/>
  <c r="AN209" i="12"/>
  <c r="AM209" i="12"/>
  <c r="AO210" i="12"/>
  <c r="AN210" i="12"/>
  <c r="AM210" i="12"/>
  <c r="AO211" i="12"/>
  <c r="AN211" i="12"/>
  <c r="AM211" i="12"/>
  <c r="AO212" i="12"/>
  <c r="AN212" i="12"/>
  <c r="AM212" i="12"/>
  <c r="AO213" i="12"/>
  <c r="AN213" i="12"/>
  <c r="AM213" i="12"/>
  <c r="AO214" i="12"/>
  <c r="AN214" i="12"/>
  <c r="AM214" i="12"/>
  <c r="AO215" i="12"/>
  <c r="AN215" i="12"/>
  <c r="AM215" i="12"/>
  <c r="AO216" i="12"/>
  <c r="AN216" i="12"/>
  <c r="AM216" i="12"/>
  <c r="AO217" i="12"/>
  <c r="AN217" i="12"/>
  <c r="AM217" i="12"/>
  <c r="AO218" i="12"/>
  <c r="AN218" i="12"/>
  <c r="AM218" i="12"/>
  <c r="AO219" i="12"/>
  <c r="AN219" i="12"/>
  <c r="AM219" i="12"/>
  <c r="AO220" i="12"/>
  <c r="AN220" i="12"/>
  <c r="AM220" i="12"/>
  <c r="AO221" i="12"/>
  <c r="AN221" i="12"/>
  <c r="AM221" i="12"/>
  <c r="AO222" i="12"/>
  <c r="AN222" i="12"/>
  <c r="AM222" i="12"/>
  <c r="AO223" i="12"/>
  <c r="AN223" i="12"/>
  <c r="AM223" i="12"/>
  <c r="AO224" i="12"/>
  <c r="AN224" i="12"/>
  <c r="AM224" i="12"/>
  <c r="AO225" i="12"/>
  <c r="AN225" i="12"/>
  <c r="AM225" i="12"/>
  <c r="AO226" i="12"/>
  <c r="AN226" i="12"/>
  <c r="AM226" i="12"/>
  <c r="AO227" i="12"/>
  <c r="AN227" i="12"/>
  <c r="AM227" i="12"/>
  <c r="AO228" i="12"/>
  <c r="AN228" i="12"/>
  <c r="AM228" i="12"/>
  <c r="AO229" i="12"/>
  <c r="AN229" i="12"/>
  <c r="AM229" i="12"/>
  <c r="AA5" i="11"/>
  <c r="AB5" i="11"/>
  <c r="AB16" i="11"/>
  <c r="AA16" i="11"/>
  <c r="AB15" i="11"/>
  <c r="AA15" i="11"/>
  <c r="AB14" i="11"/>
  <c r="AA14" i="11"/>
  <c r="AB13" i="11"/>
  <c r="AA13" i="11"/>
  <c r="AB12" i="11"/>
  <c r="AA12" i="11"/>
  <c r="AB11" i="11"/>
  <c r="AA11" i="11"/>
  <c r="AB10" i="11"/>
  <c r="AA10" i="11"/>
  <c r="AB9" i="11"/>
  <c r="AA9" i="11"/>
  <c r="AB8" i="11"/>
  <c r="AA8" i="11"/>
  <c r="AB7" i="11"/>
  <c r="AA7" i="11"/>
  <c r="AB6" i="11"/>
  <c r="AA6" i="11"/>
  <c r="AO5" i="11"/>
  <c r="AN5" i="11"/>
  <c r="AM5" i="11"/>
  <c r="AO6" i="11"/>
  <c r="AN6" i="11"/>
  <c r="AM6" i="11"/>
  <c r="AO7" i="11"/>
  <c r="AN7" i="11"/>
  <c r="AM7" i="11"/>
  <c r="AO8" i="11"/>
  <c r="AN8" i="11"/>
  <c r="AM8" i="11"/>
  <c r="AO9" i="11"/>
  <c r="AN9" i="11"/>
  <c r="AM9" i="11"/>
  <c r="AO10" i="11"/>
  <c r="AN10" i="11"/>
  <c r="AM10" i="11"/>
  <c r="AO11" i="11"/>
  <c r="AN11" i="11"/>
  <c r="AM11" i="11"/>
  <c r="AO12" i="11"/>
  <c r="AN12" i="11"/>
  <c r="AM12" i="11"/>
  <c r="AO13" i="11"/>
  <c r="AN13" i="11"/>
  <c r="AM13" i="11"/>
  <c r="AO14" i="11"/>
  <c r="AN14" i="11"/>
  <c r="AM14" i="11"/>
  <c r="AO15" i="11"/>
  <c r="AN15" i="11"/>
  <c r="AM15" i="11"/>
  <c r="AO16" i="11"/>
  <c r="AN16" i="11"/>
  <c r="AM16" i="11"/>
  <c r="AO26" i="11"/>
  <c r="AN26" i="11"/>
  <c r="AM26" i="11"/>
  <c r="AO27" i="11"/>
  <c r="AN27" i="11"/>
  <c r="AM27" i="11"/>
  <c r="AO28" i="11"/>
  <c r="AN28" i="11"/>
  <c r="AM28" i="11"/>
  <c r="AO29" i="11"/>
  <c r="AN29" i="11"/>
  <c r="AM29" i="11"/>
  <c r="AO30" i="11"/>
  <c r="AN30" i="11"/>
  <c r="AM30" i="11"/>
  <c r="AO31" i="11"/>
  <c r="AN31" i="11"/>
  <c r="AM31" i="11"/>
  <c r="AO32" i="11"/>
  <c r="AN32" i="11"/>
  <c r="AM32" i="11"/>
  <c r="AO33" i="11"/>
  <c r="AN33" i="11"/>
  <c r="AM33" i="11"/>
  <c r="AO34" i="11"/>
  <c r="AN34" i="11"/>
  <c r="AM34" i="11"/>
  <c r="AO35" i="11"/>
  <c r="AN35" i="11"/>
  <c r="AM35" i="11"/>
  <c r="AO36" i="11"/>
  <c r="AN36" i="11"/>
  <c r="AM36" i="11"/>
  <c r="AO37" i="11"/>
  <c r="AN37" i="11"/>
  <c r="AM37" i="11"/>
  <c r="AO38" i="11"/>
  <c r="AN38" i="11"/>
  <c r="AM38" i="11"/>
  <c r="AO39" i="11"/>
  <c r="AN39" i="11"/>
  <c r="AM39" i="11"/>
  <c r="AO40" i="11"/>
  <c r="AN40" i="11"/>
  <c r="AM40" i="11"/>
  <c r="AO41" i="11"/>
  <c r="AN41" i="11"/>
  <c r="AM41" i="11"/>
  <c r="AO42" i="11"/>
  <c r="AN42" i="11"/>
  <c r="AM42" i="11"/>
  <c r="AO43" i="11"/>
  <c r="AN43" i="11"/>
  <c r="AM43" i="11"/>
  <c r="AO44" i="11"/>
  <c r="AN44" i="11"/>
  <c r="AM44" i="11"/>
  <c r="AO45" i="11"/>
  <c r="AN45" i="11"/>
  <c r="AM45" i="11"/>
  <c r="AO46" i="11"/>
  <c r="AN46" i="11"/>
  <c r="AM46" i="11"/>
  <c r="AO47" i="11"/>
  <c r="AN47" i="11"/>
  <c r="AM47" i="11"/>
  <c r="AO48" i="11"/>
  <c r="AN48" i="11"/>
  <c r="AM48" i="11"/>
  <c r="AO49" i="11"/>
  <c r="AN49" i="11"/>
  <c r="AM49" i="11"/>
  <c r="AO50" i="11"/>
  <c r="AN50" i="11"/>
  <c r="AM50" i="11"/>
  <c r="AO51" i="11"/>
  <c r="AN51" i="11"/>
  <c r="AM51" i="11"/>
  <c r="AO52" i="11"/>
  <c r="AN52" i="11"/>
  <c r="AM52" i="11"/>
  <c r="AO53" i="11"/>
  <c r="AN53" i="11"/>
  <c r="AM53" i="11"/>
  <c r="AO54" i="11"/>
  <c r="AN54" i="11"/>
  <c r="AM54" i="11"/>
  <c r="AO55" i="11"/>
  <c r="AN55" i="11"/>
  <c r="AM55" i="11"/>
  <c r="AO56" i="11"/>
  <c r="AN56" i="11"/>
  <c r="AM56" i="11"/>
  <c r="AO57" i="11"/>
  <c r="AN57" i="11"/>
  <c r="AM57" i="11"/>
  <c r="AO58" i="11"/>
  <c r="AN58" i="11"/>
  <c r="AM58" i="11"/>
  <c r="AO59" i="11"/>
  <c r="AN59" i="11"/>
  <c r="AM59" i="11"/>
  <c r="AO60" i="11"/>
  <c r="AN60" i="11"/>
  <c r="AM60" i="11"/>
  <c r="AO61" i="11"/>
  <c r="AN61" i="11"/>
  <c r="AM61" i="11"/>
  <c r="AO62" i="11"/>
  <c r="AN62" i="11"/>
  <c r="AM62" i="11"/>
  <c r="AO63" i="11"/>
  <c r="AN63" i="11"/>
  <c r="AM63" i="11"/>
  <c r="AO64" i="11"/>
  <c r="AN64" i="11"/>
  <c r="AM64" i="11"/>
  <c r="AO65" i="11"/>
  <c r="AN65" i="11"/>
  <c r="AM65" i="11"/>
  <c r="AO66" i="11"/>
  <c r="AN66" i="11"/>
  <c r="AM66" i="11"/>
  <c r="AO67" i="11"/>
  <c r="AN67" i="11"/>
  <c r="AM67" i="11"/>
  <c r="AO68" i="11"/>
  <c r="AN68" i="11"/>
  <c r="AM68" i="11"/>
  <c r="AO69" i="11"/>
  <c r="AN69" i="11"/>
  <c r="AM69" i="11"/>
  <c r="AO70" i="11"/>
  <c r="AN70" i="11"/>
  <c r="AM70" i="11"/>
  <c r="AO71" i="11"/>
  <c r="AN71" i="11"/>
  <c r="AM71" i="11"/>
  <c r="AO72" i="11"/>
  <c r="AN72" i="11"/>
  <c r="AM72" i="11"/>
  <c r="AO73" i="11"/>
  <c r="AN73" i="11"/>
  <c r="AM73" i="11"/>
  <c r="AO74" i="11"/>
  <c r="AN74" i="11"/>
  <c r="AM74" i="11"/>
  <c r="AO75" i="11"/>
  <c r="AN75" i="11"/>
  <c r="AM75" i="11"/>
  <c r="AO76" i="11"/>
  <c r="AN76" i="11"/>
  <c r="AM76" i="11"/>
  <c r="AO77" i="11"/>
  <c r="AN77" i="11"/>
  <c r="AM77" i="11"/>
  <c r="AO78" i="11"/>
  <c r="AN78" i="11"/>
  <c r="AM78" i="11"/>
  <c r="AO79" i="11"/>
  <c r="AN79" i="11"/>
  <c r="AM79" i="11"/>
  <c r="AO80" i="11"/>
  <c r="AN80" i="11"/>
  <c r="AM80" i="11"/>
  <c r="AO81" i="11"/>
  <c r="AN81" i="11"/>
  <c r="AM81" i="11"/>
  <c r="AO82" i="11"/>
  <c r="AN82" i="11"/>
  <c r="AM82" i="11"/>
  <c r="AO83" i="11"/>
  <c r="AN83" i="11"/>
  <c r="AM83" i="11"/>
  <c r="AO84" i="11"/>
  <c r="AN84" i="11"/>
  <c r="AM84" i="11"/>
  <c r="AO85" i="11"/>
  <c r="AN85" i="11"/>
  <c r="AM85" i="11"/>
  <c r="AO86" i="11"/>
  <c r="AN86" i="11"/>
  <c r="AM86" i="11"/>
  <c r="AO87" i="11"/>
  <c r="AN87" i="11"/>
  <c r="AM87" i="11"/>
  <c r="AO88" i="11"/>
  <c r="AN88" i="11"/>
  <c r="AM88" i="11"/>
  <c r="AO89" i="11"/>
  <c r="AN89" i="11"/>
  <c r="AM89" i="11"/>
  <c r="AO90" i="11"/>
  <c r="AN90" i="11"/>
  <c r="AM90" i="11"/>
  <c r="AO91" i="11"/>
  <c r="AN91" i="11"/>
  <c r="AM91" i="11"/>
  <c r="AO92" i="11"/>
  <c r="AN92" i="11"/>
  <c r="AM92" i="11"/>
  <c r="AO93" i="11"/>
  <c r="AN93" i="11"/>
  <c r="AM93" i="11"/>
  <c r="AO94" i="11"/>
  <c r="AN94" i="11"/>
  <c r="AM94" i="11"/>
  <c r="AO95" i="11"/>
  <c r="AN95" i="11"/>
  <c r="AM95" i="11"/>
  <c r="AO96" i="11"/>
  <c r="AN96" i="11"/>
  <c r="AM96" i="11"/>
  <c r="AO97" i="11"/>
  <c r="AN97" i="11"/>
  <c r="AM97" i="11"/>
  <c r="AO98" i="11"/>
  <c r="AN98" i="11"/>
  <c r="AM98" i="11"/>
  <c r="AO99" i="11"/>
  <c r="AN99" i="11"/>
  <c r="AM99" i="11"/>
  <c r="AO100" i="11"/>
  <c r="AN100" i="11"/>
  <c r="AM100" i="11"/>
  <c r="AO101" i="11"/>
  <c r="AN101" i="11"/>
  <c r="AM101" i="11"/>
  <c r="AO102" i="11"/>
  <c r="AN102" i="11"/>
  <c r="AM102" i="11"/>
  <c r="AO103" i="11"/>
  <c r="AN103" i="11"/>
  <c r="AM103" i="11"/>
  <c r="AO104" i="11"/>
  <c r="AN104" i="11"/>
  <c r="AM104" i="11"/>
  <c r="AO105" i="11"/>
  <c r="AN105" i="11"/>
  <c r="AM105" i="11"/>
  <c r="AO106" i="11"/>
  <c r="AN106" i="11"/>
  <c r="AM106" i="11"/>
  <c r="AO107" i="11"/>
  <c r="AN107" i="11"/>
  <c r="AM107" i="11"/>
  <c r="AO108" i="11"/>
  <c r="AN108" i="11"/>
  <c r="AM108" i="11"/>
  <c r="AO109" i="11"/>
  <c r="AN109" i="11"/>
  <c r="AM109" i="11"/>
  <c r="AO110" i="11"/>
  <c r="AN110" i="11"/>
  <c r="AM110" i="11"/>
  <c r="AO111" i="11"/>
  <c r="AN111" i="11"/>
  <c r="AM111" i="11"/>
  <c r="AO112" i="11"/>
  <c r="AN112" i="11"/>
  <c r="AM112" i="11"/>
  <c r="AO113" i="11"/>
  <c r="AN113" i="11"/>
  <c r="AM113" i="11"/>
  <c r="AO114" i="11"/>
  <c r="AN114" i="11"/>
  <c r="AM114" i="11"/>
  <c r="AO115" i="11"/>
  <c r="AN115" i="11"/>
  <c r="AM115" i="11"/>
  <c r="AO116" i="11"/>
  <c r="AN116" i="11"/>
  <c r="AM116" i="11"/>
  <c r="AO117" i="11"/>
  <c r="AN117" i="11"/>
  <c r="AM117" i="11"/>
  <c r="AO118" i="11"/>
  <c r="AN118" i="11"/>
  <c r="AM118" i="11"/>
  <c r="AO119" i="11"/>
  <c r="AN119" i="11"/>
  <c r="AM119" i="11"/>
  <c r="AO120" i="11"/>
  <c r="AN120" i="11"/>
  <c r="AM120" i="11"/>
  <c r="AO121" i="11"/>
  <c r="AN121" i="11"/>
  <c r="AM121" i="11"/>
  <c r="AO122" i="11"/>
  <c r="AN122" i="11"/>
  <c r="AM122" i="11"/>
  <c r="AO123" i="11"/>
  <c r="AN123" i="11"/>
  <c r="AM123" i="11"/>
  <c r="AO124" i="11"/>
  <c r="AN124" i="11"/>
  <c r="AM124" i="11"/>
  <c r="AO125" i="11"/>
  <c r="AN125" i="11"/>
  <c r="AM125" i="11"/>
  <c r="AO126" i="11"/>
  <c r="AN126" i="11"/>
  <c r="AM126" i="11"/>
  <c r="AO127" i="11"/>
  <c r="AN127" i="11"/>
  <c r="AM127" i="11"/>
  <c r="AO128" i="11"/>
  <c r="AN128" i="11"/>
  <c r="AM128" i="11"/>
  <c r="AO129" i="11"/>
  <c r="AN129" i="11"/>
  <c r="AM129" i="11"/>
  <c r="AO130" i="11"/>
  <c r="AN130" i="11"/>
  <c r="AM130" i="11"/>
  <c r="AO131" i="11"/>
  <c r="AN131" i="11"/>
  <c r="AM131" i="11"/>
  <c r="AO132" i="11"/>
  <c r="AN132" i="11"/>
  <c r="AM132" i="11"/>
  <c r="AO133" i="11"/>
  <c r="AN133" i="11"/>
  <c r="AM133" i="11"/>
  <c r="AO134" i="11"/>
  <c r="AN134" i="11"/>
  <c r="AM134" i="11"/>
  <c r="AO135" i="11"/>
  <c r="AN135" i="11"/>
  <c r="AM135" i="11"/>
  <c r="AO136" i="11"/>
  <c r="AN136" i="11"/>
  <c r="AM136" i="11"/>
  <c r="AO137" i="11"/>
  <c r="AN137" i="11"/>
  <c r="AM137" i="11"/>
  <c r="AO138" i="11"/>
  <c r="AN138" i="11"/>
  <c r="AM138" i="11"/>
  <c r="AO139" i="11"/>
  <c r="AN139" i="11"/>
  <c r="AM139" i="11"/>
  <c r="AO140" i="11"/>
  <c r="AN140" i="11"/>
  <c r="AM140" i="11"/>
  <c r="AO141" i="11"/>
  <c r="AN141" i="11"/>
  <c r="AM141" i="11"/>
  <c r="AO142" i="11"/>
  <c r="AN142" i="11"/>
  <c r="AM142" i="11"/>
  <c r="AO143" i="11"/>
  <c r="AN143" i="11"/>
  <c r="AM143" i="11"/>
  <c r="AO144" i="11"/>
  <c r="AN144" i="11"/>
  <c r="AM144" i="11"/>
  <c r="AO145" i="11"/>
  <c r="AN145" i="11"/>
  <c r="AM145" i="11"/>
  <c r="AO146" i="11"/>
  <c r="AN146" i="11"/>
  <c r="AM146" i="11"/>
  <c r="AO147" i="11"/>
  <c r="AN147" i="11"/>
  <c r="AM147" i="11"/>
  <c r="AO148" i="11"/>
  <c r="AN148" i="11"/>
  <c r="AM148" i="11"/>
  <c r="AO149" i="11"/>
  <c r="AN149" i="11"/>
  <c r="AM149" i="11"/>
  <c r="AO150" i="11"/>
  <c r="AN150" i="11"/>
  <c r="AM150" i="11"/>
  <c r="AO151" i="11"/>
  <c r="AN151" i="11"/>
  <c r="AM151" i="11"/>
  <c r="AO152" i="11"/>
  <c r="AN152" i="11"/>
  <c r="AM152" i="11"/>
  <c r="AO153" i="11"/>
  <c r="AN153" i="11"/>
  <c r="AM153" i="11"/>
  <c r="AO154" i="11"/>
  <c r="AN154" i="11"/>
  <c r="AM154" i="11"/>
  <c r="AO155" i="11"/>
  <c r="AN155" i="11"/>
  <c r="AM155" i="11"/>
  <c r="AO156" i="11"/>
  <c r="AN156" i="11"/>
  <c r="AM156" i="11"/>
  <c r="AO157" i="11"/>
  <c r="AN157" i="11"/>
  <c r="AM157" i="11"/>
  <c r="AO158" i="11"/>
  <c r="AN158" i="11"/>
  <c r="AM158" i="11"/>
  <c r="AO159" i="11"/>
  <c r="AN159" i="11"/>
  <c r="AM159" i="11"/>
  <c r="AO160" i="11"/>
  <c r="AN160" i="11"/>
  <c r="AM160" i="11"/>
  <c r="AO161" i="11"/>
  <c r="AN161" i="11"/>
  <c r="AM161" i="11"/>
  <c r="AO162" i="11"/>
  <c r="AN162" i="11"/>
  <c r="AM162" i="11"/>
  <c r="AO163" i="11"/>
  <c r="AN163" i="11"/>
  <c r="AM163" i="11"/>
  <c r="AO164" i="11"/>
  <c r="AN164" i="11"/>
  <c r="AM164" i="11"/>
  <c r="AO165" i="11"/>
  <c r="AN165" i="11"/>
  <c r="AM165" i="11"/>
  <c r="AO166" i="11"/>
  <c r="AN166" i="11"/>
  <c r="AM166" i="11"/>
  <c r="AO167" i="11"/>
  <c r="AN167" i="11"/>
  <c r="AM167" i="11"/>
  <c r="AO168" i="11"/>
  <c r="AN168" i="11"/>
  <c r="AM168" i="11"/>
  <c r="AO169" i="11"/>
  <c r="AN169" i="11"/>
  <c r="AM169" i="11"/>
  <c r="AO170" i="11"/>
  <c r="AN170" i="11"/>
  <c r="AM170" i="11"/>
  <c r="AO171" i="11"/>
  <c r="AN171" i="11"/>
  <c r="AM171" i="11"/>
  <c r="AO172" i="11"/>
  <c r="AN172" i="11"/>
  <c r="AM172" i="11"/>
  <c r="AO173" i="11"/>
  <c r="AN173" i="11"/>
  <c r="AM173" i="11"/>
  <c r="AO174" i="11"/>
  <c r="AN174" i="11"/>
  <c r="AM174" i="11"/>
  <c r="AO175" i="11"/>
  <c r="AN175" i="11"/>
  <c r="AM175" i="11"/>
  <c r="AO176" i="11"/>
  <c r="AN176" i="11"/>
  <c r="AM176" i="11"/>
  <c r="AO177" i="11"/>
  <c r="AN177" i="11"/>
  <c r="AM177" i="11"/>
  <c r="AO178" i="11"/>
  <c r="AN178" i="11"/>
  <c r="AM178" i="11"/>
  <c r="AO179" i="11"/>
  <c r="AN179" i="11"/>
  <c r="AM179" i="11"/>
  <c r="AO180" i="11"/>
  <c r="AN180" i="11"/>
  <c r="AM180" i="11"/>
  <c r="AO181" i="11"/>
  <c r="AN181" i="11"/>
  <c r="AM181" i="11"/>
  <c r="AO182" i="11"/>
  <c r="AN182" i="11"/>
  <c r="AM182" i="11"/>
  <c r="AO183" i="11"/>
  <c r="AN183" i="11"/>
  <c r="AM183" i="11"/>
  <c r="AO184" i="11"/>
  <c r="AN184" i="11"/>
  <c r="AM184" i="11"/>
  <c r="AO185" i="11"/>
  <c r="AN185" i="11"/>
  <c r="AM185" i="11"/>
  <c r="AO186" i="11"/>
  <c r="AN186" i="11"/>
  <c r="AM186" i="11"/>
  <c r="AO187" i="11"/>
  <c r="AN187" i="11"/>
  <c r="AM187" i="11"/>
  <c r="AO188" i="11"/>
  <c r="AN188" i="11"/>
  <c r="AM188" i="11"/>
  <c r="AO189" i="11"/>
  <c r="AN189" i="11"/>
  <c r="AM189" i="11"/>
  <c r="AO190" i="11"/>
  <c r="AN190" i="11"/>
  <c r="AM190" i="11"/>
  <c r="AO191" i="11"/>
  <c r="AN191" i="11"/>
  <c r="AM191" i="11"/>
  <c r="AO192" i="11"/>
  <c r="AN192" i="11"/>
  <c r="AM192" i="11"/>
  <c r="AO193" i="11"/>
  <c r="AN193" i="11"/>
  <c r="AM193" i="11"/>
  <c r="AO194" i="11"/>
  <c r="AN194" i="11"/>
  <c r="AM194" i="11"/>
  <c r="AO195" i="11"/>
  <c r="AN195" i="11"/>
  <c r="AM195" i="11"/>
  <c r="AO196" i="11"/>
  <c r="AN196" i="11"/>
  <c r="AM196" i="11"/>
  <c r="AO197" i="11"/>
  <c r="AN197" i="11"/>
  <c r="AM197" i="11"/>
  <c r="AO198" i="11"/>
  <c r="AN198" i="11"/>
  <c r="AM198" i="11"/>
  <c r="AO199" i="11"/>
  <c r="AN199" i="11"/>
  <c r="AM199" i="11"/>
  <c r="AO200" i="11"/>
  <c r="AN200" i="11"/>
  <c r="AM200" i="11"/>
  <c r="AO201" i="11"/>
  <c r="AN201" i="11"/>
  <c r="AM201" i="11"/>
  <c r="AO202" i="11"/>
  <c r="AN202" i="11"/>
  <c r="AM202" i="11"/>
  <c r="AO203" i="11"/>
  <c r="AN203" i="11"/>
  <c r="AM203" i="11"/>
  <c r="AO204" i="11"/>
  <c r="AN204" i="11"/>
  <c r="AM204" i="11"/>
  <c r="AO205" i="11"/>
  <c r="AN205" i="11"/>
  <c r="AM205" i="11"/>
  <c r="AO208" i="11"/>
  <c r="AN208" i="11"/>
  <c r="AM208" i="11"/>
  <c r="AO209" i="11"/>
  <c r="AN209" i="11"/>
  <c r="AM209" i="11"/>
  <c r="AO210" i="11"/>
  <c r="AN210" i="11"/>
  <c r="AM210" i="11"/>
  <c r="AO211" i="11"/>
  <c r="AN211" i="11"/>
  <c r="AM211" i="11"/>
  <c r="AO212" i="11"/>
  <c r="AN212" i="11"/>
  <c r="AM212" i="11"/>
  <c r="AO213" i="11"/>
  <c r="AN213" i="11"/>
  <c r="AM213" i="11"/>
  <c r="AO214" i="11"/>
  <c r="AN214" i="11"/>
  <c r="AM214" i="11"/>
  <c r="AO215" i="11"/>
  <c r="AN215" i="11"/>
  <c r="AM215" i="11"/>
  <c r="AO216" i="11"/>
  <c r="AN216" i="11"/>
  <c r="AM216" i="11"/>
  <c r="AO217" i="11"/>
  <c r="AN217" i="11"/>
  <c r="AM217" i="11"/>
  <c r="AO218" i="11"/>
  <c r="AN218" i="11"/>
  <c r="AM218" i="11"/>
  <c r="AO219" i="11"/>
  <c r="AN219" i="11"/>
  <c r="AM219" i="11"/>
  <c r="AO220" i="11"/>
  <c r="AN220" i="11"/>
  <c r="AM220" i="11"/>
  <c r="AO221" i="11"/>
  <c r="AN221" i="11"/>
  <c r="AM221" i="11"/>
  <c r="AO222" i="11"/>
  <c r="AN222" i="11"/>
  <c r="AM222" i="11"/>
  <c r="AO223" i="11"/>
  <c r="AN223" i="11"/>
  <c r="AM223" i="11"/>
  <c r="AO224" i="11"/>
  <c r="AN224" i="11"/>
  <c r="AM224" i="11"/>
  <c r="AO225" i="11"/>
  <c r="AN225" i="11"/>
  <c r="AM225" i="11"/>
  <c r="AO226" i="11"/>
  <c r="AN226" i="11"/>
  <c r="AM226" i="11"/>
  <c r="AO227" i="11"/>
  <c r="AN227" i="11"/>
  <c r="AM227" i="11"/>
  <c r="AO228" i="11"/>
  <c r="AN228" i="11"/>
  <c r="AM228" i="11"/>
  <c r="AO229" i="11"/>
  <c r="AN229" i="11"/>
  <c r="AM229" i="11"/>
  <c r="J29" i="11"/>
  <c r="D55" i="11"/>
  <c r="B36" i="11"/>
  <c r="C84" i="12"/>
  <c r="F16" i="11"/>
  <c r="G22" i="12"/>
  <c r="G60" i="11"/>
  <c r="L52" i="11"/>
  <c r="F64" i="12"/>
  <c r="C15" i="12"/>
  <c r="J33" i="11"/>
  <c r="H56" i="12"/>
  <c r="G45" i="11"/>
  <c r="L38" i="12"/>
  <c r="J74" i="11"/>
  <c r="J34" i="12"/>
  <c r="J45" i="12"/>
  <c r="H34" i="12"/>
  <c r="H19" i="12"/>
  <c r="C16" i="11"/>
  <c r="J84" i="12"/>
  <c r="G85" i="12"/>
  <c r="F30" i="12"/>
  <c r="G68" i="11"/>
  <c r="J48" i="12"/>
  <c r="C81" i="12"/>
  <c r="H44" i="11"/>
  <c r="G87" i="11"/>
  <c r="K80" i="11"/>
  <c r="G61" i="12"/>
  <c r="K71" i="12"/>
  <c r="K47" i="11"/>
  <c r="L50" i="12"/>
  <c r="K41" i="11"/>
  <c r="L72" i="11"/>
  <c r="J69" i="11"/>
  <c r="J28" i="12"/>
  <c r="F49" i="11"/>
  <c r="F43" i="12"/>
  <c r="K25" i="12"/>
  <c r="K49" i="12"/>
  <c r="C24" i="11"/>
  <c r="C31" i="12"/>
  <c r="H41" i="12"/>
  <c r="B65" i="11"/>
  <c r="B74" i="11"/>
  <c r="K19" i="11"/>
  <c r="L49" i="12"/>
  <c r="K49" i="11"/>
  <c r="C82" i="11"/>
  <c r="H16" i="11"/>
  <c r="B64" i="12"/>
  <c r="C76" i="12"/>
  <c r="H73" i="12"/>
  <c r="L46" i="11"/>
  <c r="G55" i="11"/>
  <c r="C66" i="12"/>
  <c r="B87" i="11"/>
  <c r="F35" i="12"/>
  <c r="H67" i="11"/>
  <c r="K43" i="11"/>
  <c r="D53" i="11"/>
  <c r="L41" i="11"/>
  <c r="J79" i="11"/>
  <c r="D55" i="12"/>
  <c r="K52" i="11"/>
  <c r="B52" i="12"/>
  <c r="C77" i="11"/>
  <c r="D84" i="11"/>
  <c r="H53" i="11"/>
  <c r="B57" i="12"/>
  <c r="H60" i="12"/>
  <c r="C17" i="12"/>
  <c r="F35" i="11"/>
  <c r="F49" i="12"/>
  <c r="H70" i="12"/>
  <c r="H32" i="12"/>
  <c r="D48" i="12"/>
  <c r="L27" i="11"/>
  <c r="L77" i="12"/>
  <c r="B26" i="11"/>
  <c r="G17" i="11"/>
  <c r="C18" i="11"/>
  <c r="B70" i="11"/>
  <c r="F73" i="11"/>
  <c r="H85" i="11"/>
  <c r="H23" i="11"/>
  <c r="C25" i="11"/>
  <c r="D35" i="12"/>
  <c r="J53" i="12"/>
  <c r="C69" i="11"/>
  <c r="D37" i="11"/>
  <c r="B21" i="12"/>
  <c r="H58" i="11"/>
  <c r="H72" i="12"/>
  <c r="C68" i="11"/>
  <c r="H27" i="12"/>
  <c r="B84" i="11"/>
  <c r="D80" i="12"/>
  <c r="H76" i="12"/>
  <c r="H55" i="11"/>
  <c r="D33" i="11"/>
  <c r="D57" i="12"/>
  <c r="F20" i="11"/>
  <c r="B82" i="11"/>
  <c r="G52" i="12"/>
  <c r="K44" i="12"/>
  <c r="K29" i="12"/>
  <c r="J73" i="12"/>
  <c r="C33" i="11"/>
  <c r="G19" i="11"/>
  <c r="J40" i="12"/>
  <c r="J59" i="11"/>
  <c r="D57" i="11"/>
  <c r="G59" i="11"/>
  <c r="L67" i="11"/>
  <c r="J49" i="12"/>
  <c r="L24" i="11"/>
  <c r="C81" i="11"/>
  <c r="F42" i="12"/>
  <c r="G77" i="12"/>
  <c r="K57" i="11"/>
  <c r="B62" i="12"/>
  <c r="C36" i="12"/>
  <c r="J42" i="12"/>
  <c r="G32" i="11"/>
  <c r="J82" i="11"/>
  <c r="F47" i="11"/>
  <c r="K54" i="12"/>
  <c r="H38" i="12"/>
  <c r="K46" i="11"/>
  <c r="D72" i="11"/>
  <c r="G64" i="11"/>
  <c r="H47" i="11"/>
  <c r="B66" i="11"/>
  <c r="D82" i="11"/>
  <c r="K17" i="11"/>
  <c r="K61" i="12"/>
  <c r="D79" i="11"/>
  <c r="L39" i="12"/>
  <c r="C86" i="11"/>
  <c r="J38" i="11"/>
  <c r="F25" i="11"/>
  <c r="B71" i="12"/>
  <c r="H25" i="11"/>
  <c r="F61" i="11"/>
  <c r="J19" i="11"/>
  <c r="D19" i="12"/>
  <c r="C34" i="12"/>
  <c r="B38" i="11"/>
  <c r="J45" i="11"/>
  <c r="K34" i="11"/>
  <c r="B84" i="12"/>
  <c r="B78" i="12"/>
  <c r="G58" i="11"/>
  <c r="L26" i="11"/>
  <c r="L61" i="11"/>
  <c r="B23" i="12"/>
  <c r="L50" i="11"/>
  <c r="H54" i="11"/>
  <c r="J29" i="12"/>
  <c r="H45" i="12"/>
  <c r="C65" i="11"/>
  <c r="J62" i="12"/>
  <c r="F55" i="12"/>
  <c r="C60" i="12"/>
  <c r="C20" i="11"/>
  <c r="D58" i="12"/>
  <c r="J86" i="11"/>
  <c r="K59" i="11"/>
  <c r="C29" i="12"/>
  <c r="F69" i="12"/>
  <c r="J73" i="11"/>
  <c r="H69" i="11"/>
  <c r="J15" i="11"/>
  <c r="C72" i="12"/>
  <c r="F33" i="11"/>
  <c r="L80" i="12"/>
  <c r="C21" i="12"/>
  <c r="F60" i="11"/>
  <c r="G46" i="12"/>
  <c r="L40" i="11"/>
  <c r="K83" i="11"/>
  <c r="K24" i="11"/>
  <c r="C49" i="12"/>
  <c r="F42" i="11"/>
  <c r="L65" i="12"/>
  <c r="H65" i="11"/>
  <c r="L57" i="12"/>
  <c r="D41" i="12"/>
  <c r="G72" i="12"/>
  <c r="F29" i="12"/>
  <c r="D38" i="12"/>
  <c r="D22" i="11"/>
  <c r="B16" i="12"/>
  <c r="K32" i="11"/>
  <c r="H21" i="12"/>
  <c r="L75" i="11"/>
  <c r="D37" i="12"/>
  <c r="L80" i="11"/>
  <c r="J32" i="12"/>
  <c r="F30" i="11"/>
  <c r="K15" i="12"/>
  <c r="H30" i="11"/>
  <c r="B61" i="12"/>
  <c r="C58" i="12"/>
  <c r="L29" i="11"/>
  <c r="C52" i="12"/>
  <c r="H22" i="12"/>
  <c r="F63" i="12"/>
  <c r="J25" i="11"/>
  <c r="C56" i="12"/>
  <c r="K30" i="12"/>
  <c r="J44" i="11"/>
  <c r="H69" i="12"/>
  <c r="J52" i="11"/>
  <c r="H66" i="12"/>
  <c r="H63" i="12"/>
  <c r="C32" i="11"/>
  <c r="C55" i="12"/>
  <c r="B28" i="11"/>
  <c r="B24" i="11"/>
  <c r="F22" i="12"/>
  <c r="D25" i="12"/>
  <c r="L45" i="12"/>
  <c r="J26" i="11"/>
  <c r="H80" i="12"/>
  <c r="G28" i="11"/>
  <c r="L52" i="12"/>
  <c r="L86" i="12"/>
  <c r="K54" i="11"/>
  <c r="G53" i="11"/>
  <c r="H74" i="11"/>
  <c r="B63" i="12"/>
  <c r="G21" i="12"/>
  <c r="K62" i="12"/>
  <c r="G28" i="12"/>
  <c r="B30" i="12"/>
  <c r="D66" i="12"/>
  <c r="L64" i="11"/>
  <c r="B56" i="12"/>
  <c r="H84" i="12"/>
  <c r="C82" i="12"/>
  <c r="G51" i="12"/>
  <c r="F17" i="11"/>
  <c r="D36" i="11"/>
  <c r="F47" i="12"/>
  <c r="F71" i="12"/>
  <c r="D61" i="11"/>
  <c r="C44" i="12"/>
  <c r="G16" i="12"/>
  <c r="F37" i="11"/>
  <c r="F77" i="11"/>
  <c r="K35" i="11"/>
  <c r="F24" i="12"/>
  <c r="J30" i="12"/>
  <c r="J78" i="12"/>
  <c r="D39" i="12"/>
  <c r="H40" i="12"/>
  <c r="J55" i="12"/>
  <c r="D70" i="11"/>
  <c r="H70" i="11"/>
  <c r="D58" i="11"/>
  <c r="D65" i="11"/>
  <c r="K70" i="12"/>
  <c r="L48" i="11"/>
  <c r="H35" i="11"/>
  <c r="L41" i="12"/>
  <c r="L70" i="12"/>
  <c r="H87" i="11"/>
  <c r="L84" i="11"/>
  <c r="B55" i="11"/>
  <c r="G22" i="11"/>
  <c r="L18" i="11"/>
  <c r="J62" i="11"/>
  <c r="F50" i="12"/>
  <c r="H84" i="11"/>
  <c r="K36" i="11"/>
  <c r="B72" i="12"/>
  <c r="B86" i="11"/>
  <c r="L31" i="12"/>
  <c r="G37" i="11"/>
  <c r="L37" i="12"/>
  <c r="B70" i="12"/>
  <c r="F79" i="11"/>
  <c r="F63" i="11"/>
  <c r="K65" i="12"/>
  <c r="G45" i="12"/>
  <c r="F84" i="12"/>
  <c r="C42" i="12"/>
  <c r="G31" i="12"/>
  <c r="G24" i="12"/>
  <c r="K37" i="12"/>
  <c r="G86" i="11"/>
  <c r="L60" i="12"/>
  <c r="J41" i="12"/>
  <c r="F85" i="12"/>
  <c r="C50" i="12"/>
  <c r="C37" i="11"/>
  <c r="H33" i="12"/>
  <c r="L44" i="12"/>
  <c r="L22" i="11"/>
  <c r="F33" i="12"/>
  <c r="H52" i="12"/>
  <c r="H53" i="12"/>
  <c r="B75" i="11"/>
  <c r="C48" i="11"/>
  <c r="B71" i="11"/>
  <c r="H18" i="12"/>
  <c r="B31" i="11"/>
  <c r="L30" i="11"/>
  <c r="C58" i="11"/>
  <c r="G43" i="12"/>
  <c r="G50" i="11"/>
  <c r="L19" i="11"/>
  <c r="F22" i="11"/>
  <c r="H76" i="11"/>
  <c r="C16" i="12"/>
  <c r="C73" i="12"/>
  <c r="C62" i="11"/>
  <c r="F78" i="12"/>
  <c r="H77" i="11"/>
  <c r="B58" i="11"/>
  <c r="F50" i="11"/>
  <c r="L64" i="12"/>
  <c r="H37" i="11"/>
  <c r="G80" i="11"/>
  <c r="H55" i="12"/>
  <c r="J72" i="12"/>
  <c r="H45" i="11"/>
  <c r="B47" i="11"/>
  <c r="D66" i="11"/>
  <c r="L32" i="12"/>
  <c r="K81" i="11"/>
  <c r="G30" i="12"/>
  <c r="D32" i="12"/>
  <c r="F75" i="11"/>
  <c r="C40" i="12"/>
  <c r="B44" i="11"/>
  <c r="J68" i="12"/>
  <c r="D21" i="12"/>
  <c r="B20" i="12"/>
  <c r="J27" i="12"/>
  <c r="D47" i="12"/>
  <c r="D49" i="12"/>
  <c r="B28" i="12"/>
  <c r="G41" i="11"/>
  <c r="L73" i="11"/>
  <c r="J31" i="11"/>
  <c r="K38" i="11"/>
  <c r="D46" i="11"/>
  <c r="K79" i="11"/>
  <c r="D74" i="12"/>
  <c r="G46" i="11"/>
  <c r="G64" i="12"/>
  <c r="L55" i="12"/>
  <c r="B42" i="12"/>
  <c r="K25" i="11"/>
  <c r="B33" i="11"/>
  <c r="L23" i="11"/>
  <c r="C79" i="12"/>
  <c r="D86" i="11"/>
  <c r="L85" i="12"/>
  <c r="B68" i="12"/>
  <c r="C43" i="11"/>
  <c r="B32" i="12"/>
  <c r="L30" i="12"/>
  <c r="L82" i="11"/>
  <c r="L74" i="12"/>
  <c r="L58" i="11"/>
  <c r="J38" i="12"/>
  <c r="C56" i="11"/>
  <c r="H86" i="11"/>
  <c r="B17" i="12"/>
  <c r="J63" i="12"/>
  <c r="J75" i="12"/>
  <c r="J44" i="12"/>
  <c r="G44" i="12"/>
  <c r="G33" i="12"/>
  <c r="J76" i="12"/>
  <c r="J65" i="11"/>
  <c r="F55" i="11"/>
  <c r="K36" i="12"/>
  <c r="G33" i="11"/>
  <c r="B43" i="12"/>
  <c r="K42" i="11"/>
  <c r="H56" i="11"/>
  <c r="H43" i="12"/>
  <c r="G61" i="11"/>
  <c r="C62" i="12"/>
  <c r="K75" i="12"/>
  <c r="H47" i="12"/>
  <c r="K15" i="11"/>
  <c r="F36" i="11"/>
  <c r="H29" i="11"/>
  <c r="F76" i="12"/>
  <c r="G19" i="12"/>
  <c r="J70" i="12"/>
  <c r="H54" i="12"/>
  <c r="B64" i="11"/>
  <c r="G16" i="11"/>
  <c r="G18" i="11"/>
  <c r="L24" i="12"/>
  <c r="J22" i="11"/>
  <c r="J52" i="12"/>
  <c r="C46" i="11"/>
  <c r="J36" i="12"/>
  <c r="D43" i="11"/>
  <c r="C71" i="11"/>
  <c r="L44" i="11"/>
  <c r="B37" i="12"/>
  <c r="D40" i="11"/>
  <c r="F39" i="11"/>
  <c r="D15" i="12"/>
  <c r="B61" i="11"/>
  <c r="K47" i="12"/>
  <c r="D64" i="11"/>
  <c r="F66" i="11"/>
  <c r="B48" i="11"/>
  <c r="J64" i="12"/>
  <c r="H39" i="12"/>
  <c r="F20" i="12"/>
  <c r="J87" i="12"/>
  <c r="C49" i="11"/>
  <c r="H48" i="12"/>
  <c r="L57" i="11"/>
  <c r="G32" i="12"/>
  <c r="F57" i="11"/>
  <c r="K79" i="12"/>
  <c r="J54" i="11"/>
  <c r="H15" i="11"/>
  <c r="J56" i="11"/>
  <c r="F61" i="12"/>
  <c r="C48" i="12"/>
  <c r="G74" i="12"/>
  <c r="L35" i="11"/>
  <c r="L71" i="12"/>
  <c r="B83" i="11"/>
  <c r="C15" i="11"/>
  <c r="L69" i="11"/>
  <c r="J82" i="12"/>
  <c r="F83" i="11"/>
  <c r="K56" i="12"/>
  <c r="B20" i="11"/>
  <c r="K65" i="11"/>
  <c r="B31" i="12"/>
  <c r="G42" i="11"/>
  <c r="D73" i="11"/>
  <c r="G82" i="12"/>
  <c r="H75" i="12"/>
  <c r="D49" i="11"/>
  <c r="B66" i="12"/>
  <c r="J34" i="11"/>
  <c r="J51" i="11"/>
  <c r="G62" i="12"/>
  <c r="G48" i="11"/>
  <c r="B59" i="11"/>
  <c r="H39" i="11"/>
  <c r="H59" i="12"/>
  <c r="J30" i="11"/>
  <c r="J85" i="12"/>
  <c r="G68" i="12"/>
  <c r="J16" i="11"/>
  <c r="H58" i="12"/>
  <c r="H79" i="11"/>
  <c r="K82" i="11"/>
  <c r="L76" i="12"/>
  <c r="H28" i="12"/>
  <c r="B77" i="12"/>
  <c r="J48" i="11"/>
  <c r="J66" i="11"/>
  <c r="K45" i="11"/>
  <c r="G76" i="11"/>
  <c r="D71" i="11"/>
  <c r="L86" i="11"/>
  <c r="C31" i="11"/>
  <c r="H32" i="11"/>
  <c r="F51" i="11"/>
  <c r="F68" i="11"/>
  <c r="H78" i="11"/>
  <c r="K51" i="11"/>
  <c r="B67" i="11"/>
  <c r="H68" i="11"/>
  <c r="F84" i="11"/>
  <c r="G84" i="11"/>
  <c r="J78" i="11"/>
  <c r="H31" i="11"/>
  <c r="G71" i="12"/>
  <c r="D54" i="11"/>
  <c r="L58" i="12"/>
  <c r="F38" i="12"/>
  <c r="G36" i="11"/>
  <c r="L85" i="11"/>
  <c r="K33" i="11"/>
  <c r="C23" i="12"/>
  <c r="B48" i="12"/>
  <c r="F29" i="11"/>
  <c r="G27" i="11"/>
  <c r="J54" i="12"/>
  <c r="H46" i="12"/>
  <c r="C70" i="11"/>
  <c r="B79" i="11"/>
  <c r="D74" i="11"/>
  <c r="L87" i="11"/>
  <c r="H34" i="11"/>
  <c r="L25" i="11"/>
  <c r="K48" i="12"/>
  <c r="G35" i="11"/>
  <c r="G42" i="12"/>
  <c r="L43" i="11"/>
  <c r="K77" i="11"/>
  <c r="D75" i="11"/>
  <c r="D83" i="12"/>
  <c r="H36" i="11"/>
  <c r="F25" i="12"/>
  <c r="D60" i="12"/>
  <c r="G73" i="11"/>
  <c r="H77" i="12"/>
  <c r="F34" i="12"/>
  <c r="L40" i="12"/>
  <c r="D46" i="12"/>
  <c r="F81" i="11"/>
  <c r="L63" i="12"/>
  <c r="G78" i="11"/>
  <c r="L76" i="11"/>
  <c r="F28" i="12"/>
  <c r="J84" i="11"/>
  <c r="G75" i="11"/>
  <c r="J19" i="12"/>
  <c r="K43" i="12"/>
  <c r="B49" i="12"/>
  <c r="D67" i="12"/>
  <c r="J21" i="12"/>
  <c r="B77" i="11"/>
  <c r="G39" i="11"/>
  <c r="G44" i="11"/>
  <c r="L34" i="11"/>
  <c r="C41" i="12"/>
  <c r="K66" i="12"/>
  <c r="D50" i="11"/>
  <c r="H36" i="12"/>
  <c r="B85" i="11"/>
  <c r="B51" i="12"/>
  <c r="C47" i="12"/>
  <c r="C57" i="11"/>
  <c r="C69" i="12"/>
  <c r="D59" i="11"/>
  <c r="J72" i="11"/>
  <c r="C39" i="11"/>
  <c r="C80" i="11"/>
  <c r="J37" i="12"/>
  <c r="B60" i="11"/>
  <c r="H66" i="11"/>
  <c r="G54" i="11"/>
  <c r="G73" i="12"/>
  <c r="F53" i="11"/>
  <c r="J26" i="12"/>
  <c r="L17" i="12"/>
  <c r="D34" i="11"/>
  <c r="C54" i="12"/>
  <c r="J39" i="12"/>
  <c r="B15" i="12"/>
  <c r="L23" i="12"/>
  <c r="C39" i="12"/>
  <c r="L51" i="11"/>
  <c r="D23" i="11"/>
  <c r="L59" i="11"/>
  <c r="G79" i="12"/>
  <c r="D56" i="12"/>
  <c r="D63" i="11"/>
  <c r="F73" i="12"/>
  <c r="F51" i="12"/>
  <c r="D40" i="12"/>
  <c r="H80" i="11"/>
  <c r="F74" i="12"/>
  <c r="K85" i="11"/>
  <c r="B16" i="11"/>
  <c r="B25" i="12"/>
  <c r="C63" i="12"/>
  <c r="K41" i="12"/>
  <c r="H40" i="11"/>
  <c r="C25" i="12"/>
  <c r="K22" i="12"/>
  <c r="F28" i="11"/>
  <c r="B73" i="12"/>
  <c r="K32" i="12"/>
  <c r="K72" i="11"/>
  <c r="G55" i="12"/>
  <c r="F27" i="12"/>
  <c r="H35" i="12"/>
  <c r="C85" i="12"/>
  <c r="B59" i="12"/>
  <c r="D83" i="11"/>
  <c r="J64" i="11"/>
  <c r="G67" i="12"/>
  <c r="C28" i="12"/>
  <c r="J33" i="12"/>
  <c r="J60" i="12"/>
  <c r="J79" i="12"/>
  <c r="D29" i="12"/>
  <c r="F87" i="12"/>
  <c r="J31" i="12"/>
  <c r="J53" i="11"/>
  <c r="J50" i="12"/>
  <c r="K84" i="11"/>
  <c r="F72" i="11"/>
  <c r="J55" i="11"/>
  <c r="B46" i="12"/>
  <c r="C19" i="11"/>
  <c r="L47" i="11"/>
  <c r="H61" i="11"/>
  <c r="G83" i="11"/>
  <c r="G48" i="12"/>
  <c r="K48" i="11"/>
  <c r="K16" i="12"/>
  <c r="H85" i="12"/>
  <c r="F60" i="12"/>
  <c r="G38" i="11"/>
  <c r="J58" i="11"/>
  <c r="B33" i="12"/>
  <c r="D68" i="12"/>
  <c r="G21" i="11"/>
  <c r="J24" i="11"/>
  <c r="K70" i="11"/>
  <c r="H51" i="11"/>
  <c r="L32" i="11"/>
  <c r="H52" i="11"/>
  <c r="L87" i="12"/>
  <c r="C61" i="12"/>
  <c r="K52" i="12"/>
  <c r="F21" i="11"/>
  <c r="L66" i="12"/>
  <c r="C42" i="11"/>
  <c r="F17" i="12"/>
  <c r="G25" i="12"/>
  <c r="K46" i="12"/>
  <c r="D18" i="12"/>
  <c r="D81" i="12"/>
  <c r="B19" i="12"/>
  <c r="B79" i="12"/>
  <c r="C20" i="12"/>
  <c r="G31" i="11"/>
  <c r="C85" i="11"/>
  <c r="G17" i="12"/>
  <c r="F40" i="12"/>
  <c r="K77" i="12"/>
  <c r="K34" i="12"/>
  <c r="K68" i="11"/>
  <c r="H71" i="11"/>
  <c r="L83" i="11"/>
  <c r="G18" i="12"/>
  <c r="J47" i="11"/>
  <c r="F70" i="11"/>
  <c r="F74" i="11"/>
  <c r="G74" i="11"/>
  <c r="F15" i="11"/>
  <c r="B83" i="12"/>
  <c r="J63" i="11"/>
  <c r="G63" i="12"/>
  <c r="L53" i="12"/>
  <c r="K27" i="12"/>
  <c r="H81" i="11"/>
  <c r="D59" i="12"/>
  <c r="K28" i="11"/>
  <c r="C30" i="11"/>
  <c r="D50" i="12"/>
  <c r="L73" i="12"/>
  <c r="G66" i="11"/>
  <c r="F37" i="12"/>
  <c r="H23" i="12"/>
  <c r="J35" i="12"/>
  <c r="K31" i="12"/>
  <c r="H61" i="12"/>
  <c r="G36" i="12"/>
  <c r="D80" i="11"/>
  <c r="G40" i="11"/>
  <c r="B32" i="11"/>
  <c r="J67" i="11"/>
  <c r="B41" i="12"/>
  <c r="B82" i="12"/>
  <c r="L81" i="12"/>
  <c r="K55" i="11"/>
  <c r="K26" i="11"/>
  <c r="J58" i="12"/>
  <c r="L62" i="11"/>
  <c r="C53" i="11"/>
  <c r="K50" i="11"/>
  <c r="G35" i="12"/>
  <c r="J43" i="12"/>
  <c r="H73" i="11"/>
  <c r="J57" i="12"/>
  <c r="H74" i="12"/>
  <c r="L56" i="11"/>
  <c r="F65" i="12"/>
  <c r="H15" i="12"/>
  <c r="J83" i="12"/>
  <c r="H63" i="11"/>
  <c r="J68" i="11"/>
  <c r="B81" i="12"/>
  <c r="K29" i="11"/>
  <c r="H38" i="11"/>
  <c r="F82" i="11"/>
  <c r="J24" i="12"/>
  <c r="H59" i="11"/>
  <c r="G79" i="11"/>
  <c r="L71" i="11"/>
  <c r="C67" i="12"/>
  <c r="L62" i="12"/>
  <c r="F23" i="11"/>
  <c r="D44" i="12"/>
  <c r="F19" i="12"/>
  <c r="K23" i="12"/>
  <c r="L42" i="11"/>
  <c r="D17" i="11"/>
  <c r="C44" i="11"/>
  <c r="B41" i="11"/>
  <c r="L68" i="12"/>
  <c r="L79" i="12"/>
  <c r="K39" i="11"/>
  <c r="K67" i="11"/>
  <c r="B15" i="11"/>
  <c r="L42" i="12"/>
  <c r="B23" i="11"/>
  <c r="J37" i="11"/>
  <c r="D73" i="12"/>
  <c r="C74" i="12"/>
  <c r="B27" i="12"/>
  <c r="F71" i="11"/>
  <c r="G60" i="12"/>
  <c r="K74" i="11"/>
  <c r="D15" i="11"/>
  <c r="C76" i="11"/>
  <c r="K24" i="12"/>
  <c r="F58" i="12"/>
  <c r="D30" i="12"/>
  <c r="C50" i="11"/>
  <c r="D26" i="12"/>
  <c r="D65" i="12"/>
  <c r="C18" i="12"/>
  <c r="K63" i="12"/>
  <c r="L60" i="11"/>
  <c r="J76" i="11"/>
  <c r="H50" i="12"/>
  <c r="B22" i="12"/>
  <c r="B53" i="12"/>
  <c r="J35" i="11"/>
  <c r="G51" i="11"/>
  <c r="F79" i="12"/>
  <c r="H68" i="12"/>
  <c r="L59" i="12"/>
  <c r="F45" i="11"/>
  <c r="D33" i="12"/>
  <c r="C23" i="11"/>
  <c r="L20" i="11"/>
  <c r="J28" i="11"/>
  <c r="L74" i="11"/>
  <c r="J17" i="11"/>
  <c r="H18" i="11"/>
  <c r="K18" i="12"/>
  <c r="D18" i="11"/>
  <c r="L54" i="11"/>
  <c r="D17" i="12"/>
  <c r="B27" i="11"/>
  <c r="B34" i="12"/>
  <c r="B60" i="12"/>
  <c r="B85" i="12"/>
  <c r="B17" i="11"/>
  <c r="F21" i="12"/>
  <c r="J57" i="11"/>
  <c r="B62" i="11"/>
  <c r="G27" i="12"/>
  <c r="J23" i="11"/>
  <c r="J46" i="11"/>
  <c r="H60" i="11"/>
  <c r="K37" i="11"/>
  <c r="F82" i="12"/>
  <c r="C52" i="11"/>
  <c r="H21" i="11"/>
  <c r="L16" i="12"/>
  <c r="C32" i="12"/>
  <c r="K31" i="11"/>
  <c r="D75" i="12"/>
  <c r="G23" i="12"/>
  <c r="F86" i="11"/>
  <c r="D29" i="11"/>
  <c r="L21" i="12"/>
  <c r="K16" i="11"/>
  <c r="L68" i="11"/>
  <c r="J20" i="12"/>
  <c r="G54" i="12"/>
  <c r="H16" i="12"/>
  <c r="F52" i="11"/>
  <c r="L16" i="11"/>
  <c r="J67" i="12"/>
  <c r="L19" i="12"/>
  <c r="F34" i="11"/>
  <c r="H42" i="12"/>
  <c r="H62" i="11"/>
  <c r="C26" i="11"/>
  <c r="G43" i="11"/>
  <c r="B81" i="11"/>
  <c r="G23" i="11"/>
  <c r="J51" i="12"/>
  <c r="L17" i="11"/>
  <c r="C43" i="12"/>
  <c r="H37" i="12"/>
  <c r="B52" i="11"/>
  <c r="F58" i="11"/>
  <c r="G75" i="12"/>
  <c r="D34" i="12"/>
  <c r="L70" i="11"/>
  <c r="K76" i="12"/>
  <c r="F19" i="11"/>
  <c r="B35" i="12"/>
  <c r="D68" i="11"/>
  <c r="H86" i="12"/>
  <c r="L39" i="11"/>
  <c r="J16" i="12"/>
  <c r="G83" i="12"/>
  <c r="G57" i="12"/>
  <c r="D86" i="12"/>
  <c r="J18" i="12"/>
  <c r="K69" i="11"/>
  <c r="G29" i="12"/>
  <c r="G71" i="11"/>
  <c r="C29" i="11"/>
  <c r="H24" i="11"/>
  <c r="F18" i="11"/>
  <c r="F69" i="11"/>
  <c r="G58" i="12"/>
  <c r="K68" i="12"/>
  <c r="K33" i="12"/>
  <c r="D32" i="11"/>
  <c r="L61" i="12"/>
  <c r="J39" i="11"/>
  <c r="C53" i="12"/>
  <c r="C87" i="12"/>
  <c r="G57" i="11"/>
  <c r="J75" i="11"/>
  <c r="K17" i="12"/>
  <c r="H83" i="12"/>
  <c r="B26" i="12"/>
  <c r="K45" i="12"/>
  <c r="J74" i="12"/>
  <c r="D45" i="12"/>
  <c r="D85" i="11"/>
  <c r="L55" i="11"/>
  <c r="H71" i="12"/>
  <c r="G69" i="11"/>
  <c r="C71" i="12"/>
  <c r="C74" i="11"/>
  <c r="H28" i="11"/>
  <c r="J60" i="11"/>
  <c r="J87" i="11"/>
  <c r="K42" i="12"/>
  <c r="B45" i="11"/>
  <c r="K61" i="11"/>
  <c r="D51" i="12"/>
  <c r="C60" i="11"/>
  <c r="D78" i="11"/>
  <c r="D56" i="11"/>
  <c r="J47" i="12"/>
  <c r="J80" i="11"/>
  <c r="K22" i="11"/>
  <c r="L65" i="11"/>
  <c r="L36" i="12"/>
  <c r="L36" i="11"/>
  <c r="B72" i="11"/>
  <c r="K78" i="12"/>
  <c r="J66" i="12"/>
  <c r="L37" i="11"/>
  <c r="K23" i="11"/>
  <c r="C83" i="12"/>
  <c r="D62" i="11"/>
  <c r="K62" i="11"/>
  <c r="K64" i="11"/>
  <c r="H29" i="12"/>
  <c r="D54" i="12"/>
  <c r="L46" i="12"/>
  <c r="H17" i="11"/>
  <c r="B58" i="12"/>
  <c r="L56" i="12"/>
  <c r="F46" i="11"/>
  <c r="K74" i="12"/>
  <c r="B19" i="11"/>
  <c r="C78" i="12"/>
  <c r="L43" i="12"/>
  <c r="C80" i="12"/>
  <c r="K63" i="11"/>
  <c r="D53" i="12"/>
  <c r="D64" i="12"/>
  <c r="B37" i="11"/>
  <c r="J65" i="12"/>
  <c r="B67" i="12"/>
  <c r="K86" i="12"/>
  <c r="B29" i="12"/>
  <c r="D63" i="12"/>
  <c r="C26" i="12"/>
  <c r="D52" i="11"/>
  <c r="J36" i="11"/>
  <c r="F26" i="11"/>
  <c r="K60" i="11"/>
  <c r="G38" i="12"/>
  <c r="G50" i="12"/>
  <c r="C45" i="11"/>
  <c r="G37" i="12"/>
  <c r="H26" i="11"/>
  <c r="F81" i="12"/>
  <c r="B46" i="11"/>
  <c r="H19" i="11"/>
  <c r="C22" i="11"/>
  <c r="D67" i="11"/>
  <c r="F18" i="12"/>
  <c r="C35" i="12"/>
  <c r="F64" i="11"/>
  <c r="D61" i="12"/>
  <c r="F54" i="11"/>
  <c r="D62" i="12"/>
  <c r="J20" i="11"/>
  <c r="K20" i="11"/>
  <c r="L48" i="12"/>
  <c r="L66" i="11"/>
  <c r="K71" i="11"/>
  <c r="F43" i="11"/>
  <c r="C38" i="12"/>
  <c r="H27" i="11"/>
  <c r="B42" i="11"/>
  <c r="G52" i="11"/>
  <c r="J46" i="12"/>
  <c r="L29" i="12"/>
  <c r="H83" i="11"/>
  <c r="H75" i="11"/>
  <c r="J18" i="11"/>
  <c r="G70" i="11"/>
  <c r="G81" i="11"/>
  <c r="F31" i="12"/>
  <c r="H44" i="12"/>
  <c r="F67" i="11"/>
  <c r="F48" i="12"/>
  <c r="F76" i="11"/>
  <c r="J83" i="11"/>
  <c r="C67" i="11"/>
  <c r="G53" i="12"/>
  <c r="J80" i="12"/>
  <c r="G20" i="12"/>
  <c r="L15" i="12"/>
  <c r="K58" i="12"/>
  <c r="L27" i="12"/>
  <c r="D72" i="12"/>
  <c r="L51" i="12"/>
  <c r="C55" i="11"/>
  <c r="C70" i="12"/>
  <c r="B38" i="12"/>
  <c r="G34" i="12"/>
  <c r="J43" i="11"/>
  <c r="H81" i="12"/>
  <c r="G76" i="12"/>
  <c r="F68" i="12"/>
  <c r="D42" i="11"/>
  <c r="C79" i="11"/>
  <c r="F75" i="12"/>
  <c r="H65" i="12"/>
  <c r="G65" i="11"/>
  <c r="J61" i="11"/>
  <c r="H49" i="12"/>
  <c r="C86" i="12"/>
  <c r="H48" i="11"/>
  <c r="C45" i="12"/>
  <c r="L75" i="12"/>
  <c r="H26" i="12"/>
  <c r="C84" i="11"/>
  <c r="G86" i="12"/>
  <c r="B44" i="12"/>
  <c r="C66" i="11"/>
  <c r="F48" i="11"/>
  <c r="F86" i="12"/>
  <c r="B40" i="12"/>
  <c r="J86" i="12"/>
  <c r="J23" i="12"/>
  <c r="B80" i="12"/>
  <c r="J71" i="11"/>
  <c r="F59" i="11"/>
  <c r="F56" i="11"/>
  <c r="B87" i="12"/>
  <c r="B36" i="12"/>
  <c r="L81" i="11"/>
  <c r="C46" i="12"/>
  <c r="L79" i="11"/>
  <c r="L72" i="12"/>
  <c r="G56" i="11"/>
  <c r="C51" i="11"/>
  <c r="B40" i="11"/>
  <c r="D22" i="12"/>
  <c r="J25" i="12"/>
  <c r="K85" i="12"/>
  <c r="B54" i="12"/>
  <c r="B43" i="11"/>
  <c r="D25" i="11"/>
  <c r="D81" i="11"/>
  <c r="K20" i="12"/>
  <c r="J22" i="12"/>
  <c r="B56" i="11"/>
  <c r="D43" i="12"/>
  <c r="C64" i="12"/>
  <c r="K81" i="12"/>
  <c r="D45" i="11"/>
  <c r="B45" i="12"/>
  <c r="G65" i="12"/>
  <c r="K28" i="12"/>
  <c r="F24" i="11"/>
  <c r="B74" i="12"/>
  <c r="D87" i="12"/>
  <c r="B57" i="11"/>
  <c r="K64" i="12"/>
  <c r="G59" i="12"/>
  <c r="D24" i="11"/>
  <c r="D30" i="11"/>
  <c r="H43" i="11"/>
  <c r="F31" i="11"/>
  <c r="F41" i="11"/>
  <c r="G34" i="11"/>
  <c r="B51" i="11"/>
  <c r="F65" i="11"/>
  <c r="D39" i="11"/>
  <c r="G77" i="11"/>
  <c r="G20" i="11"/>
  <c r="G62" i="11"/>
  <c r="J40" i="11"/>
  <c r="F80" i="12"/>
  <c r="D60" i="11"/>
  <c r="F72" i="12"/>
  <c r="D31" i="11"/>
  <c r="F54" i="12"/>
  <c r="G40" i="12"/>
  <c r="B50" i="11"/>
  <c r="H20" i="11"/>
  <c r="L69" i="12"/>
  <c r="G41" i="12"/>
  <c r="C72" i="11"/>
  <c r="J17" i="12"/>
  <c r="F85" i="11"/>
  <c r="K82" i="12"/>
  <c r="K60" i="12"/>
  <c r="C37" i="12"/>
  <c r="H50" i="11"/>
  <c r="K86" i="11"/>
  <c r="H22" i="11"/>
  <c r="J41" i="11"/>
  <c r="H30" i="12"/>
  <c r="G26" i="12"/>
  <c r="K35" i="12"/>
  <c r="H72" i="11"/>
  <c r="H24" i="12"/>
  <c r="G29" i="11"/>
  <c r="F27" i="11"/>
  <c r="G85" i="11"/>
  <c r="L28" i="12"/>
  <c r="L49" i="11"/>
  <c r="J77" i="12"/>
  <c r="C47" i="11"/>
  <c r="D77" i="12"/>
  <c r="D84" i="12"/>
  <c r="L22" i="12"/>
  <c r="K78" i="11"/>
  <c r="B39" i="11"/>
  <c r="C41" i="11"/>
  <c r="G87" i="12"/>
  <c r="D41" i="11"/>
  <c r="F23" i="12"/>
  <c r="C27" i="11"/>
  <c r="B69" i="11"/>
  <c r="B18" i="11"/>
  <c r="D31" i="12"/>
  <c r="G15" i="12"/>
  <c r="L78" i="11"/>
  <c r="C75" i="12"/>
  <c r="K51" i="12"/>
  <c r="D87" i="11"/>
  <c r="L20" i="12"/>
  <c r="D48" i="11"/>
  <c r="B53" i="11"/>
  <c r="F26" i="12"/>
  <c r="F53" i="12"/>
  <c r="D52" i="12"/>
  <c r="K66" i="11"/>
  <c r="D76" i="11"/>
  <c r="D79" i="12"/>
  <c r="L31" i="11"/>
  <c r="F77" i="12"/>
  <c r="B18" i="12"/>
  <c r="L33" i="11"/>
  <c r="C54" i="11"/>
  <c r="L77" i="11"/>
  <c r="K18" i="11"/>
  <c r="G39" i="12"/>
  <c r="B29" i="11"/>
  <c r="B68" i="11"/>
  <c r="H41" i="11"/>
  <c r="J42" i="11"/>
  <c r="H17" i="12"/>
  <c r="L54" i="12"/>
  <c r="D71" i="12"/>
  <c r="F16" i="12"/>
  <c r="J50" i="11"/>
  <c r="H62" i="12"/>
  <c r="G70" i="12"/>
  <c r="L18" i="12"/>
  <c r="L63" i="11"/>
  <c r="C40" i="11"/>
  <c r="K39" i="12"/>
  <c r="C59" i="11"/>
  <c r="D69" i="12"/>
  <c r="G47" i="11"/>
  <c r="F38" i="11"/>
  <c r="J15" i="12"/>
  <c r="J81" i="12"/>
  <c r="K57" i="12"/>
  <c r="G49" i="12"/>
  <c r="G84" i="12"/>
  <c r="K56" i="11"/>
  <c r="K40" i="12"/>
  <c r="C19" i="12"/>
  <c r="C30" i="12"/>
  <c r="H82" i="12"/>
  <c r="F62" i="11"/>
  <c r="K30" i="11"/>
  <c r="L45" i="11"/>
  <c r="L47" i="12"/>
  <c r="G69" i="12"/>
  <c r="L53" i="11"/>
  <c r="F57" i="12"/>
  <c r="D16" i="11"/>
  <c r="D70" i="12"/>
  <c r="C61" i="11"/>
  <c r="L84" i="12"/>
  <c r="B49" i="11"/>
  <c r="D76" i="12"/>
  <c r="K27" i="11"/>
  <c r="G30" i="11"/>
  <c r="H25" i="12"/>
  <c r="G78" i="12"/>
  <c r="K72" i="12"/>
  <c r="G82" i="11"/>
  <c r="J69" i="12"/>
  <c r="F78" i="11"/>
  <c r="H20" i="12"/>
  <c r="K40" i="11"/>
  <c r="B78" i="11"/>
  <c r="H46" i="11"/>
  <c r="H67" i="12"/>
  <c r="H49" i="11"/>
  <c r="C33" i="12"/>
  <c r="D47" i="11"/>
  <c r="K84" i="12"/>
  <c r="D27" i="11"/>
  <c r="K58" i="11"/>
  <c r="F40" i="11"/>
  <c r="J27" i="11"/>
  <c r="L38" i="11"/>
  <c r="H64" i="12"/>
  <c r="F15" i="12"/>
  <c r="F45" i="12"/>
  <c r="F39" i="12"/>
  <c r="C51" i="12"/>
  <c r="K67" i="12"/>
  <c r="D36" i="12"/>
  <c r="L67" i="12"/>
  <c r="G49" i="11"/>
  <c r="D23" i="12"/>
  <c r="G26" i="11"/>
  <c r="D24" i="12"/>
  <c r="C22" i="12"/>
  <c r="D77" i="11"/>
  <c r="C38" i="11"/>
  <c r="H79" i="12"/>
  <c r="C24" i="12"/>
  <c r="F56" i="12"/>
  <c r="D21" i="11"/>
  <c r="D16" i="12"/>
  <c r="C21" i="11"/>
  <c r="D28" i="12"/>
  <c r="F32" i="12"/>
  <c r="K59" i="12"/>
  <c r="K19" i="12"/>
  <c r="D85" i="12"/>
  <c r="B39" i="12"/>
  <c r="J61" i="12"/>
  <c r="L83" i="12"/>
  <c r="L25" i="12"/>
  <c r="D19" i="11"/>
  <c r="D51" i="11"/>
  <c r="G66" i="12"/>
  <c r="L26" i="12"/>
  <c r="H31" i="12"/>
  <c r="B80" i="11"/>
  <c r="D42" i="12"/>
  <c r="K50" i="12"/>
  <c r="C78" i="11"/>
  <c r="H64" i="11"/>
  <c r="K53" i="12"/>
  <c r="G56" i="12"/>
  <c r="B65" i="12"/>
  <c r="F52" i="12"/>
  <c r="H33" i="11"/>
  <c r="D27" i="12"/>
  <c r="H57" i="12"/>
  <c r="D20" i="11"/>
  <c r="K87" i="12"/>
  <c r="F70" i="12"/>
  <c r="L34" i="12"/>
  <c r="D82" i="12"/>
  <c r="K38" i="12"/>
  <c r="C83" i="11"/>
  <c r="F36" i="12"/>
  <c r="B69" i="12"/>
  <c r="D20" i="12"/>
  <c r="G72" i="11"/>
  <c r="C27" i="12"/>
  <c r="C73" i="11"/>
  <c r="F87" i="11"/>
  <c r="C65" i="12"/>
  <c r="K26" i="12"/>
  <c r="B25" i="11"/>
  <c r="L35" i="12"/>
  <c r="L33" i="12"/>
  <c r="F44" i="11"/>
  <c r="C17" i="11"/>
  <c r="K87" i="11"/>
  <c r="J21" i="11"/>
  <c r="L78" i="12"/>
  <c r="B21" i="11"/>
  <c r="C57" i="12"/>
  <c r="D78" i="12"/>
  <c r="G15" i="11"/>
  <c r="F32" i="11"/>
  <c r="F83" i="12"/>
  <c r="J81" i="11"/>
  <c r="K69" i="12"/>
  <c r="K76" i="11"/>
  <c r="H87" i="12"/>
  <c r="C64" i="11"/>
  <c r="K73" i="12"/>
  <c r="J59" i="12"/>
  <c r="C87" i="11"/>
  <c r="D44" i="11"/>
  <c r="K75" i="11"/>
  <c r="J71" i="12"/>
  <c r="C36" i="11"/>
  <c r="J85" i="11"/>
  <c r="K83" i="12"/>
  <c r="K53" i="11"/>
  <c r="B86" i="12"/>
  <c r="B47" i="12"/>
  <c r="G25" i="11"/>
  <c r="H78" i="12"/>
  <c r="D35" i="11"/>
  <c r="B73" i="11"/>
  <c r="D26" i="11"/>
  <c r="C28" i="11"/>
  <c r="B55" i="12"/>
  <c r="L28" i="11"/>
  <c r="L82" i="12"/>
  <c r="D38" i="11"/>
  <c r="F80" i="11"/>
  <c r="B30" i="11"/>
  <c r="H82" i="11"/>
  <c r="B75" i="12"/>
  <c r="J56" i="12"/>
  <c r="F62" i="12"/>
  <c r="B54" i="11"/>
  <c r="L15" i="11"/>
  <c r="C35" i="11"/>
  <c r="C59" i="12"/>
  <c r="K55" i="12"/>
  <c r="F59" i="12"/>
  <c r="C75" i="11"/>
  <c r="J70" i="11"/>
  <c r="D69" i="11"/>
  <c r="B24" i="12"/>
  <c r="B63" i="11"/>
  <c r="B76" i="12"/>
  <c r="G24" i="11"/>
  <c r="F44" i="12"/>
  <c r="F46" i="12"/>
  <c r="C68" i="12"/>
  <c r="C77" i="12"/>
  <c r="F67" i="12"/>
  <c r="H57" i="11"/>
  <c r="B35" i="11"/>
  <c r="G80" i="12"/>
  <c r="B76" i="11"/>
  <c r="F66" i="12"/>
  <c r="B22" i="11"/>
  <c r="K21" i="11"/>
  <c r="G63" i="11"/>
  <c r="J77" i="11"/>
  <c r="K80" i="12"/>
  <c r="H42" i="11"/>
  <c r="K21" i="12"/>
  <c r="F41" i="12"/>
  <c r="J49" i="11"/>
  <c r="C34" i="11"/>
  <c r="C63" i="11"/>
  <c r="K73" i="11"/>
  <c r="B34" i="11"/>
  <c r="H51" i="12"/>
  <c r="L21" i="11"/>
  <c r="D28" i="11"/>
  <c r="J32" i="11"/>
  <c r="G47" i="12"/>
  <c r="G67" i="11"/>
  <c r="B50" i="12"/>
  <c r="K44" i="11"/>
  <c r="G81" i="12"/>
</calcChain>
</file>

<file path=xl/sharedStrings.xml><?xml version="1.0" encoding="utf-8"?>
<sst xmlns="http://schemas.openxmlformats.org/spreadsheetml/2006/main" count="10648" uniqueCount="649">
  <si>
    <t>English</t>
  </si>
  <si>
    <t>F</t>
  </si>
  <si>
    <t>M</t>
  </si>
  <si>
    <t>NULL</t>
  </si>
  <si>
    <t>English Language</t>
  </si>
  <si>
    <t>Mathematics</t>
  </si>
  <si>
    <t>Core Science</t>
  </si>
  <si>
    <t>Additional Science</t>
  </si>
  <si>
    <t>Further Additional Science</t>
  </si>
  <si>
    <t>Additional Applied Science</t>
  </si>
  <si>
    <t>Physics</t>
  </si>
  <si>
    <t>Chemistry</t>
  </si>
  <si>
    <t>Biological Sciences</t>
  </si>
  <si>
    <t>Computer Science</t>
  </si>
  <si>
    <t>Other Sciences</t>
  </si>
  <si>
    <t>D &amp; T: Electronic Products</t>
  </si>
  <si>
    <t>D &amp; T: Food Technology</t>
  </si>
  <si>
    <t>D &amp; T: Graphic Products</t>
  </si>
  <si>
    <t>D &amp; T: Resistant Materials</t>
  </si>
  <si>
    <t>D &amp; T: Systems &amp; Control</t>
  </si>
  <si>
    <t>D &amp; T: Textiles Technology</t>
  </si>
  <si>
    <t>Other Design and Technology</t>
  </si>
  <si>
    <t>Applied Engineering</t>
  </si>
  <si>
    <t>Information Technology</t>
  </si>
  <si>
    <t>Business Studies</t>
  </si>
  <si>
    <t>Applied Business</t>
  </si>
  <si>
    <t>Home Economics</t>
  </si>
  <si>
    <t>Geography</t>
  </si>
  <si>
    <t>History</t>
  </si>
  <si>
    <t>Humanities</t>
  </si>
  <si>
    <t>Economics</t>
  </si>
  <si>
    <t>Social Studies</t>
  </si>
  <si>
    <t>Arabic</t>
  </si>
  <si>
    <t>Chinese</t>
  </si>
  <si>
    <t>French</t>
  </si>
  <si>
    <t>German</t>
  </si>
  <si>
    <t>Italian</t>
  </si>
  <si>
    <t>Polish</t>
  </si>
  <si>
    <t>Spanish</t>
  </si>
  <si>
    <t>Urdu</t>
  </si>
  <si>
    <t>Other Modern Languages</t>
  </si>
  <si>
    <t>Classical Civilisation</t>
  </si>
  <si>
    <t>Classical Greek</t>
  </si>
  <si>
    <t>Latin</t>
  </si>
  <si>
    <t>Other Classical Studies</t>
  </si>
  <si>
    <t>Applied Art and Design</t>
  </si>
  <si>
    <t>Art and Design</t>
  </si>
  <si>
    <t>Communication Studies</t>
  </si>
  <si>
    <t>Drama</t>
  </si>
  <si>
    <t>English Literature</t>
  </si>
  <si>
    <t>English Studies</t>
  </si>
  <si>
    <t>General Studies</t>
  </si>
  <si>
    <t>Health and Social Care</t>
  </si>
  <si>
    <t>Hospitality and Catering</t>
  </si>
  <si>
    <t>Leisure and Tourism</t>
  </si>
  <si>
    <t>Manufacturing</t>
  </si>
  <si>
    <t>Media/Film/TV</t>
  </si>
  <si>
    <t>Music</t>
  </si>
  <si>
    <t>Performing Arts</t>
  </si>
  <si>
    <t>Physical Education</t>
  </si>
  <si>
    <t>Religious Studies</t>
  </si>
  <si>
    <t>Statistics</t>
  </si>
  <si>
    <t>Vocational Studies</t>
  </si>
  <si>
    <t>subjects</t>
  </si>
  <si>
    <t>gender</t>
  </si>
  <si>
    <t>Total_AG</t>
  </si>
  <si>
    <t>Total_AC</t>
  </si>
  <si>
    <t>subject_ATT</t>
  </si>
  <si>
    <r>
      <t>Table S1: GCSE and equivalents entries and achievements</t>
    </r>
    <r>
      <rPr>
        <b/>
        <vertAlign val="superscript"/>
        <sz val="9"/>
        <rFont val="Arial"/>
        <family val="2"/>
      </rPr>
      <t>1</t>
    </r>
    <r>
      <rPr>
        <b/>
        <sz val="9"/>
        <rFont val="Arial"/>
        <family val="2"/>
      </rPr>
      <t xml:space="preserve"> in selected subjects of pupils at the end of key stage 4 in all schools</t>
    </r>
    <r>
      <rPr>
        <b/>
        <vertAlign val="superscript"/>
        <sz val="9"/>
        <rFont val="Arial"/>
        <family val="2"/>
      </rPr>
      <t>2</t>
    </r>
  </si>
  <si>
    <r>
      <t>Year: 2015/16</t>
    </r>
    <r>
      <rPr>
        <b/>
        <sz val="9"/>
        <rFont val="Arial"/>
        <family val="2"/>
      </rPr>
      <t xml:space="preserve"> (Revised)</t>
    </r>
  </si>
  <si>
    <t>Coverage: England</t>
  </si>
  <si>
    <t>Boys</t>
  </si>
  <si>
    <t>Girls</t>
  </si>
  <si>
    <t>Total</t>
  </si>
  <si>
    <t>English &amp; Mathematics</t>
  </si>
  <si>
    <t>Mathematics &amp; Science</t>
  </si>
  <si>
    <t>English, Mathematics &amp; Science</t>
  </si>
  <si>
    <t>Any Science</t>
  </si>
  <si>
    <t>Any Design &amp; Technology</t>
  </si>
  <si>
    <t>Engineering</t>
  </si>
  <si>
    <t>Any Modern Language</t>
  </si>
  <si>
    <t>Any Classical Study</t>
  </si>
  <si>
    <t>Construction</t>
  </si>
  <si>
    <t>Dance</t>
  </si>
  <si>
    <t xml:space="preserve">  .   Not applicable.</t>
  </si>
  <si>
    <t xml:space="preserve">  -   No examination available in this subject</t>
  </si>
  <si>
    <t>Any English</t>
  </si>
  <si>
    <t>Raw entries</t>
  </si>
  <si>
    <t>Percentage of entrants</t>
  </si>
  <si>
    <t>Rounded</t>
  </si>
  <si>
    <t>Percentage of all students at the end of Key Stage 4</t>
  </si>
  <si>
    <t>BPUP</t>
  </si>
  <si>
    <t>GPUP</t>
  </si>
  <si>
    <t>TPUP</t>
  </si>
  <si>
    <t>All pupils</t>
  </si>
  <si>
    <t>WHERE FROM????</t>
  </si>
  <si>
    <t>Please select criteria below</t>
  </si>
  <si>
    <t>Measure:</t>
  </si>
  <si>
    <t>Number of pupils</t>
  </si>
  <si>
    <r>
      <t>Type of qualification</t>
    </r>
    <r>
      <rPr>
        <vertAlign val="superscript"/>
        <sz val="10"/>
        <rFont val="Arial"/>
        <family val="2"/>
      </rPr>
      <t>3</t>
    </r>
    <r>
      <rPr>
        <sz val="10"/>
        <rFont val="Arial"/>
        <family val="2"/>
      </rPr>
      <t>:</t>
    </r>
  </si>
  <si>
    <t>GCSEs</t>
  </si>
  <si>
    <t>Percentage of pupils attempting the subject</t>
  </si>
  <si>
    <t>Percentage of pupils at the end of key stage 4</t>
  </si>
  <si>
    <t>Equivalents</t>
  </si>
  <si>
    <t>GCSE</t>
  </si>
  <si>
    <t>Equiv</t>
  </si>
  <si>
    <t>Both</t>
  </si>
  <si>
    <t>Achieved grades A*-C (number)</t>
  </si>
  <si>
    <t>Achieved grades A*-C (percentage)</t>
  </si>
  <si>
    <t>Pupils entered for GCSE (number)</t>
  </si>
  <si>
    <t>Pupils entered for GCSE (percentage)</t>
  </si>
  <si>
    <t>Achieved grades A*-G (number)</t>
  </si>
  <si>
    <t>Achieved grades A*-G (percentage)</t>
  </si>
  <si>
    <t xml:space="preserve"> </t>
  </si>
  <si>
    <t>Sponsored academies</t>
  </si>
  <si>
    <t>Converter academies</t>
  </si>
  <si>
    <t>Free schools</t>
  </si>
  <si>
    <t>University technical colleges (UTCs)</t>
  </si>
  <si>
    <t>Studio schools</t>
  </si>
  <si>
    <t>Non-maintained special schools</t>
  </si>
  <si>
    <t>Independent schools</t>
  </si>
  <si>
    <t>Independent special schools</t>
  </si>
  <si>
    <t>All special schools</t>
  </si>
  <si>
    <t>All schools</t>
  </si>
  <si>
    <t>Number of schools</t>
  </si>
  <si>
    <t>Any Subject</t>
  </si>
  <si>
    <t xml:space="preserve">2.  Some zero percentages will represent small numbers due to rounding. </t>
  </si>
  <si>
    <t>4.  Local Authority maintained mainstream schools include community schools, voluntary aided schools, voluntary controlled schools and foundation schools.</t>
  </si>
  <si>
    <t>7.  State-funded special schools include community special schools, foundation special schools, special sponsored academies, special converter academies and special free schools.</t>
  </si>
  <si>
    <t>9.  All independent schools include non-maintained special schools, independent special schools and independent schools.</t>
  </si>
  <si>
    <t>x   Figure has been suppressed due to low numbers (1 or 2 pupils) or where secondary suppression has been applied.</t>
  </si>
  <si>
    <t xml:space="preserve"> .  Not applicable.</t>
  </si>
  <si>
    <t>Subjects</t>
  </si>
  <si>
    <t>Any Design Technology</t>
  </si>
  <si>
    <t>GCSEs and equivalents</t>
  </si>
  <si>
    <t>S:S</t>
  </si>
  <si>
    <t>AC:AC</t>
  </si>
  <si>
    <t>BF:BF</t>
  </si>
  <si>
    <t>AI:AI</t>
  </si>
  <si>
    <t>BL:BL</t>
  </si>
  <si>
    <t>AO:AO</t>
  </si>
  <si>
    <t>BR:BR</t>
  </si>
  <si>
    <t>AB:AB</t>
  </si>
  <si>
    <t>BE:BE</t>
  </si>
  <si>
    <t>CD:CD</t>
  </si>
  <si>
    <t>AH:AH</t>
  </si>
  <si>
    <t>BK:BK</t>
  </si>
  <si>
    <t>CJ:CJ</t>
  </si>
  <si>
    <t>AN:AN</t>
  </si>
  <si>
    <t>BQ:BQ</t>
  </si>
  <si>
    <t>CP:CP</t>
  </si>
  <si>
    <t>AA:AA</t>
  </si>
  <si>
    <t>BD:BD</t>
  </si>
  <si>
    <t>CC:CC</t>
  </si>
  <si>
    <t>AG:AG</t>
  </si>
  <si>
    <t>BJ:BJ</t>
  </si>
  <si>
    <t>CI:CI</t>
  </si>
  <si>
    <t>AM:AM</t>
  </si>
  <si>
    <t>BP:BP</t>
  </si>
  <si>
    <t>CO:CO</t>
  </si>
  <si>
    <t>AV:AV</t>
  </si>
  <si>
    <t>BT:BT</t>
  </si>
  <si>
    <t>CB:CB</t>
  </si>
  <si>
    <t>CH:CH</t>
  </si>
  <si>
    <t>CN:CN</t>
  </si>
  <si>
    <t>Other</t>
  </si>
  <si>
    <t>Pupils entered for GCSE</t>
  </si>
  <si>
    <t>Achieved grades A*-C</t>
  </si>
  <si>
    <t>Achieved grades A*-G</t>
  </si>
  <si>
    <t>References - where to pull the data from</t>
  </si>
  <si>
    <t>Look ups - which column to look in for a matching subject name?</t>
  </si>
  <si>
    <t>Column headings (headings change depening on the drop-down box)</t>
  </si>
  <si>
    <t>Any_ATT</t>
  </si>
  <si>
    <t>Any_AC</t>
  </si>
  <si>
    <t>Any_AG</t>
  </si>
  <si>
    <t>English_maths_att</t>
  </si>
  <si>
    <t>English_maths_AC</t>
  </si>
  <si>
    <t>English_maths_AG</t>
  </si>
  <si>
    <t>Sci_maths_att</t>
  </si>
  <si>
    <t>Sci_maths_AC</t>
  </si>
  <si>
    <t>Sci_maths_AG</t>
  </si>
  <si>
    <t>English_maths_sci_att</t>
  </si>
  <si>
    <t>English_maths_sci_AC</t>
  </si>
  <si>
    <t>English_maths_sci_AG</t>
  </si>
  <si>
    <t>Any</t>
  </si>
  <si>
    <t>English_maths</t>
  </si>
  <si>
    <t>Sci_maths</t>
  </si>
  <si>
    <t>English_maths_sci</t>
  </si>
  <si>
    <t>Paste SQL output (including column headers) into cell B4</t>
  </si>
  <si>
    <t>SUBJECT</t>
  </si>
  <si>
    <t>M_ATT</t>
  </si>
  <si>
    <t>F_ATT</t>
  </si>
  <si>
    <t>T_ATT</t>
  </si>
  <si>
    <t>M_AC</t>
  </si>
  <si>
    <t>F_AC</t>
  </si>
  <si>
    <t>T_AC</t>
  </si>
  <si>
    <t>M_AG</t>
  </si>
  <si>
    <t>F_AG</t>
  </si>
  <si>
    <t>T_AG</t>
  </si>
  <si>
    <t>.</t>
  </si>
  <si>
    <t>DISC3_CAP; 2015 data; GR's revised code; 2015 mappings</t>
  </si>
  <si>
    <t>DISC3B; 2015 data; GR's revised code; 2015 mappings</t>
  </si>
  <si>
    <t>Last year's data from the SFR working table (DISC3_CAP)</t>
  </si>
  <si>
    <t>Compare outputs from GR's revised code with last year's SFR</t>
  </si>
  <si>
    <t>Compare DISC3B versus DISC3_CAP - Number of pupils</t>
  </si>
  <si>
    <t>Compare DISC3B versus DISC3_CAP - Percentage difference</t>
  </si>
  <si>
    <t>A*</t>
  </si>
  <si>
    <t>A</t>
  </si>
  <si>
    <t>B</t>
  </si>
  <si>
    <t>C</t>
  </si>
  <si>
    <t>D</t>
  </si>
  <si>
    <t>E</t>
  </si>
  <si>
    <t>G</t>
  </si>
  <si>
    <t>Business</t>
  </si>
  <si>
    <t>Information and Communication Technology</t>
  </si>
  <si>
    <t>English language</t>
  </si>
  <si>
    <t>Critical Thinking</t>
  </si>
  <si>
    <t>Art &amp; Design</t>
  </si>
  <si>
    <t>Childcare</t>
  </si>
  <si>
    <t>Hair/Personal Care</t>
  </si>
  <si>
    <t>Health</t>
  </si>
  <si>
    <t>Media Studies</t>
  </si>
  <si>
    <t>Multimedia</t>
  </si>
  <si>
    <t>Speech &amp; Drama</t>
  </si>
  <si>
    <t>Sports</t>
  </si>
  <si>
    <t>Tourism</t>
  </si>
  <si>
    <t>Ancient history</t>
  </si>
  <si>
    <t>Ancient History</t>
  </si>
  <si>
    <t>1.  Only a pupil’s first attempt at a qualification is counted in performance measures in line with early entry policy (see SFR quality and methodology document).</t>
  </si>
  <si>
    <t>x</t>
  </si>
  <si>
    <t>No religious character</t>
  </si>
  <si>
    <t>Roman Catholic schools</t>
  </si>
  <si>
    <t>Church of England schools</t>
  </si>
  <si>
    <t>Other Christian faith schools</t>
  </si>
  <si>
    <t>Jewish schools</t>
  </si>
  <si>
    <t>Muslim schools</t>
  </si>
  <si>
    <t>Sikh school</t>
  </si>
  <si>
    <t>Mathematics (AS level)</t>
  </si>
  <si>
    <t>Mathematics (FSMQ)</t>
  </si>
  <si>
    <t>2. All entries and achievements in this table are for AS levels and applied AS levels with the exception of the mathematics (FSMQ) category which covers all Free Standing Mathematics Qualifications.</t>
  </si>
  <si>
    <t>Personal Finance</t>
  </si>
  <si>
    <t>Index</t>
  </si>
  <si>
    <t>Further information on key stage 4 statistics can be found at:</t>
  </si>
  <si>
    <t>https://www.gov.uk/government/collections/statistics-gcses-key-stage-4</t>
  </si>
  <si>
    <t>Subject tables</t>
  </si>
  <si>
    <t>Index of tables</t>
  </si>
  <si>
    <r>
      <rPr>
        <b/>
        <sz val="10"/>
        <rFont val="Arial"/>
        <family val="2"/>
      </rPr>
      <t xml:space="preserve">Source: </t>
    </r>
    <r>
      <rPr>
        <sz val="10"/>
        <rFont val="Arial"/>
        <family val="2"/>
      </rPr>
      <t>key stage 4 attainment data</t>
    </r>
  </si>
  <si>
    <r>
      <rPr>
        <b/>
        <sz val="10"/>
        <rFont val="Arial"/>
        <family val="2"/>
      </rPr>
      <t xml:space="preserve">Coverage: </t>
    </r>
    <r>
      <rPr>
        <sz val="10"/>
        <rFont val="Arial"/>
        <family val="2"/>
      </rPr>
      <t>England</t>
    </r>
  </si>
  <si>
    <t>Table Number</t>
  </si>
  <si>
    <t>Table title</t>
  </si>
  <si>
    <t>School types covered</t>
  </si>
  <si>
    <t>Period</t>
  </si>
  <si>
    <t>Table S1</t>
  </si>
  <si>
    <t>Table S2</t>
  </si>
  <si>
    <t>Table S3</t>
  </si>
  <si>
    <t>Table S5</t>
  </si>
  <si>
    <t>Table S6</t>
  </si>
  <si>
    <t>Non-discounted examination entries in English Baccalaureate and non-English-Baccalaureate subjects of pupils at the end of key stage 4</t>
  </si>
  <si>
    <t>2.  Discounting has been applied where pupils have taken the same subject more than once and only one entry is counted in these circumstances. Only the first entry is counted, in all subjects, in line with the early entry guidance (see SFR main text). Double Award vocational GCSEs are equivalent to 1 GCSE.</t>
  </si>
  <si>
    <t>6.  Since September 2013, general further education colleges and sixth-form colleges have been able to enrol 14- to 16-year-olds.</t>
  </si>
  <si>
    <t xml:space="preserve">GCSE and equivalents entries and achievements in selected subjects of pupils at the end of key stage 4 in state-funded schools </t>
  </si>
  <si>
    <t>GCSE results of pupils at the end of key stage 4 in all schools, by subject and grade</t>
  </si>
  <si>
    <t>Vocational qualification entries and achievements in selected subjects of pupils at the end of key stage 4 in all schools</t>
  </si>
  <si>
    <t>Table S4</t>
  </si>
  <si>
    <t>State-funded mainstream schools</t>
  </si>
  <si>
    <t>State-funded schools</t>
  </si>
  <si>
    <t>2.  Discounting has been applied where pupils have taken the same subject more than once and only one entry is counted in these circumstances. Only the first entry is counted, in all subjects, in line with the early entry guidance (see SFR quality and methodology document).</t>
  </si>
  <si>
    <t>Subject group</t>
  </si>
  <si>
    <t>Use of Mathematics</t>
  </si>
  <si>
    <t>Applications of Mathematics</t>
  </si>
  <si>
    <t>Methods in Mathematics</t>
  </si>
  <si>
    <t>Mathematics (Mechanics)</t>
  </si>
  <si>
    <t>Mathematics (Pure)</t>
  </si>
  <si>
    <t>Mathematics (Statistics)</t>
  </si>
  <si>
    <t>Mathematics (Further)</t>
  </si>
  <si>
    <t>Additional Mathematics</t>
  </si>
  <si>
    <t>Mathematical Studies</t>
  </si>
  <si>
    <t>Science (Core)</t>
  </si>
  <si>
    <t>Science SA</t>
  </si>
  <si>
    <t>AQA, Pearson and OCR Level 1/Level 2 GCSEs in Further Additional Science</t>
  </si>
  <si>
    <t>Biology</t>
  </si>
  <si>
    <t>Biology: Human</t>
  </si>
  <si>
    <t>Computer Studies/Computing</t>
  </si>
  <si>
    <t>Applied Science</t>
  </si>
  <si>
    <t>Astronomy</t>
  </si>
  <si>
    <t>Electronics</t>
  </si>
  <si>
    <t>Environmental Science</t>
  </si>
  <si>
    <t>Geology</t>
  </si>
  <si>
    <t>Science in Society</t>
  </si>
  <si>
    <t>Science for Public Understanding</t>
  </si>
  <si>
    <t>Other Science</t>
  </si>
  <si>
    <t>D&amp;T Electronic Products</t>
  </si>
  <si>
    <t>D&amp;T Food Technology</t>
  </si>
  <si>
    <t>D&amp;T Graphic Products</t>
  </si>
  <si>
    <t>D&amp;T Resistant Materials</t>
  </si>
  <si>
    <t>D&amp;T Systems &amp; Control</t>
  </si>
  <si>
    <t>D&amp;T Textiles Technology</t>
  </si>
  <si>
    <t>Graphics</t>
  </si>
  <si>
    <t>Motor Vehicle Studies</t>
  </si>
  <si>
    <t>Design &amp; Technology</t>
  </si>
  <si>
    <t>D&amp;T Engineering</t>
  </si>
  <si>
    <t>D&amp;T Product Design</t>
  </si>
  <si>
    <t>Information &amp; Communications Technology</t>
  </si>
  <si>
    <t>Business  Studies:Single</t>
  </si>
  <si>
    <t>Business Studies &amp; Economics</t>
  </si>
  <si>
    <t>Home Economics: Child Development</t>
  </si>
  <si>
    <t>Home Economics: Food</t>
  </si>
  <si>
    <t>Home Economics: Textiles</t>
  </si>
  <si>
    <t>World Development</t>
  </si>
  <si>
    <t>Humanities: Single</t>
  </si>
  <si>
    <t>Social Science</t>
  </si>
  <si>
    <t>Archaeology</t>
  </si>
  <si>
    <t>Philosophy &amp; Theology</t>
  </si>
  <si>
    <t>Law</t>
  </si>
  <si>
    <t>Logic/ Philosophy</t>
  </si>
  <si>
    <t>Personal &amp; Social Education</t>
  </si>
  <si>
    <t>Government &amp; Politics</t>
  </si>
  <si>
    <t>Psychology</t>
  </si>
  <si>
    <t>Sociology</t>
  </si>
  <si>
    <t>Anthropology</t>
  </si>
  <si>
    <t>Social Science: Citizenship</t>
  </si>
  <si>
    <t>Welsh Language</t>
  </si>
  <si>
    <t>Welsh (Second Language)</t>
  </si>
  <si>
    <t>Welsh Literature</t>
  </si>
  <si>
    <t>Irish</t>
  </si>
  <si>
    <t>Dutch</t>
  </si>
  <si>
    <t>Modern Greek</t>
  </si>
  <si>
    <t>Portuguese</t>
  </si>
  <si>
    <t>Bengali</t>
  </si>
  <si>
    <t>Gujarati</t>
  </si>
  <si>
    <t>Japanese</t>
  </si>
  <si>
    <t>Modern Hebrew</t>
  </si>
  <si>
    <t>Punjabi</t>
  </si>
  <si>
    <t>Russian</t>
  </si>
  <si>
    <t>Turkish</t>
  </si>
  <si>
    <t>Persian</t>
  </si>
  <si>
    <t>Other Languages</t>
  </si>
  <si>
    <t>Other Classical Languages</t>
  </si>
  <si>
    <t>History of Art</t>
  </si>
  <si>
    <t>Applied Physical Education</t>
  </si>
  <si>
    <t>Art &amp; Design (Graphics)</t>
  </si>
  <si>
    <t>Art &amp; Design (Photography)</t>
  </si>
  <si>
    <t>Art &amp; Design (Textiles)</t>
  </si>
  <si>
    <t>Art &amp; Design (3D Studies)</t>
  </si>
  <si>
    <t>Art &amp; Design (Critical Studies)</t>
  </si>
  <si>
    <t>Art &amp; Design (Fine Art)</t>
  </si>
  <si>
    <t>Art</t>
  </si>
  <si>
    <t>Expressive Arts &amp; Performance Studies</t>
  </si>
  <si>
    <t>Film Studies</t>
  </si>
  <si>
    <t>Theatre Studies</t>
  </si>
  <si>
    <t>Construction &amp; the Built Environment</t>
  </si>
  <si>
    <t>Drama &amp; Theatre Studies</t>
  </si>
  <si>
    <t>Creative Writing</t>
  </si>
  <si>
    <t>Health &amp; Social Care</t>
  </si>
  <si>
    <t>Hospitality &amp; Catering</t>
  </si>
  <si>
    <t>Leisure &amp; Tourism</t>
  </si>
  <si>
    <t>Media/Film/Tv Studies</t>
  </si>
  <si>
    <t>Media: Communication and Production</t>
  </si>
  <si>
    <t>Media: Communication &amp; Production</t>
  </si>
  <si>
    <t>Music Technology</t>
  </si>
  <si>
    <t>Physical Education/Sports Studies</t>
  </si>
  <si>
    <t>Religious Education</t>
  </si>
  <si>
    <t>Accounting/Finance</t>
  </si>
  <si>
    <t>Catering Studies</t>
  </si>
  <si>
    <t>Commerce/Office Studies</t>
  </si>
  <si>
    <t>Office Technology</t>
  </si>
  <si>
    <t>Keyboarding Applications</t>
  </si>
  <si>
    <t>Achieved grades A-B</t>
  </si>
  <si>
    <t>Achieved grades A-E</t>
  </si>
  <si>
    <t>Design and Technology</t>
  </si>
  <si>
    <t>Number of pupils entered</t>
  </si>
  <si>
    <t>Applied Art &amp; Design</t>
  </si>
  <si>
    <t>N.B. For GCSE results in Arabic, Chinese, Italian, Polish and Urdu please see the subject timeseries tables.</t>
  </si>
  <si>
    <t>.    Not applicable.</t>
  </si>
  <si>
    <t>3. The subject totals do not sum to the overall total because some pupils enter more than one vocational subject. For example, a pupil that has entered both Art &amp; Design and Business will appear in both the Art &amp; Design and Business totals but will be counted only once in the overall total.</t>
  </si>
  <si>
    <t>Total number of entries</t>
  </si>
  <si>
    <t>English Baccalaureate subjects</t>
  </si>
  <si>
    <t>Applications of mathematics</t>
  </si>
  <si>
    <t>Methods in mathematics</t>
  </si>
  <si>
    <t>Sciences</t>
  </si>
  <si>
    <t>Double Science</t>
  </si>
  <si>
    <t>Languages</t>
  </si>
  <si>
    <t>Panjabi</t>
  </si>
  <si>
    <t>Other classical languages</t>
  </si>
  <si>
    <t>Total English Baccalaureate subjects</t>
  </si>
  <si>
    <t>Non-English-Baccalaureate subjects</t>
  </si>
  <si>
    <t>Use of Maths</t>
  </si>
  <si>
    <t>Other Biological Sciences</t>
  </si>
  <si>
    <t>Modern Languages</t>
  </si>
  <si>
    <t>Classical Languages and Study</t>
  </si>
  <si>
    <t>Any Other Subjects</t>
  </si>
  <si>
    <t>Total non-English-Baccalaureate subjects</t>
  </si>
  <si>
    <t>1.  No discounting has been applied to the examinations taken in each subject and so all entries have been included.</t>
  </si>
  <si>
    <t>3.  Includes entries by these pupils in previous academic years.</t>
  </si>
  <si>
    <t>5.  In 2013/14, two major reforms were implemented which affect the calculation of key stage 4 performance measures data: 1) Professor Alison Wolf’s Review of Vocational Education recommendations which: restrict the qualifications counted; prevent any qualification from counting as larger than one GCSE; and cap the number of non-GCSEs included in performance measures at two per pupil, and 2) an early entry policy to only count a pupil’s first attempt at a qualification, in subjects counted in the English Baccalaureate.</t>
  </si>
  <si>
    <t xml:space="preserve">Percentage of pupils at the end of key stage 4 in each school type: </t>
  </si>
  <si>
    <t>1.  Discounting has been applied where pupils have taken the same subject more than once and only the best entry is counted in these circumstances (see SFR quality and methodology document).</t>
  </si>
  <si>
    <t>1.  Only GCSEs and established GCSE equivalents are included in this table (Cambridge International certificates and Edexcel level 1/2 certificates). Excludes Double Awards.</t>
  </si>
  <si>
    <t>5.  Other science includes Astronomy, Electronics, Environmental Science and Geology.</t>
  </si>
  <si>
    <t>11.  Other science includes Astronomy, Electronics, Environmental Science and Geology.</t>
  </si>
  <si>
    <t>12.  Other Design and Technology includes Design and Technology Engineering and Product Design qualifications.</t>
  </si>
  <si>
    <t>13.  Other Classical Studies includes all other classical languages.</t>
  </si>
  <si>
    <t>1.  Since 2014/15, early entry policy, under which only a pupil’s first attempt at a qualification is counted in performance measures, is extended to all subjects.</t>
  </si>
  <si>
    <t>Subject grouping composition</t>
  </si>
  <si>
    <t>6.  Other science includes Astronomy, Electronics, Environmental Science and Geology.</t>
  </si>
  <si>
    <t>7.  Other Design and Technology includes Design and Technology Engineering and Product Design qualifications.</t>
  </si>
  <si>
    <t>8.  Other Classical Studies includes all other classical languages.</t>
  </si>
  <si>
    <t xml:space="preserve">3.  Some zero percentages will represent small numbers due to rounding. </t>
  </si>
  <si>
    <t xml:space="preserve">8.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</si>
  <si>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10.  Other science includes Astronomy, Electronics, Environmental Science and Geology.</t>
  </si>
  <si>
    <t>11.  Other Design and Technology includes Design and Technology Engineering and Product Design qualifications.</t>
  </si>
  <si>
    <t>12.  Other Classical Studies includes all other classical languages.</t>
  </si>
  <si>
    <t>Pupils entered for AS Level/ FSMQ</t>
  </si>
  <si>
    <t>4.  Selective schools admit pupils wholly or mainly with reference to ability. These schools are formally designated as grammar schools.</t>
  </si>
  <si>
    <t>6.  Includes all non-selective schools that are not in highly selective areas, including those in areas with some selection.</t>
  </si>
  <si>
    <t>5.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</si>
  <si>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 xml:space="preserve">GCSE and equivalents entries and achievements in selected subjects of pupils at the end of key stage 4 in all schools </t>
  </si>
  <si>
    <t>2016/17</t>
  </si>
  <si>
    <t>- Table S1a</t>
  </si>
  <si>
    <t>Number of entries and achievements in all schools</t>
  </si>
  <si>
    <t>- Table S1b</t>
  </si>
  <si>
    <t>Percentage of entries and achievements in all schools</t>
  </si>
  <si>
    <t>- Table S2a</t>
  </si>
  <si>
    <t>Number of entries and achievements in state-funded schools</t>
  </si>
  <si>
    <t>- Table S2b</t>
  </si>
  <si>
    <t>Percentage of entries and achievements in state-funded schools</t>
  </si>
  <si>
    <t xml:space="preserve">Entries and achievements in AS levels and Free Standing Mathematics Qualifications of pupils at the end of key stage 4 in all schools, by subject </t>
  </si>
  <si>
    <t>- Table S4a</t>
  </si>
  <si>
    <t>- Table S4b</t>
  </si>
  <si>
    <t>- Table S5a</t>
  </si>
  <si>
    <t>- Table S5b</t>
  </si>
  <si>
    <t>Table S7</t>
  </si>
  <si>
    <t xml:space="preserve">GCSE entries in selected subjects of pupils at the end of key stage 4 by school type </t>
  </si>
  <si>
    <t>- Table S7a</t>
  </si>
  <si>
    <t>Numbers of GCSE entries</t>
  </si>
  <si>
    <t>- Table S7b</t>
  </si>
  <si>
    <t>Percentage of GCSE entries</t>
  </si>
  <si>
    <t>Table S8</t>
  </si>
  <si>
    <t>GCSE entries in selected subjects of pupils at the end of key stage 4 by school admission basis of state-funded mainstream schools</t>
  </si>
  <si>
    <t>- Table S8a</t>
  </si>
  <si>
    <t>- Table S8b</t>
  </si>
  <si>
    <t>Table S9</t>
  </si>
  <si>
    <t>GCSE entries in selected subjects of pupils at the end of key stage 4 by school religious character of state-funded mainstream schools</t>
  </si>
  <si>
    <t>- Table S9a</t>
  </si>
  <si>
    <t>- Table S9b</t>
  </si>
  <si>
    <t>Number of girls at the end of key stage 4</t>
  </si>
  <si>
    <t>Number of boys at the end of key stage 4</t>
  </si>
  <si>
    <t>Total number of pupils at the end of key stage 4</t>
  </si>
  <si>
    <t>GCSEs only</t>
  </si>
  <si>
    <t>Equivalents only</t>
  </si>
  <si>
    <t>Number of girls entered</t>
  </si>
  <si>
    <t>Number of boys entered</t>
  </si>
  <si>
    <t>Total number of pupils entered</t>
  </si>
  <si>
    <r>
      <t>Other Sciences</t>
    </r>
    <r>
      <rPr>
        <vertAlign val="superscript"/>
        <sz val="10"/>
        <rFont val="Arial"/>
        <family val="2"/>
      </rPr>
      <t>6</t>
    </r>
  </si>
  <si>
    <r>
      <t>Other Design and Technology</t>
    </r>
    <r>
      <rPr>
        <vertAlign val="superscript"/>
        <sz val="10"/>
        <rFont val="Arial"/>
        <family val="2"/>
      </rPr>
      <t>7</t>
    </r>
  </si>
  <si>
    <r>
      <t>Other Classical Studies</t>
    </r>
    <r>
      <rPr>
        <vertAlign val="superscript"/>
        <sz val="10"/>
        <rFont val="Arial"/>
        <family val="2"/>
      </rPr>
      <t>8</t>
    </r>
  </si>
  <si>
    <t xml:space="preserve">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 </t>
  </si>
  <si>
    <t xml:space="preserve">4. From 2017, new reformed GCSEs in English language, English literature and mathematics are graded using a new 9-1 scale.  Unreformed subjects continue to be graded using the A* to G system. See the ‘Quality and methodology’ document for further information. </t>
  </si>
  <si>
    <t xml:space="preserve">5.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</si>
  <si>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As a percentage of pupils at the end of key stage 4</t>
  </si>
  <si>
    <t>As a percentage of pupils attempting the subject</t>
  </si>
  <si>
    <r>
      <t>Mathematics</t>
    </r>
    <r>
      <rPr>
        <vertAlign val="superscript"/>
        <sz val="10"/>
        <rFont val="Arial"/>
        <family val="2"/>
      </rPr>
      <t>4,5</t>
    </r>
  </si>
  <si>
    <r>
      <t>Table S3: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t>
    </r>
    <r>
      <rPr>
        <b/>
        <vertAlign val="superscript"/>
        <sz val="10"/>
        <rFont val="Arial"/>
        <family val="2"/>
      </rPr>
      <t>3</t>
    </r>
  </si>
  <si>
    <r>
      <t>Other Sciences</t>
    </r>
    <r>
      <rPr>
        <vertAlign val="superscript"/>
        <sz val="10"/>
        <rFont val="Arial"/>
        <family val="2"/>
      </rPr>
      <t>10</t>
    </r>
  </si>
  <si>
    <r>
      <t>Other Design and Technology</t>
    </r>
    <r>
      <rPr>
        <vertAlign val="superscript"/>
        <sz val="10"/>
        <rFont val="Arial"/>
        <family val="2"/>
      </rPr>
      <t>11</t>
    </r>
  </si>
  <si>
    <r>
      <t>Other Classical Studies</t>
    </r>
    <r>
      <rPr>
        <vertAlign val="superscript"/>
        <sz val="10"/>
        <rFont val="Arial"/>
        <family val="2"/>
      </rPr>
      <t>12</t>
    </r>
  </si>
  <si>
    <t xml:space="preserve">5. Each individual grade on the new 9 to 1 scale does not map directly onto a grade on the A* to G scale, therefore direct comparisons between the two should not be made. Further information on how the 9 to 1 grades compare to the A* to G scale is available here: </t>
  </si>
  <si>
    <t xml:space="preserve">https://www.gov.uk/government/publications/your-qualification-our-regulation-gcse-as-and-a-level-reforms </t>
  </si>
  <si>
    <t>6. Grade U refers to pupils' results which are ungraded or unclassified.</t>
  </si>
  <si>
    <t>7. Grade X refers to pupils who were absent or whose results are pending.</t>
  </si>
  <si>
    <t xml:space="preserve">8.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</si>
  <si>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S4a: Entries and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(numbers)</t>
    </r>
    <r>
      <rPr>
        <b/>
        <vertAlign val="superscript"/>
        <sz val="10"/>
        <rFont val="Arial"/>
        <family val="2"/>
      </rPr>
      <t>3</t>
    </r>
  </si>
  <si>
    <t>3.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</si>
  <si>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t xml:space="preserve">4.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</si>
  <si>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S4b: Entries and achievements</t>
    </r>
    <r>
      <rPr>
        <b/>
        <vertAlign val="superscript"/>
        <sz val="10"/>
        <rFont val="Arial"/>
        <family val="2"/>
      </rPr>
      <t>1</t>
    </r>
    <r>
      <rPr>
        <b/>
        <sz val="10"/>
        <rFont val="Arial"/>
        <family val="2"/>
      </rPr>
      <t xml:space="preserve"> in AS levels</t>
    </r>
    <r>
      <rPr>
        <b/>
        <vertAlign val="superscript"/>
        <sz val="10"/>
        <rFont val="Arial"/>
        <family val="2"/>
      </rPr>
      <t xml:space="preserve"> </t>
    </r>
    <r>
      <rPr>
        <b/>
        <sz val="10"/>
        <rFont val="Arial"/>
        <family val="2"/>
      </rPr>
      <t>and Free Standing Mathematics Qualifications</t>
    </r>
    <r>
      <rPr>
        <b/>
        <vertAlign val="superscript"/>
        <sz val="10"/>
        <rFont val="Arial"/>
        <family val="2"/>
      </rPr>
      <t>2</t>
    </r>
    <r>
      <rPr>
        <b/>
        <sz val="10"/>
        <rFont val="Arial"/>
        <family val="2"/>
      </rPr>
      <t xml:space="preserve"> (FSMQ) in selected subjects of pupils at the end of key stage 4 in all schools (percentages)</t>
    </r>
    <r>
      <rPr>
        <b/>
        <vertAlign val="superscript"/>
        <sz val="10"/>
        <rFont val="Arial"/>
        <family val="2"/>
      </rPr>
      <t>3</t>
    </r>
  </si>
  <si>
    <r>
      <t>Table S5a: Vocational qualification entries and achievements in selected subjects of pupils at the end of key stage 4 in all schools (numbers)</t>
    </r>
    <r>
      <rPr>
        <b/>
        <vertAlign val="superscript"/>
        <sz val="10"/>
        <rFont val="Arial"/>
        <family val="2"/>
      </rPr>
      <t>1,2</t>
    </r>
  </si>
  <si>
    <t>Number achieving a level 1 pass</t>
  </si>
  <si>
    <t>Number achieving a level 2 pass</t>
  </si>
  <si>
    <r>
      <t>Pupils entered for any vocational subject</t>
    </r>
    <r>
      <rPr>
        <vertAlign val="superscript"/>
        <sz val="10"/>
        <rFont val="Arial"/>
        <family val="2"/>
      </rPr>
      <t>3</t>
    </r>
  </si>
  <si>
    <t>1.  Includes pupils in state-funded schools, independent schools, independent special schools, non-maintained special schools, hospital schools and alternative provision (including pupil referral units, AP free schools and AP academies as well as state-funded AP placements in other institutions). Since September 2013, general further education colleges and sixth-form colleges have been able to enrol 14- to 16-year-olds.</t>
  </si>
  <si>
    <r>
      <t>Table S5b: Vocational qualification entries and achievements in selected subjects of pupils at the end of key stage 4 in all schools (percentages)</t>
    </r>
    <r>
      <rPr>
        <b/>
        <vertAlign val="superscript"/>
        <sz val="10"/>
        <rFont val="Arial"/>
        <family val="2"/>
      </rPr>
      <t>1,2</t>
    </r>
  </si>
  <si>
    <t>Percentage of pupils achieving a level 1 pass</t>
  </si>
  <si>
    <t>Percentage of pupils achieving a level 2 pass</t>
  </si>
  <si>
    <r>
      <t>Year: 2013/14 to 2016/17</t>
    </r>
    <r>
      <rPr>
        <b/>
        <vertAlign val="superscript"/>
        <sz val="10"/>
        <rFont val="Arial"/>
        <family val="2"/>
      </rPr>
      <t>2,3,4,5</t>
    </r>
  </si>
  <si>
    <t>Number of entries during penultimate year of key stage 4  studies</t>
  </si>
  <si>
    <t>Percentage of entries by pupils during penultimate year of key stage 4 studies</t>
  </si>
  <si>
    <t>Number of entries during final year of key stage 4  studies</t>
  </si>
  <si>
    <t>Percentage of entries by pupils during final year of key stage 4  studies</t>
  </si>
  <si>
    <t>2.  Figures for 2016/17 are revised, figures for 2013/14 to 2015/16 are final.</t>
  </si>
  <si>
    <t xml:space="preserve">6.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</si>
  <si>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7.  Computer Science counted for the first time in the English Baccalaureate in 2013/14.</t>
  </si>
  <si>
    <t>8.  From 2014/15, all subject mappings which are classed as Computer Science count towards the English Baccalaureate. In 2013/14, AS Levels and Cambridge International Certificates in Computer Science did not count towards the English Baccalaureate.</t>
  </si>
  <si>
    <r>
      <t>Table S7a: GCSE entries</t>
    </r>
    <r>
      <rPr>
        <b/>
        <vertAlign val="superscript"/>
        <sz val="10"/>
        <rFont val="Arial"/>
        <family val="2"/>
      </rPr>
      <t>1</t>
    </r>
    <r>
      <rPr>
        <b/>
        <sz val="10"/>
        <rFont val="Arial"/>
        <family val="2"/>
      </rPr>
      <t xml:space="preserve"> in selected subjects of pupils at the end of key stage 4 by school type (numbers)</t>
    </r>
  </si>
  <si>
    <r>
      <t>All state-funded mainstream schools</t>
    </r>
    <r>
      <rPr>
        <vertAlign val="superscript"/>
        <sz val="10"/>
        <rFont val="Arial"/>
        <family val="2"/>
      </rPr>
      <t>2</t>
    </r>
  </si>
  <si>
    <r>
      <t>Local authority maintained mainstream schools</t>
    </r>
    <r>
      <rPr>
        <vertAlign val="superscript"/>
        <sz val="10"/>
        <rFont val="Arial"/>
        <family val="2"/>
      </rPr>
      <t>3</t>
    </r>
  </si>
  <si>
    <r>
      <t>Academies and free schools</t>
    </r>
    <r>
      <rPr>
        <vertAlign val="superscript"/>
        <sz val="10"/>
        <rFont val="Arial"/>
        <family val="2"/>
      </rPr>
      <t>4</t>
    </r>
  </si>
  <si>
    <r>
      <t>Further education colleges offering full-time provision to 14- to 16-year-olds</t>
    </r>
    <r>
      <rPr>
        <vertAlign val="superscript"/>
        <sz val="10"/>
        <rFont val="Arial"/>
        <family val="2"/>
      </rPr>
      <t>6</t>
    </r>
  </si>
  <si>
    <r>
      <t>State-funded special schools</t>
    </r>
    <r>
      <rPr>
        <vertAlign val="superscript"/>
        <sz val="10"/>
        <rFont val="Arial"/>
        <family val="2"/>
      </rPr>
      <t>6</t>
    </r>
  </si>
  <si>
    <r>
      <t>All state-funded schools</t>
    </r>
    <r>
      <rPr>
        <vertAlign val="superscript"/>
        <sz val="10"/>
        <rFont val="Arial"/>
        <family val="2"/>
      </rPr>
      <t>7</t>
    </r>
  </si>
  <si>
    <t xml:space="preserve">Hospital schools and alternative provision </t>
  </si>
  <si>
    <t>All state-funded schools, hospital schools and alternative provision</t>
  </si>
  <si>
    <r>
      <t>All independent schools</t>
    </r>
    <r>
      <rPr>
        <vertAlign val="superscript"/>
        <sz val="10"/>
        <rFont val="Arial"/>
        <family val="2"/>
      </rPr>
      <t>8</t>
    </r>
  </si>
  <si>
    <t xml:space="preserve">Number of pupils at the end of key stage 4 in each school type: </t>
  </si>
  <si>
    <r>
      <t>English Literature</t>
    </r>
    <r>
      <rPr>
        <vertAlign val="superscript"/>
        <sz val="10"/>
        <rFont val="Arial"/>
        <family val="2"/>
      </rPr>
      <t>9</t>
    </r>
  </si>
  <si>
    <t>2.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</si>
  <si>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3.  Local Authority maintained mainstream schools include community schools, voluntary aided schools, voluntary controlled schools and foundation schools.</t>
  </si>
  <si>
    <t>5.  Since September 2013, general further education colleges and sixth-form colleges have been able to enrol 14- to 16-year-olds.</t>
  </si>
  <si>
    <t>6.  State-funded special schools include community special schools, foundation special schools, special sponsored academies, special converter academies and special free schools.</t>
  </si>
  <si>
    <t>7.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Alternative provision includes academy and free school alternative provision.</t>
  </si>
  <si>
    <t>8.  All independent schools include non-maintained special schools, independent special schools and independent schools.</t>
  </si>
  <si>
    <t xml:space="preserve">9.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</si>
  <si>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S7b: GCSE entries</t>
    </r>
    <r>
      <rPr>
        <b/>
        <vertAlign val="superscript"/>
        <sz val="10"/>
        <rFont val="Arial"/>
        <family val="2"/>
      </rPr>
      <t>1</t>
    </r>
    <r>
      <rPr>
        <b/>
        <sz val="10"/>
        <rFont val="Arial"/>
        <family val="2"/>
      </rPr>
      <t xml:space="preserve"> in selected subjects of pupils at the end of key stage 4 by school type (as a percentage of pupils at the end of key stage 4 in each school type)</t>
    </r>
  </si>
  <si>
    <r>
      <t>All state-funded mainstream schools</t>
    </r>
    <r>
      <rPr>
        <vertAlign val="superscript"/>
        <sz val="10"/>
        <rFont val="Arial"/>
        <family val="2"/>
      </rPr>
      <t>3</t>
    </r>
  </si>
  <si>
    <r>
      <t>Local authority maintained mainstream schools</t>
    </r>
    <r>
      <rPr>
        <vertAlign val="superscript"/>
        <sz val="10"/>
        <rFont val="Arial"/>
        <family val="2"/>
      </rPr>
      <t>4</t>
    </r>
  </si>
  <si>
    <r>
      <t>Academies and free schools</t>
    </r>
    <r>
      <rPr>
        <vertAlign val="superscript"/>
        <sz val="10"/>
        <rFont val="Arial"/>
        <family val="2"/>
      </rPr>
      <t>5</t>
    </r>
  </si>
  <si>
    <r>
      <t>State-funded special schools</t>
    </r>
    <r>
      <rPr>
        <vertAlign val="superscript"/>
        <sz val="10"/>
        <rFont val="Arial"/>
        <family val="2"/>
      </rPr>
      <t>7</t>
    </r>
  </si>
  <si>
    <r>
      <t>All state-funded schools</t>
    </r>
    <r>
      <rPr>
        <vertAlign val="superscript"/>
        <sz val="10"/>
        <rFont val="Arial"/>
        <family val="2"/>
      </rPr>
      <t>8</t>
    </r>
  </si>
  <si>
    <r>
      <t>All independent schools</t>
    </r>
    <r>
      <rPr>
        <vertAlign val="superscript"/>
        <sz val="10"/>
        <rFont val="Arial"/>
        <family val="2"/>
      </rPr>
      <t>9</t>
    </r>
  </si>
  <si>
    <r>
      <t>English Literature</t>
    </r>
    <r>
      <rPr>
        <vertAlign val="superscript"/>
        <sz val="10"/>
        <rFont val="Arial"/>
        <family val="2"/>
      </rPr>
      <t>10</t>
    </r>
  </si>
  <si>
    <r>
      <t>Mathematics</t>
    </r>
    <r>
      <rPr>
        <vertAlign val="superscript"/>
        <sz val="10"/>
        <rFont val="Arial"/>
        <family val="2"/>
      </rPr>
      <t>10</t>
    </r>
  </si>
  <si>
    <r>
      <t>Other Sciences</t>
    </r>
    <r>
      <rPr>
        <vertAlign val="superscript"/>
        <sz val="10"/>
        <rFont val="Arial"/>
        <family val="2"/>
      </rPr>
      <t>11</t>
    </r>
  </si>
  <si>
    <r>
      <t>Other Design and Technology</t>
    </r>
    <r>
      <rPr>
        <vertAlign val="superscript"/>
        <sz val="10"/>
        <rFont val="Arial"/>
        <family val="2"/>
      </rPr>
      <t>12</t>
    </r>
  </si>
  <si>
    <r>
      <t>Other Classical Studies</t>
    </r>
    <r>
      <rPr>
        <vertAlign val="superscript"/>
        <sz val="10"/>
        <rFont val="Arial"/>
        <family val="2"/>
      </rPr>
      <t>13</t>
    </r>
  </si>
  <si>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pupil referral units and alternative provision (including pupil referral units, AP free schools and AP academies as well as state-funded AP placements in other institutions).</t>
  </si>
  <si>
    <t>8.  State-funded schools include academies, free schools, city technology colleges, further education colleges with provision for 14- to 16-year-olds and state-funded special schools. They exclude independent schools, independent special schools, non-maintained special schools, hospital schools and alternative provision. Alternative provision includes academy and free school alternative provision.</t>
  </si>
  <si>
    <t xml:space="preserve">10.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</si>
  <si>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r>
      <t>Table S8a: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t>
    </r>
  </si>
  <si>
    <r>
      <t>Selective schools</t>
    </r>
    <r>
      <rPr>
        <vertAlign val="superscript"/>
        <sz val="10"/>
        <rFont val="Arial"/>
        <family val="2"/>
      </rPr>
      <t>3</t>
    </r>
  </si>
  <si>
    <r>
      <t>Non-selective schools in highly selective areas</t>
    </r>
    <r>
      <rPr>
        <vertAlign val="superscript"/>
        <sz val="10"/>
        <rFont val="Arial"/>
        <family val="2"/>
      </rPr>
      <t>4</t>
    </r>
  </si>
  <si>
    <r>
      <t>Other non-selective schools</t>
    </r>
    <r>
      <rPr>
        <vertAlign val="superscript"/>
        <sz val="10"/>
        <rFont val="Arial"/>
        <family val="2"/>
      </rPr>
      <t>5</t>
    </r>
  </si>
  <si>
    <r>
      <t>All state-funded mainstream schools</t>
    </r>
    <r>
      <rPr>
        <b/>
        <vertAlign val="superscript"/>
        <sz val="10"/>
        <rFont val="Arial"/>
        <family val="2"/>
      </rPr>
      <t>6,7</t>
    </r>
  </si>
  <si>
    <r>
      <t>English Literature</t>
    </r>
    <r>
      <rPr>
        <vertAlign val="superscript"/>
        <sz val="10"/>
        <rFont val="Arial"/>
        <family val="2"/>
      </rPr>
      <t>8</t>
    </r>
  </si>
  <si>
    <r>
      <t>Other Sciences</t>
    </r>
    <r>
      <rPr>
        <vertAlign val="superscript"/>
        <sz val="10"/>
        <rFont val="Arial"/>
        <family val="2"/>
      </rPr>
      <t>9</t>
    </r>
  </si>
  <si>
    <r>
      <t>Other Design and Technology</t>
    </r>
    <r>
      <rPr>
        <vertAlign val="superscript"/>
        <sz val="10"/>
        <rFont val="Arial"/>
        <family val="2"/>
      </rPr>
      <t>10</t>
    </r>
  </si>
  <si>
    <r>
      <t>Other Classical Studies</t>
    </r>
    <r>
      <rPr>
        <vertAlign val="superscript"/>
        <sz val="10"/>
        <rFont val="Arial"/>
        <family val="2"/>
      </rPr>
      <t>11</t>
    </r>
  </si>
  <si>
    <t>3.  Selective schools admit pupils wholly or mainly with reference to ability. These schools are formally designated as grammar schools.</t>
  </si>
  <si>
    <t>4.  Includes all non-selective schools in local authorities with a high level of selection (where 25% or more of state-funded secondary places are in state-funded selective schools). These local authorities are Bexley, Buckinghamshire, Kent, Lincolnshire, Medway, Poole, Slough, Southend-on-Sea, Sutton, Torbay, Trafford and Wirral.</t>
  </si>
  <si>
    <t>5.  Includes all non-selective schools that are not in highly selective areas, including those in areas with some selection.</t>
  </si>
  <si>
    <t>6.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</si>
  <si>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7.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</si>
  <si>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9.  Other science includes Astronomy, Electronics, Environmental Science and Geology.</t>
  </si>
  <si>
    <t>10.  Other Design and Technology includes Design and Technology Engineering and Product Design qualifications.</t>
  </si>
  <si>
    <t>11.  Other Classical Studies includes all other classical languages.</t>
  </si>
  <si>
    <r>
      <t>Table S8b: GCSE entries</t>
    </r>
    <r>
      <rPr>
        <b/>
        <vertAlign val="superscript"/>
        <sz val="10"/>
        <rFont val="Arial"/>
        <family val="2"/>
      </rPr>
      <t>1</t>
    </r>
    <r>
      <rPr>
        <b/>
        <sz val="10"/>
        <rFont val="Arial"/>
        <family val="2"/>
      </rPr>
      <t xml:space="preserve"> in selected subjects of pupils at the end of key stage 4 by school admission basis</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</si>
  <si>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Selective schools</t>
    </r>
    <r>
      <rPr>
        <vertAlign val="superscript"/>
        <sz val="10"/>
        <rFont val="Arial"/>
        <family val="2"/>
      </rPr>
      <t>4</t>
    </r>
  </si>
  <si>
    <r>
      <t>Non-selective schools in highly selective areas</t>
    </r>
    <r>
      <rPr>
        <vertAlign val="superscript"/>
        <sz val="10"/>
        <rFont val="Arial"/>
        <family val="2"/>
      </rPr>
      <t>5</t>
    </r>
  </si>
  <si>
    <r>
      <t>Other non-selective schools</t>
    </r>
    <r>
      <rPr>
        <vertAlign val="superscript"/>
        <sz val="10"/>
        <rFont val="Arial"/>
        <family val="2"/>
      </rPr>
      <t>6</t>
    </r>
  </si>
  <si>
    <r>
      <t>All state-funded mainstream schools</t>
    </r>
    <r>
      <rPr>
        <b/>
        <vertAlign val="superscript"/>
        <sz val="10"/>
        <rFont val="Arial"/>
        <family val="2"/>
      </rPr>
      <t>7,8</t>
    </r>
  </si>
  <si>
    <r>
      <t>Percentage</t>
    </r>
    <r>
      <rPr>
        <b/>
        <vertAlign val="superscript"/>
        <sz val="10"/>
        <rFont val="Arial"/>
        <family val="2"/>
      </rPr>
      <t>3</t>
    </r>
    <r>
      <rPr>
        <b/>
        <sz val="10"/>
        <rFont val="Arial"/>
        <family val="2"/>
      </rPr>
      <t xml:space="preserve"> of pupils at the end of key stage 4 in each school type: </t>
    </r>
  </si>
  <si>
    <r>
      <t>Mathematics</t>
    </r>
    <r>
      <rPr>
        <vertAlign val="superscript"/>
        <sz val="10"/>
        <rFont val="Arial"/>
        <family val="2"/>
      </rPr>
      <t>9</t>
    </r>
  </si>
  <si>
    <t>7.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</si>
  <si>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r>
      <t>Table S9a: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t>
    </r>
  </si>
  <si>
    <r>
      <t>All state-funded mainstream schools</t>
    </r>
    <r>
      <rPr>
        <b/>
        <vertAlign val="superscript"/>
        <sz val="10"/>
        <rFont val="Arial"/>
        <family val="2"/>
      </rPr>
      <t>3,4</t>
    </r>
  </si>
  <si>
    <r>
      <t>English Literature</t>
    </r>
    <r>
      <rPr>
        <vertAlign val="superscript"/>
        <sz val="10"/>
        <rFont val="Arial"/>
        <family val="2"/>
      </rPr>
      <t>5</t>
    </r>
  </si>
  <si>
    <r>
      <t>Mathematics</t>
    </r>
    <r>
      <rPr>
        <vertAlign val="superscript"/>
        <sz val="10"/>
        <rFont val="Arial"/>
        <family val="2"/>
      </rPr>
      <t>5</t>
    </r>
  </si>
  <si>
    <t>3.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</si>
  <si>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4.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</si>
  <si>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r>
      <t>Table S9b: GCSE entries</t>
    </r>
    <r>
      <rPr>
        <b/>
        <vertAlign val="superscript"/>
        <sz val="10"/>
        <rFont val="Arial"/>
        <family val="2"/>
      </rPr>
      <t>1</t>
    </r>
    <r>
      <rPr>
        <b/>
        <sz val="10"/>
        <rFont val="Arial"/>
        <family val="2"/>
      </rPr>
      <t xml:space="preserve"> in selected subjects of pupils at the end of key stage 4 by school religious character</t>
    </r>
    <r>
      <rPr>
        <b/>
        <vertAlign val="superscript"/>
        <sz val="10"/>
        <rFont val="Arial"/>
        <family val="2"/>
      </rPr>
      <t>2</t>
    </r>
    <r>
      <rPr>
        <b/>
        <sz val="10"/>
        <rFont val="Arial"/>
        <family val="2"/>
      </rPr>
      <t xml:space="preserve"> of state-funded mainstream schools (as a percentage</t>
    </r>
    <r>
      <rPr>
        <b/>
        <vertAlign val="superscript"/>
        <sz val="10"/>
        <rFont val="Arial"/>
        <family val="2"/>
      </rPr>
      <t>3</t>
    </r>
    <r>
      <rPr>
        <b/>
        <sz val="10"/>
        <rFont val="Arial"/>
        <family val="2"/>
      </rPr>
      <t xml:space="preserve"> of pupils at the end of key stage 4 in each school type)</t>
    </r>
  </si>
  <si>
    <r>
      <t>All state-funded mainstream schools</t>
    </r>
    <r>
      <rPr>
        <b/>
        <vertAlign val="superscript"/>
        <sz val="10"/>
        <rFont val="Arial"/>
        <family val="2"/>
      </rPr>
      <t>4,5</t>
    </r>
  </si>
  <si>
    <r>
      <t>English Literature</t>
    </r>
    <r>
      <rPr>
        <vertAlign val="superscript"/>
        <sz val="10"/>
        <rFont val="Arial"/>
        <family val="2"/>
      </rPr>
      <t>6</t>
    </r>
  </si>
  <si>
    <r>
      <t>Mathematics</t>
    </r>
    <r>
      <rPr>
        <vertAlign val="superscript"/>
        <sz val="10"/>
        <rFont val="Arial"/>
        <family val="2"/>
      </rPr>
      <t>6</t>
    </r>
  </si>
  <si>
    <r>
      <t>Other Sciences</t>
    </r>
    <r>
      <rPr>
        <vertAlign val="superscript"/>
        <sz val="10"/>
        <rFont val="Arial"/>
        <family val="2"/>
      </rPr>
      <t>7</t>
    </r>
  </si>
  <si>
    <r>
      <t>Other Design and Technology</t>
    </r>
    <r>
      <rPr>
        <vertAlign val="superscript"/>
        <sz val="10"/>
        <rFont val="Arial"/>
        <family val="2"/>
      </rPr>
      <t>8</t>
    </r>
  </si>
  <si>
    <r>
      <t>Other Classical Studies</t>
    </r>
    <r>
      <rPr>
        <vertAlign val="superscript"/>
        <sz val="10"/>
        <rFont val="Arial"/>
        <family val="2"/>
      </rPr>
      <t>9</t>
    </r>
  </si>
  <si>
    <t>4.  State-funded mainstream schools include academies, free schools, city technology colleges and further education colleges with provision for 14- to 16-year-olds. They exclude state-funded special schools, independent schools, independent special schools, non-maintained special schools, hospital schools and alternative provision (including pupil referral units, AP free schools and AP academies as well as state-funded AP placements in other institutions).</t>
  </si>
  <si>
    <t xml:space="preserve">5.  Since September 2013, general further education colleges and sixth-form colleges have been able to enrol 14- to 16-year-olds. Pupils who have now reached the end of key stage 4 in these colleges are included in the total figure for all state-funded mainstream schools but not in the school-type breakdowns; therefore, figures for comprehensive schools, selective schools and modern schools will not add up to the figure for all state-funded mainstream schools. </t>
  </si>
  <si>
    <t xml:space="preserve">6. The combined English language and literature GCSE was available for the last time in 2016. Mathematics linked pair GCSEs (Methods in Mathematics and Applications of Mathematics) counted for the last time in performance tables in 2016. From 2017, only the new GCSEs (9-1) in English language and English literature, AS English language, AS English literature, AS English language and literature, GCSEs in mathematics or AS levels in mathematics or further mathematics will count towards the performance tables. </t>
  </si>
  <si>
    <t>7.  Other science includes Astronomy, Electronics, Environmental Science and Geology.</t>
  </si>
  <si>
    <t>8.  Other Design and Technology includes Design and Technology Engineering and Product Design qualifications.</t>
  </si>
  <si>
    <t>9.  Other Classical Studies includes all other classical languages.</t>
  </si>
  <si>
    <r>
      <t xml:space="preserve">PLEASE NOTE: </t>
    </r>
    <r>
      <rPr>
        <sz val="10"/>
        <color rgb="FFFF0000"/>
        <rFont val="Arial"/>
        <family val="2"/>
      </rPr>
      <t xml:space="preserve">The following list contains subject information for some qualifications that no longer count in secondary school performance tables. These qualifications have been included below as they are relevant in earlier years where results have fed into a subject grouping to form the totals shown in the time-series table. </t>
    </r>
  </si>
  <si>
    <t>Animal Care</t>
  </si>
  <si>
    <r>
      <t>Number of girls achieving grades 9-5</t>
    </r>
    <r>
      <rPr>
        <vertAlign val="superscript"/>
        <sz val="10"/>
        <rFont val="Arial"/>
        <family val="2"/>
      </rPr>
      <t>4</t>
    </r>
  </si>
  <si>
    <r>
      <t>Number of boys achieving grades 9-5</t>
    </r>
    <r>
      <rPr>
        <vertAlign val="superscript"/>
        <sz val="10"/>
        <rFont val="Arial"/>
        <family val="2"/>
      </rPr>
      <t>4</t>
    </r>
  </si>
  <si>
    <r>
      <t>Total number of pupils achieving grades 9-5</t>
    </r>
    <r>
      <rPr>
        <vertAlign val="superscript"/>
        <sz val="10"/>
        <rFont val="Arial"/>
        <family val="2"/>
      </rPr>
      <t>4</t>
    </r>
  </si>
  <si>
    <r>
      <t>Number of girls achieving grades A*-C or 9-4</t>
    </r>
    <r>
      <rPr>
        <vertAlign val="superscript"/>
        <sz val="10"/>
        <rFont val="Arial"/>
        <family val="2"/>
      </rPr>
      <t>4</t>
    </r>
  </si>
  <si>
    <r>
      <t>Number of boys achieving grades A*-C or 9-4</t>
    </r>
    <r>
      <rPr>
        <vertAlign val="superscript"/>
        <sz val="10"/>
        <rFont val="Arial"/>
        <family val="2"/>
      </rPr>
      <t>4</t>
    </r>
  </si>
  <si>
    <r>
      <t>Total number of pupils achieving grades A*-C or 9-4</t>
    </r>
    <r>
      <rPr>
        <vertAlign val="superscript"/>
        <sz val="10"/>
        <rFont val="Arial"/>
        <family val="2"/>
      </rPr>
      <t>4</t>
    </r>
  </si>
  <si>
    <r>
      <t>Number of girls achieving grades A*-G or 9-1</t>
    </r>
    <r>
      <rPr>
        <vertAlign val="superscript"/>
        <sz val="10"/>
        <rFont val="Arial"/>
        <family val="2"/>
      </rPr>
      <t>4</t>
    </r>
  </si>
  <si>
    <r>
      <t>Number of boys achieving grades A*-G  or 9-1</t>
    </r>
    <r>
      <rPr>
        <vertAlign val="superscript"/>
        <sz val="10"/>
        <rFont val="Arial"/>
        <family val="2"/>
      </rPr>
      <t>4</t>
    </r>
  </si>
  <si>
    <r>
      <t>Total number of pupils achieving grades A*-G  or 9-1</t>
    </r>
    <r>
      <rPr>
        <vertAlign val="superscript"/>
        <sz val="10"/>
        <rFont val="Arial"/>
        <family val="2"/>
      </rPr>
      <t>4</t>
    </r>
  </si>
  <si>
    <r>
      <t>Percentage of girls achieving grades 9-5</t>
    </r>
    <r>
      <rPr>
        <vertAlign val="superscript"/>
        <sz val="10"/>
        <rFont val="Arial"/>
        <family val="2"/>
      </rPr>
      <t>4</t>
    </r>
  </si>
  <si>
    <r>
      <t>Percentage of boys achieving grades 9-5</t>
    </r>
    <r>
      <rPr>
        <vertAlign val="superscript"/>
        <sz val="10"/>
        <rFont val="Arial"/>
        <family val="2"/>
      </rPr>
      <t>4</t>
    </r>
  </si>
  <si>
    <r>
      <t>Percentage of all pupils achieving grades 9-5</t>
    </r>
    <r>
      <rPr>
        <vertAlign val="superscript"/>
        <sz val="10"/>
        <rFont val="Arial"/>
        <family val="2"/>
      </rPr>
      <t>4</t>
    </r>
  </si>
  <si>
    <r>
      <t>Percentage of girls achieving grades A*-C or 9-4</t>
    </r>
    <r>
      <rPr>
        <vertAlign val="superscript"/>
        <sz val="10"/>
        <rFont val="Arial"/>
        <family val="2"/>
      </rPr>
      <t>4</t>
    </r>
  </si>
  <si>
    <r>
      <t>Percentage of boys achieving grades A*-C or 9-4</t>
    </r>
    <r>
      <rPr>
        <vertAlign val="superscript"/>
        <sz val="10"/>
        <rFont val="Arial"/>
        <family val="2"/>
      </rPr>
      <t>4</t>
    </r>
  </si>
  <si>
    <r>
      <t>Percentage of all pupils achieving grades A*-C or 9-4</t>
    </r>
    <r>
      <rPr>
        <vertAlign val="superscript"/>
        <sz val="10"/>
        <rFont val="Arial"/>
        <family val="2"/>
      </rPr>
      <t>4</t>
    </r>
  </si>
  <si>
    <r>
      <t>Percentage of girls achieving grades A*-G  or 9-1</t>
    </r>
    <r>
      <rPr>
        <vertAlign val="superscript"/>
        <sz val="10"/>
        <rFont val="Arial"/>
        <family val="2"/>
      </rPr>
      <t>4</t>
    </r>
  </si>
  <si>
    <r>
      <t>Percentage of boys achieving grades A*-G  or 9-1</t>
    </r>
    <r>
      <rPr>
        <vertAlign val="superscript"/>
        <sz val="10"/>
        <rFont val="Arial"/>
        <family val="2"/>
      </rPr>
      <t>4</t>
    </r>
  </si>
  <si>
    <r>
      <t>Percentage of all pupils achieving grades A*-G or 9-1</t>
    </r>
    <r>
      <rPr>
        <vertAlign val="superscript"/>
        <sz val="10"/>
        <rFont val="Arial"/>
        <family val="2"/>
      </rPr>
      <t>4</t>
    </r>
  </si>
  <si>
    <t>Legacy GCSEs</t>
  </si>
  <si>
    <t>Hindu</t>
  </si>
  <si>
    <t>Crown copyright © 2018</t>
  </si>
  <si>
    <t>Source: 2016/17 key stage 4 attainment data</t>
  </si>
  <si>
    <t>Year: 2016/17 (revised)</t>
  </si>
  <si>
    <t>Source: 2016/17 key stage 4 attainment data (revised)</t>
  </si>
  <si>
    <t>4.  In 2016/17, 2015/16 and 2014/15, early entry policy, under which only a pupil’s first attempt at a qualification is counted in performance measures, is extended to all subjects.</t>
  </si>
  <si>
    <r>
      <t>Number of boys achieving grades A*-G or 9-1</t>
    </r>
    <r>
      <rPr>
        <vertAlign val="superscript"/>
        <sz val="10"/>
        <rFont val="Arial"/>
        <family val="2"/>
      </rPr>
      <t>4</t>
    </r>
  </si>
  <si>
    <r>
      <t>Total number of pupils achieving grades A*-G or 9-1</t>
    </r>
    <r>
      <rPr>
        <vertAlign val="superscript"/>
        <sz val="10"/>
        <rFont val="Arial"/>
        <family val="2"/>
      </rPr>
      <t>4</t>
    </r>
  </si>
  <si>
    <r>
      <t>U</t>
    </r>
    <r>
      <rPr>
        <vertAlign val="superscript"/>
        <sz val="10"/>
        <rFont val="Arial"/>
        <family val="2"/>
      </rPr>
      <t>6</t>
    </r>
  </si>
  <si>
    <r>
      <t>X</t>
    </r>
    <r>
      <rPr>
        <vertAlign val="superscript"/>
        <sz val="10"/>
        <rFont val="Arial"/>
        <family val="2"/>
      </rPr>
      <t>7</t>
    </r>
  </si>
  <si>
    <r>
      <t>Any English</t>
    </r>
    <r>
      <rPr>
        <vertAlign val="superscript"/>
        <sz val="10"/>
        <rFont val="Arial"/>
        <family val="2"/>
      </rPr>
      <t>5</t>
    </r>
  </si>
  <si>
    <r>
      <t>English Language</t>
    </r>
    <r>
      <rPr>
        <vertAlign val="superscript"/>
        <sz val="10"/>
        <rFont val="Arial"/>
        <family val="2"/>
      </rPr>
      <t>5,8</t>
    </r>
  </si>
  <si>
    <r>
      <t>English Literature</t>
    </r>
    <r>
      <rPr>
        <vertAlign val="superscript"/>
        <sz val="10"/>
        <rFont val="Arial"/>
        <family val="2"/>
      </rPr>
      <t>5,8</t>
    </r>
  </si>
  <si>
    <t xml:space="preserve">4.  Includes schools that were open before 12 September 2016. </t>
  </si>
  <si>
    <t xml:space="preserve">5.  Includes schools that were open before 12 September 2016. </t>
  </si>
  <si>
    <t>Tables S1 to S9b</t>
  </si>
  <si>
    <t>Statistician: Kathryn Kenney</t>
  </si>
  <si>
    <t>Education Data Division, Department for Education, Bishopsgate House, Feethams, Darlington, DL1 5QE</t>
  </si>
  <si>
    <t>SFR01/2018: GCSE and equivalent results in England 2016/17</t>
  </si>
  <si>
    <t>SFR01/2017: GCSE and equivalent results in England 2016/17</t>
  </si>
  <si>
    <r>
      <t>Table S1a: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 (numbers)</t>
    </r>
    <r>
      <rPr>
        <b/>
        <vertAlign val="superscript"/>
        <sz val="10"/>
        <rFont val="Arial"/>
        <family val="2"/>
      </rPr>
      <t>3</t>
    </r>
  </si>
  <si>
    <r>
      <t>English &amp; Mathematics</t>
    </r>
    <r>
      <rPr>
        <vertAlign val="superscript"/>
        <sz val="10"/>
        <rFont val="Arial"/>
        <family val="2"/>
      </rPr>
      <t>4</t>
    </r>
  </si>
  <si>
    <r>
      <t>Mathematics &amp; Science</t>
    </r>
    <r>
      <rPr>
        <vertAlign val="superscript"/>
        <sz val="10"/>
        <rFont val="Arial"/>
        <family val="2"/>
      </rPr>
      <t>4</t>
    </r>
  </si>
  <si>
    <r>
      <t>English, Mathematics &amp; Science</t>
    </r>
    <r>
      <rPr>
        <vertAlign val="superscript"/>
        <sz val="10"/>
        <rFont val="Arial"/>
        <family val="2"/>
      </rPr>
      <t>4</t>
    </r>
  </si>
  <si>
    <r>
      <t>English Language</t>
    </r>
    <r>
      <rPr>
        <vertAlign val="superscript"/>
        <sz val="10"/>
        <rFont val="Arial"/>
        <family val="2"/>
      </rPr>
      <t>4,5</t>
    </r>
  </si>
  <si>
    <r>
      <t>English Literature</t>
    </r>
    <r>
      <rPr>
        <vertAlign val="superscript"/>
        <sz val="10"/>
        <rFont val="Arial"/>
        <family val="2"/>
      </rPr>
      <t>4,5</t>
    </r>
  </si>
  <si>
    <r>
      <t>Table S1b: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all schools (percentages)</t>
    </r>
    <r>
      <rPr>
        <b/>
        <vertAlign val="superscript"/>
        <sz val="10"/>
        <rFont val="Arial"/>
        <family val="2"/>
      </rPr>
      <t>3</t>
    </r>
  </si>
  <si>
    <r>
      <t>Any Subject</t>
    </r>
    <r>
      <rPr>
        <vertAlign val="superscript"/>
        <sz val="10"/>
        <rFont val="Arial"/>
        <family val="2"/>
      </rPr>
      <t>4</t>
    </r>
  </si>
  <si>
    <r>
      <t>Table S2b: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state-funded schools (percentages)</t>
    </r>
    <r>
      <rPr>
        <b/>
        <vertAlign val="superscript"/>
        <sz val="10"/>
        <rFont val="Arial"/>
        <family val="2"/>
      </rPr>
      <t>3</t>
    </r>
  </si>
  <si>
    <r>
      <t>Grades</t>
    </r>
    <r>
      <rPr>
        <vertAlign val="superscript"/>
        <sz val="10"/>
        <rFont val="Arial"/>
        <family val="2"/>
      </rPr>
      <t>4</t>
    </r>
    <r>
      <rPr>
        <sz val="10"/>
        <rFont val="Arial"/>
        <family val="2"/>
      </rPr>
      <t xml:space="preserve"> achieved</t>
    </r>
  </si>
  <si>
    <r>
      <t>Table S6: Non-discounted</t>
    </r>
    <r>
      <rPr>
        <b/>
        <vertAlign val="superscript"/>
        <sz val="10"/>
        <rFont val="Arial"/>
        <family val="2"/>
      </rPr>
      <t>1</t>
    </r>
    <r>
      <rPr>
        <b/>
        <sz val="10"/>
        <rFont val="Arial"/>
        <family val="2"/>
      </rPr>
      <t xml:space="preserve"> examination entries in English Baccalaureate and non-English-Baccalaureate subjects for pupils at the end of key stage 4</t>
    </r>
  </si>
  <si>
    <r>
      <t>2013/14</t>
    </r>
    <r>
      <rPr>
        <b/>
        <vertAlign val="superscript"/>
        <sz val="10"/>
        <rFont val="Arial"/>
        <family val="2"/>
      </rPr>
      <t>5</t>
    </r>
  </si>
  <si>
    <r>
      <t>2014/15</t>
    </r>
    <r>
      <rPr>
        <b/>
        <vertAlign val="superscript"/>
        <sz val="10"/>
        <rFont val="Arial"/>
        <family val="2"/>
      </rPr>
      <t>4</t>
    </r>
  </si>
  <si>
    <r>
      <t>2015/16</t>
    </r>
    <r>
      <rPr>
        <b/>
        <vertAlign val="superscript"/>
        <sz val="10"/>
        <rFont val="Arial"/>
        <family val="2"/>
      </rPr>
      <t>4</t>
    </r>
  </si>
  <si>
    <r>
      <t>2016/17</t>
    </r>
    <r>
      <rPr>
        <b/>
        <vertAlign val="superscript"/>
        <sz val="10"/>
        <rFont val="Arial"/>
        <family val="2"/>
      </rPr>
      <t>4</t>
    </r>
  </si>
  <si>
    <r>
      <t>English</t>
    </r>
    <r>
      <rPr>
        <b/>
        <vertAlign val="superscript"/>
        <sz val="10"/>
        <rFont val="Arial"/>
        <family val="2"/>
      </rPr>
      <t>6</t>
    </r>
  </si>
  <si>
    <r>
      <t>English</t>
    </r>
    <r>
      <rPr>
        <vertAlign val="superscript"/>
        <sz val="10"/>
        <rFont val="Arial"/>
        <family val="2"/>
      </rPr>
      <t>6</t>
    </r>
  </si>
  <si>
    <r>
      <t>English Language</t>
    </r>
    <r>
      <rPr>
        <vertAlign val="superscript"/>
        <sz val="10"/>
        <rFont val="Arial"/>
        <family val="2"/>
      </rPr>
      <t>6</t>
    </r>
  </si>
  <si>
    <r>
      <t>Computer Science</t>
    </r>
    <r>
      <rPr>
        <vertAlign val="superscript"/>
        <sz val="10"/>
        <rFont val="Arial"/>
        <family val="2"/>
      </rPr>
      <t>7</t>
    </r>
  </si>
  <si>
    <r>
      <t>Computing</t>
    </r>
    <r>
      <rPr>
        <vertAlign val="superscript"/>
        <sz val="10"/>
        <rFont val="Arial"/>
        <family val="2"/>
      </rPr>
      <t>7</t>
    </r>
  </si>
  <si>
    <r>
      <t>Information Technology</t>
    </r>
    <r>
      <rPr>
        <vertAlign val="superscript"/>
        <sz val="10"/>
        <rFont val="Arial"/>
        <family val="2"/>
      </rPr>
      <t>8</t>
    </r>
  </si>
  <si>
    <r>
      <t>English Language</t>
    </r>
    <r>
      <rPr>
        <vertAlign val="superscript"/>
        <sz val="10"/>
        <rFont val="Arial"/>
        <family val="2"/>
      </rPr>
      <t>9</t>
    </r>
  </si>
  <si>
    <r>
      <t>English Language</t>
    </r>
    <r>
      <rPr>
        <vertAlign val="superscript"/>
        <sz val="10"/>
        <rFont val="Arial"/>
        <family val="2"/>
      </rPr>
      <t>10</t>
    </r>
  </si>
  <si>
    <r>
      <t>English Language</t>
    </r>
    <r>
      <rPr>
        <vertAlign val="superscript"/>
        <sz val="10"/>
        <rFont val="Arial"/>
        <family val="2"/>
      </rPr>
      <t>8</t>
    </r>
  </si>
  <si>
    <r>
      <t>English Language</t>
    </r>
    <r>
      <rPr>
        <vertAlign val="superscript"/>
        <sz val="10"/>
        <rFont val="Arial"/>
        <family val="2"/>
      </rPr>
      <t>5</t>
    </r>
  </si>
  <si>
    <r>
      <t>Reformed 9-1 GCSEs</t>
    </r>
    <r>
      <rPr>
        <b/>
        <vertAlign val="superscript"/>
        <sz val="10"/>
        <rFont val="Arial"/>
        <family val="2"/>
      </rPr>
      <t>4</t>
    </r>
  </si>
  <si>
    <r>
      <t>GCSEs</t>
    </r>
    <r>
      <rPr>
        <b/>
        <vertAlign val="superscript"/>
        <sz val="10"/>
        <rFont val="Arial"/>
        <family val="2"/>
      </rPr>
      <t>8</t>
    </r>
  </si>
  <si>
    <r>
      <t>Table S2a: GCSE and equivalents (Cambridge International Certificates and Edexcel Level1/2 Certificates</t>
    </r>
    <r>
      <rPr>
        <b/>
        <vertAlign val="superscript"/>
        <sz val="10"/>
        <rFont val="Arial"/>
        <family val="2"/>
      </rPr>
      <t>1</t>
    </r>
    <r>
      <rPr>
        <b/>
        <sz val="10"/>
        <rFont val="Arial"/>
        <family val="2"/>
      </rPr>
      <t>) entries and achievements</t>
    </r>
    <r>
      <rPr>
        <b/>
        <vertAlign val="superscript"/>
        <sz val="10"/>
        <rFont val="Arial"/>
        <family val="2"/>
      </rPr>
      <t>2</t>
    </r>
    <r>
      <rPr>
        <b/>
        <sz val="10"/>
        <rFont val="Arial"/>
        <family val="2"/>
      </rPr>
      <t xml:space="preserve"> in selected subjects of pupils at the end of key stage 4 in state-funded schools (numbers)</t>
    </r>
    <r>
      <rPr>
        <b/>
        <vertAlign val="superscript"/>
        <sz val="10"/>
        <rFont val="Arial"/>
        <family val="2"/>
      </rPr>
      <t>3</t>
    </r>
  </si>
  <si>
    <r>
      <t>English</t>
    </r>
    <r>
      <rPr>
        <vertAlign val="superscript"/>
        <sz val="10"/>
        <rFont val="Arial"/>
        <family val="2"/>
      </rPr>
      <t>4</t>
    </r>
  </si>
  <si>
    <r>
      <t>English language</t>
    </r>
    <r>
      <rPr>
        <vertAlign val="superscript"/>
        <sz val="10"/>
        <rFont val="Arial"/>
        <family val="2"/>
      </rPr>
      <t>4</t>
    </r>
  </si>
  <si>
    <r>
      <t>Other Sciences</t>
    </r>
    <r>
      <rPr>
        <vertAlign val="superscript"/>
        <sz val="10"/>
        <rFont val="Arial"/>
        <family val="2"/>
      </rPr>
      <t>5</t>
    </r>
  </si>
  <si>
    <r>
      <t>Other Classical Studies</t>
    </r>
    <r>
      <rPr>
        <vertAlign val="superscript"/>
        <sz val="10"/>
        <rFont val="Arial"/>
        <family val="2"/>
      </rPr>
      <t>6</t>
    </r>
  </si>
  <si>
    <r>
      <t>English Literature</t>
    </r>
    <r>
      <rPr>
        <vertAlign val="superscript"/>
        <sz val="10"/>
        <rFont val="Arial"/>
        <family val="2"/>
      </rPr>
      <t>4</t>
    </r>
  </si>
  <si>
    <t>6.  Other Classical Studies includes all other classical languages.</t>
  </si>
  <si>
    <t>1.  Since 2014/15, early entry policy, under which only a pupil’s first attempt at a qualification is counted in performance measures, has been extended to all subjects.</t>
  </si>
  <si>
    <t xml:space="preserve">2.  Prior to 2016, school admission basis was taken from Get Information About Schools, which was self-declared by each school and not necessarily a true reflection of a school's admission policy. From 2016, we moved to an alternative classification which will continue into 2017. This is expected to be a more accurate reflection of the current admissions basis of a school. This groups schools into selective schools, non-selective schools in highly selective areas and all other non-selective schools. The selective group covers the same schools as in the previous grouping. Non-selective schools in highly selective areas cover all schools in local authorities where 25% or more of state-funded secondary places are in state-funded selective schools (see footnote 4). The all other non-selective schools group includes schools in local authorities with some selection, as well as those with no selection. </t>
  </si>
  <si>
    <t>2.  Religious character is taken from Get Information About Schools and is the legal designation of each school. Any state-funded mainstream schools who do not have their religious character recorded on Get Information About Schools are recorded in 'no religious character'. This list of religious characters is complete for 2017 data.</t>
  </si>
  <si>
    <t xml:space="preserve">Published: 25th January 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</si>
</sst>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0.0"/>
    <numFmt numFmtId="165" formatCode="#,##0.0"/>
    <numFmt numFmtId="166" formatCode="_-* #,##0_-;\-* #,##0_-;_-* &quot;-&quot;??_-;_-@_-"/>
    <numFmt numFmtId="167" formatCode="0.0%"/>
    <numFmt numFmtId="168" formatCode="General_)"/>
  </numFmts>
  <fonts count="63" x14ac:knownFonts="1">
    <font>
      <sz val="11"/>
      <color theme="1"/>
      <name val="Calibri"/>
      <family val="2"/>
      <scheme val="minor"/>
    </font>
    <font>
      <sz val="11"/>
      <color theme="1"/>
      <name val="Calibri"/>
      <family val="2"/>
      <scheme val="minor"/>
    </font>
    <font>
      <i/>
      <sz val="11"/>
      <color rgb="FF7F7F7F"/>
      <name val="Calibri"/>
      <family val="2"/>
      <scheme val="minor"/>
    </font>
    <font>
      <b/>
      <sz val="11"/>
      <color theme="1"/>
      <name val="Calibri"/>
      <family val="2"/>
      <scheme val="minor"/>
    </font>
    <font>
      <sz val="10"/>
      <name val="Arial"/>
      <family val="2"/>
    </font>
    <font>
      <sz val="11"/>
      <color theme="1"/>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sz val="10"/>
      <name val="Courier"/>
      <family val="3"/>
    </font>
    <font>
      <b/>
      <sz val="12"/>
      <color indexed="63"/>
      <name val="Arial"/>
      <family val="2"/>
    </font>
    <font>
      <b/>
      <sz val="18"/>
      <color indexed="56"/>
      <name val="Cambria"/>
      <family val="2"/>
    </font>
    <font>
      <b/>
      <sz val="12"/>
      <color indexed="8"/>
      <name val="Arial"/>
      <family val="2"/>
    </font>
    <font>
      <sz val="12"/>
      <color indexed="10"/>
      <name val="Arial"/>
      <family val="2"/>
    </font>
    <font>
      <sz val="8"/>
      <name val="Arial"/>
      <family val="2"/>
    </font>
    <font>
      <b/>
      <vertAlign val="superscript"/>
      <sz val="9"/>
      <name val="Arial"/>
      <family val="2"/>
    </font>
    <font>
      <b/>
      <sz val="9"/>
      <name val="Arial"/>
      <family val="2"/>
    </font>
    <font>
      <b/>
      <sz val="8"/>
      <color indexed="10"/>
      <name val="Arial"/>
      <family val="2"/>
    </font>
    <font>
      <b/>
      <sz val="8"/>
      <name val="Arial"/>
      <family val="2"/>
    </font>
    <font>
      <b/>
      <sz val="10"/>
      <name val="Arial"/>
      <family val="2"/>
    </font>
    <font>
      <i/>
      <sz val="8"/>
      <name val="Arial"/>
      <family val="2"/>
    </font>
    <font>
      <vertAlign val="superscript"/>
      <sz val="10"/>
      <name val="Arial"/>
      <family val="2"/>
    </font>
    <font>
      <sz val="12"/>
      <color theme="1"/>
      <name val="Arial"/>
      <family val="2"/>
    </font>
    <font>
      <sz val="10"/>
      <color rgb="FF000000"/>
      <name val="Arial"/>
      <family val="2"/>
    </font>
    <font>
      <sz val="10"/>
      <name val="MS Sans Serif"/>
      <family val="2"/>
    </font>
    <font>
      <b/>
      <sz val="10"/>
      <color rgb="FFFF0000"/>
      <name val="Arial"/>
      <family val="2"/>
    </font>
    <font>
      <i/>
      <sz val="10"/>
      <name val="Arial"/>
      <family val="2"/>
    </font>
    <font>
      <sz val="8"/>
      <color indexed="72"/>
      <name val="MS Sans Serif"/>
      <family val="2"/>
    </font>
    <font>
      <sz val="10"/>
      <name val="Arial"/>
      <family val="2"/>
    </font>
    <font>
      <b/>
      <sz val="11"/>
      <color rgb="FF00B050"/>
      <name val="Arial"/>
      <family val="2"/>
    </font>
    <font>
      <b/>
      <sz val="10"/>
      <color rgb="FF7030A0"/>
      <name val="Arial"/>
      <family val="2"/>
    </font>
    <font>
      <b/>
      <sz val="10"/>
      <color rgb="FF00B050"/>
      <name val="Arial"/>
      <family val="2"/>
    </font>
    <font>
      <b/>
      <sz val="18"/>
      <color theme="1"/>
      <name val="Calibri"/>
      <family val="2"/>
      <scheme val="minor"/>
    </font>
    <font>
      <sz val="10"/>
      <color rgb="FFFF0000"/>
      <name val="Arial"/>
      <family val="2"/>
    </font>
    <font>
      <b/>
      <u/>
      <sz val="10"/>
      <name val="Arial"/>
      <family val="2"/>
    </font>
    <font>
      <b/>
      <sz val="11"/>
      <name val="Arial"/>
      <family val="2"/>
    </font>
    <font>
      <b/>
      <vertAlign val="superscript"/>
      <sz val="10"/>
      <name val="Arial"/>
      <family val="2"/>
    </font>
    <font>
      <sz val="20"/>
      <name val="Arial"/>
      <family val="2"/>
    </font>
    <font>
      <u/>
      <sz val="10"/>
      <color indexed="12"/>
      <name val="Arial"/>
      <family val="2"/>
    </font>
    <font>
      <b/>
      <i/>
      <sz val="10"/>
      <name val="Arial"/>
      <family val="2"/>
    </font>
    <font>
      <b/>
      <sz val="11"/>
      <color theme="1"/>
      <name val="Arial"/>
      <family val="2"/>
    </font>
    <font>
      <sz val="10"/>
      <color theme="1"/>
      <name val="Arial"/>
      <family val="2"/>
    </font>
    <font>
      <i/>
      <sz val="10"/>
      <color theme="1"/>
      <name val="Arial"/>
      <family val="2"/>
    </font>
    <font>
      <sz val="10"/>
      <color rgb="FF000000"/>
      <name val="Verdana"/>
      <family val="2"/>
    </font>
    <font>
      <b/>
      <sz val="10"/>
      <color rgb="FFC00000"/>
      <name val="Arial"/>
      <family val="2"/>
    </font>
    <font>
      <sz val="10"/>
      <name val="Arial"/>
      <family val="2"/>
    </font>
    <font>
      <u/>
      <sz val="10"/>
      <name val="Arial"/>
      <family val="2"/>
    </font>
    <font>
      <b/>
      <sz val="11"/>
      <name val="Calibri"/>
      <family val="2"/>
      <scheme val="minor"/>
    </font>
    <font>
      <b/>
      <sz val="10"/>
      <color rgb="FF0000FF"/>
      <name val="Arial"/>
      <family val="2"/>
    </font>
    <font>
      <sz val="10"/>
      <name val="Calibri"/>
      <family val="2"/>
      <scheme val="minor"/>
    </font>
    <font>
      <sz val="11"/>
      <name val="Arial"/>
      <family val="2"/>
    </font>
    <font>
      <b/>
      <i/>
      <sz val="10"/>
      <name val="Calibri"/>
      <family val="2"/>
      <scheme val="minor"/>
    </font>
    <font>
      <b/>
      <sz val="10"/>
      <name val="Calibri"/>
      <family val="2"/>
      <scheme val="minor"/>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CC99FF"/>
        <bgColor indexed="64"/>
      </patternFill>
    </fill>
    <fill>
      <patternFill patternType="solid">
        <fgColor rgb="FF99CCFF"/>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
      <patternFill patternType="solid">
        <fgColor rgb="FF00B050"/>
        <bgColor indexed="64"/>
      </patternFill>
    </fill>
    <fill>
      <patternFill patternType="solid">
        <fgColor theme="0" tint="-0.249977111117893"/>
        <bgColor indexed="64"/>
      </patternFill>
    </fill>
    <fill>
      <patternFill patternType="solid">
        <fgColor theme="2" tint="-9.9978637043366805E-2"/>
        <bgColor indexed="64"/>
      </patternFill>
    </fill>
  </fills>
  <borders count="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486">
    <xf numFmtId="0" fontId="0" fillId="0" borderId="0"/>
    <xf numFmtId="43" fontId="1" fillId="0" borderId="0" applyFont="0" applyFill="0" applyBorder="0" applyAlignment="0" applyProtection="0"/>
    <xf numFmtId="0" fontId="4"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0" borderId="3"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6" fillId="7" borderId="1" applyNumberFormat="0" applyAlignment="0" applyProtection="0"/>
    <xf numFmtId="0" fontId="17" fillId="0" borderId="6" applyNumberFormat="0" applyFill="0" applyAlignment="0" applyProtection="0"/>
    <xf numFmtId="0" fontId="18" fillId="22" borderId="0" applyNumberFormat="0" applyBorder="0" applyAlignment="0" applyProtection="0"/>
    <xf numFmtId="0" fontId="4" fillId="0" borderId="0"/>
    <xf numFmtId="0" fontId="4" fillId="0" borderId="0"/>
    <xf numFmtId="0" fontId="19" fillId="0" borderId="0"/>
    <xf numFmtId="0" fontId="4"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4" fillId="0" borderId="0"/>
    <xf numFmtId="0" fontId="5" fillId="0" borderId="0"/>
    <xf numFmtId="0" fontId="4" fillId="0" borderId="0"/>
    <xf numFmtId="9" fontId="4"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5" fillId="0" borderId="0"/>
    <xf numFmtId="0" fontId="4" fillId="23" borderId="7" applyNumberFormat="0" applyFont="0" applyAlignment="0" applyProtection="0"/>
    <xf numFmtId="0" fontId="1" fillId="0" borderId="0"/>
    <xf numFmtId="0" fontId="32" fillId="0" borderId="0"/>
    <xf numFmtId="0" fontId="1" fillId="0" borderId="0"/>
    <xf numFmtId="0" fontId="1" fillId="0" borderId="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9" fillId="20"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33" fillId="0" borderId="0" applyNumberFormat="0" applyFont="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0" fontId="20" fillId="20" borderId="8"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22" fillId="0" borderId="9" applyNumberFormat="0" applyFill="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2" fillId="0" borderId="0" applyNumberFormat="0" applyFill="0" applyBorder="0" applyAlignment="0" applyProtection="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23" applyNumberFormat="0" applyFill="0" applyAlignment="0" applyProtection="0"/>
    <xf numFmtId="0" fontId="20" fillId="20" borderId="22" applyNumberFormat="0" applyAlignment="0" applyProtection="0"/>
    <xf numFmtId="0" fontId="16" fillId="7"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37" fillId="0" borderId="0" applyAlignment="0">
      <alignment vertical="top" wrapText="1"/>
      <protection locked="0"/>
    </xf>
    <xf numFmtId="0" fontId="38" fillId="0" borderId="0"/>
    <xf numFmtId="0" fontId="4" fillId="0" borderId="0"/>
    <xf numFmtId="9" fontId="1" fillId="0" borderId="0" applyFont="0" applyFill="0" applyBorder="0" applyAlignment="0" applyProtection="0"/>
    <xf numFmtId="168" fontId="19" fillId="0" borderId="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9" fillId="20"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6" fillId="7" borderId="21"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4" fillId="23" borderId="7" applyNumberFormat="0" applyFon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0" fontId="20" fillId="20" borderId="2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22" fillId="0" borderId="23" applyNumberFormat="0" applyFill="0" applyAlignment="0" applyProtection="0"/>
    <xf numFmtId="0" fontId="34" fillId="0" borderId="0"/>
    <xf numFmtId="0" fontId="4"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 fillId="0" borderId="0"/>
    <xf numFmtId="0" fontId="55" fillId="0" borderId="0"/>
    <xf numFmtId="0" fontId="4" fillId="0" borderId="0"/>
    <xf numFmtId="0" fontId="1" fillId="0" borderId="0"/>
  </cellStyleXfs>
  <cellXfs count="416">
    <xf numFmtId="0" fontId="0" fillId="0" borderId="0" xfId="0"/>
    <xf numFmtId="0" fontId="3" fillId="0" borderId="0" xfId="0" applyFont="1"/>
    <xf numFmtId="0" fontId="26" fillId="0" borderId="0" xfId="2" applyFont="1"/>
    <xf numFmtId="0" fontId="27" fillId="0" borderId="0" xfId="41" applyFont="1"/>
    <xf numFmtId="0" fontId="24" fillId="0" borderId="0" xfId="41" applyFont="1" applyAlignment="1">
      <alignment horizontal="center"/>
    </xf>
    <xf numFmtId="0" fontId="28" fillId="0" borderId="10" xfId="41" applyFont="1" applyBorder="1"/>
    <xf numFmtId="0" fontId="24" fillId="0" borderId="12" xfId="41" applyFont="1" applyBorder="1"/>
    <xf numFmtId="164" fontId="24" fillId="0" borderId="0" xfId="41" applyNumberFormat="1" applyFont="1" applyAlignment="1">
      <alignment horizontal="center" vertical="center"/>
    </xf>
    <xf numFmtId="0" fontId="24" fillId="0" borderId="0" xfId="41" applyFont="1" applyAlignment="1">
      <alignment horizontal="right"/>
    </xf>
    <xf numFmtId="164" fontId="24" fillId="0" borderId="0" xfId="41" applyNumberFormat="1" applyFont="1" applyAlignment="1">
      <alignment horizontal="center"/>
    </xf>
    <xf numFmtId="164" fontId="24" fillId="0" borderId="0" xfId="41" applyNumberFormat="1" applyFont="1" applyAlignment="1">
      <alignment horizontal="right" vertical="center"/>
    </xf>
    <xf numFmtId="164" fontId="24" fillId="0" borderId="10" xfId="41" applyNumberFormat="1" applyFont="1" applyBorder="1" applyAlignment="1">
      <alignment horizontal="center"/>
    </xf>
    <xf numFmtId="164" fontId="24" fillId="0" borderId="12" xfId="41" applyNumberFormat="1" applyFont="1" applyBorder="1" applyAlignment="1">
      <alignment horizontal="center" vertical="center"/>
    </xf>
    <xf numFmtId="0" fontId="30" fillId="24" borderId="0" xfId="47" applyFont="1" applyFill="1" applyAlignment="1">
      <alignment horizontal="right" vertical="top"/>
    </xf>
    <xf numFmtId="1" fontId="24" fillId="0" borderId="0" xfId="41" applyNumberFormat="1" applyFont="1"/>
    <xf numFmtId="1" fontId="24" fillId="0" borderId="0" xfId="41" applyNumberFormat="1" applyFont="1" applyAlignment="1">
      <alignment vertical="center"/>
    </xf>
    <xf numFmtId="166" fontId="24" fillId="0" borderId="0" xfId="1" applyNumberFormat="1" applyFont="1" applyAlignment="1">
      <alignment horizontal="right"/>
    </xf>
    <xf numFmtId="0" fontId="4" fillId="25" borderId="0" xfId="2" applyFill="1"/>
    <xf numFmtId="0" fontId="0" fillId="29" borderId="0" xfId="0" applyFill="1"/>
    <xf numFmtId="0" fontId="3" fillId="29" borderId="0" xfId="0" applyFont="1" applyFill="1"/>
    <xf numFmtId="0" fontId="0" fillId="28" borderId="0" xfId="0" applyFill="1"/>
    <xf numFmtId="0" fontId="3" fillId="28" borderId="0" xfId="0" applyFont="1" applyFill="1"/>
    <xf numFmtId="0" fontId="4" fillId="27" borderId="15" xfId="2" applyFill="1" applyBorder="1"/>
    <xf numFmtId="0" fontId="4" fillId="27" borderId="0" xfId="2" applyFill="1"/>
    <xf numFmtId="0" fontId="4" fillId="27" borderId="16" xfId="2" applyFill="1" applyBorder="1"/>
    <xf numFmtId="0" fontId="4" fillId="27" borderId="17" xfId="2" applyFill="1" applyBorder="1"/>
    <xf numFmtId="0" fontId="4" fillId="27" borderId="20" xfId="2" applyFill="1" applyBorder="1"/>
    <xf numFmtId="0" fontId="4" fillId="27" borderId="18" xfId="2" applyFill="1" applyBorder="1"/>
    <xf numFmtId="0" fontId="29" fillId="27" borderId="15" xfId="2" applyFont="1" applyFill="1" applyBorder="1"/>
    <xf numFmtId="0" fontId="35" fillId="27" borderId="13" xfId="2" applyFont="1" applyFill="1" applyBorder="1"/>
    <xf numFmtId="0" fontId="29" fillId="27" borderId="19" xfId="2" applyFont="1" applyFill="1" applyBorder="1"/>
    <xf numFmtId="0" fontId="29" fillId="27" borderId="14" xfId="2" applyFont="1" applyFill="1" applyBorder="1"/>
    <xf numFmtId="0" fontId="4" fillId="27" borderId="0" xfId="2" applyFill="1" applyAlignment="1">
      <alignment horizontal="center"/>
    </xf>
    <xf numFmtId="0" fontId="4" fillId="27" borderId="16" xfId="2" applyFill="1" applyBorder="1" applyAlignment="1">
      <alignment horizontal="center"/>
    </xf>
    <xf numFmtId="0" fontId="29" fillId="27" borderId="0" xfId="2" applyFont="1" applyFill="1" applyAlignment="1">
      <alignment horizontal="center"/>
    </xf>
    <xf numFmtId="0" fontId="29" fillId="27" borderId="16" xfId="2" applyFont="1" applyFill="1" applyBorder="1" applyAlignment="1">
      <alignment horizontal="center"/>
    </xf>
    <xf numFmtId="0" fontId="4" fillId="25" borderId="0" xfId="41" applyFont="1" applyFill="1"/>
    <xf numFmtId="0" fontId="4" fillId="0" borderId="0" xfId="41" applyFont="1" applyAlignment="1">
      <alignment horizontal="left" indent="3"/>
    </xf>
    <xf numFmtId="0" fontId="0" fillId="30" borderId="0" xfId="0" applyFill="1"/>
    <xf numFmtId="0" fontId="24" fillId="0" borderId="0" xfId="41" applyFont="1"/>
    <xf numFmtId="0" fontId="24" fillId="0" borderId="0" xfId="2" applyFont="1"/>
    <xf numFmtId="0" fontId="24" fillId="0" borderId="0" xfId="41" applyFont="1" applyAlignment="1">
      <alignment horizontal="left" indent="1"/>
    </xf>
    <xf numFmtId="0" fontId="24" fillId="0" borderId="0" xfId="41" applyFont="1" applyAlignment="1">
      <alignment vertical="top"/>
    </xf>
    <xf numFmtId="0" fontId="24" fillId="0" borderId="0" xfId="49" applyFont="1"/>
    <xf numFmtId="164" fontId="24" fillId="0" borderId="0" xfId="41" applyNumberFormat="1" applyFont="1" applyAlignment="1">
      <alignment horizontal="right"/>
    </xf>
    <xf numFmtId="0" fontId="24" fillId="0" borderId="0" xfId="1097" applyFont="1"/>
    <xf numFmtId="0" fontId="24" fillId="0" borderId="0" xfId="39" applyFont="1"/>
    <xf numFmtId="0" fontId="24" fillId="0" borderId="0" xfId="41" applyFont="1" applyAlignment="1">
      <alignment horizontal="left" vertical="center" wrapText="1"/>
    </xf>
    <xf numFmtId="0" fontId="30" fillId="0" borderId="0" xfId="41" applyFont="1" applyAlignment="1">
      <alignment horizontal="left" wrapText="1"/>
    </xf>
    <xf numFmtId="0" fontId="26" fillId="0" borderId="0" xfId="41" applyFont="1" applyAlignment="1">
      <alignment horizontal="left" vertical="center"/>
    </xf>
    <xf numFmtId="164" fontId="24" fillId="0" borderId="11" xfId="41" applyNumberFormat="1" applyFont="1" applyBorder="1" applyAlignment="1">
      <alignment horizontal="center" vertical="center"/>
    </xf>
    <xf numFmtId="165" fontId="24" fillId="0" borderId="0" xfId="40" applyNumberFormat="1" applyFont="1" applyAlignment="1">
      <alignment horizontal="left" vertical="center" wrapText="1"/>
    </xf>
    <xf numFmtId="0" fontId="24" fillId="0" borderId="0" xfId="49" applyFont="1" applyAlignment="1">
      <alignment horizontal="left" vertical="center" wrapText="1"/>
    </xf>
    <xf numFmtId="0" fontId="24" fillId="0" borderId="0" xfId="41" applyFont="1" applyAlignment="1">
      <alignment horizontal="left" vertical="center"/>
    </xf>
    <xf numFmtId="0" fontId="24" fillId="0" borderId="0" xfId="49" applyFont="1" applyAlignment="1">
      <alignment horizontal="left" vertical="center"/>
    </xf>
    <xf numFmtId="164" fontId="4" fillId="26" borderId="0" xfId="41" applyNumberFormat="1" applyFont="1" applyFill="1" applyAlignment="1">
      <alignment horizontal="left"/>
    </xf>
    <xf numFmtId="0" fontId="0" fillId="0" borderId="0" xfId="0" applyAlignment="1">
      <alignment horizontal="right"/>
    </xf>
    <xf numFmtId="0" fontId="4" fillId="0" borderId="0" xfId="49"/>
    <xf numFmtId="0" fontId="3" fillId="0" borderId="24" xfId="0" applyFont="1" applyBorder="1"/>
    <xf numFmtId="0" fontId="0" fillId="0" borderId="24" xfId="0" applyBorder="1"/>
    <xf numFmtId="0" fontId="0" fillId="0" borderId="25" xfId="0" applyBorder="1"/>
    <xf numFmtId="0" fontId="0" fillId="30" borderId="25" xfId="0" applyFill="1" applyBorder="1"/>
    <xf numFmtId="0" fontId="3" fillId="29" borderId="25" xfId="0" applyFont="1" applyFill="1" applyBorder="1"/>
    <xf numFmtId="0" fontId="0" fillId="33" borderId="0" xfId="0" applyFill="1"/>
    <xf numFmtId="164" fontId="24" fillId="32" borderId="0" xfId="41" applyNumberFormat="1" applyFont="1" applyFill="1" applyAlignment="1">
      <alignment horizontal="right"/>
    </xf>
    <xf numFmtId="0" fontId="24" fillId="32" borderId="0" xfId="41" applyFont="1" applyFill="1" applyAlignment="1">
      <alignment horizontal="right"/>
    </xf>
    <xf numFmtId="0" fontId="39" fillId="0" borderId="0" xfId="0" applyFont="1"/>
    <xf numFmtId="0" fontId="35" fillId="0" borderId="0" xfId="0" applyFont="1"/>
    <xf numFmtId="0" fontId="40" fillId="32" borderId="0" xfId="0" applyFont="1" applyFill="1" applyAlignment="1">
      <alignment horizontal="left"/>
    </xf>
    <xf numFmtId="0" fontId="41" fillId="0" borderId="0" xfId="0" applyFont="1"/>
    <xf numFmtId="0" fontId="40" fillId="0" borderId="0" xfId="0" applyFont="1"/>
    <xf numFmtId="0" fontId="4" fillId="0" borderId="0" xfId="0" applyFont="1"/>
    <xf numFmtId="0" fontId="0" fillId="34" borderId="0" xfId="0" applyFill="1"/>
    <xf numFmtId="166" fontId="0" fillId="0" borderId="0" xfId="1" applyNumberFormat="1" applyFont="1"/>
    <xf numFmtId="166" fontId="3" fillId="0" borderId="0" xfId="1" applyNumberFormat="1" applyFont="1"/>
    <xf numFmtId="167" fontId="0" fillId="0" borderId="0" xfId="2134" applyNumberFormat="1" applyFont="1"/>
    <xf numFmtId="3" fontId="0" fillId="0" borderId="0" xfId="1" applyNumberFormat="1" applyFont="1"/>
    <xf numFmtId="164" fontId="24" fillId="0" borderId="11" xfId="41" applyNumberFormat="1" applyFont="1" applyBorder="1" applyAlignment="1">
      <alignment vertical="center"/>
    </xf>
    <xf numFmtId="49" fontId="24" fillId="0" borderId="11" xfId="41" applyNumberFormat="1" applyFont="1" applyBorder="1" applyAlignment="1">
      <alignment vertical="center"/>
    </xf>
    <xf numFmtId="49" fontId="24" fillId="0" borderId="10" xfId="41" applyNumberFormat="1" applyFont="1" applyBorder="1" applyAlignment="1">
      <alignment horizontal="center"/>
    </xf>
    <xf numFmtId="0" fontId="42" fillId="29" borderId="0" xfId="0" applyFont="1" applyFill="1"/>
    <xf numFmtId="0" fontId="29" fillId="0" borderId="0" xfId="49" applyFont="1"/>
    <xf numFmtId="0" fontId="4" fillId="0" borderId="0" xfId="49" applyAlignment="1">
      <alignment horizontal="left"/>
    </xf>
    <xf numFmtId="0" fontId="36" fillId="0" borderId="0" xfId="49" applyFont="1" applyAlignment="1">
      <alignment horizontal="left"/>
    </xf>
    <xf numFmtId="0" fontId="29" fillId="0" borderId="0" xfId="0" applyFont="1"/>
    <xf numFmtId="0" fontId="47" fillId="31" borderId="0" xfId="49" applyFont="1" applyFill="1"/>
    <xf numFmtId="0" fontId="4" fillId="31" borderId="0" xfId="49" applyFill="1"/>
    <xf numFmtId="0" fontId="45" fillId="31" borderId="0" xfId="49" applyFont="1" applyFill="1"/>
    <xf numFmtId="0" fontId="48" fillId="31" borderId="0" xfId="5479" applyFill="1" applyAlignment="1" applyProtection="1"/>
    <xf numFmtId="0" fontId="4" fillId="24" borderId="0" xfId="2" applyFill="1"/>
    <xf numFmtId="0" fontId="4" fillId="31" borderId="0" xfId="2" applyFill="1"/>
    <xf numFmtId="0" fontId="29" fillId="0" borderId="0" xfId="49" applyFont="1" applyAlignment="1">
      <alignment horizontal="left"/>
    </xf>
    <xf numFmtId="0" fontId="4" fillId="24" borderId="0" xfId="49" applyFill="1"/>
    <xf numFmtId="0" fontId="49" fillId="24" borderId="0" xfId="5480" applyFont="1" applyFill="1" applyAlignment="1" applyProtection="1"/>
    <xf numFmtId="0" fontId="4" fillId="24" borderId="0" xfId="5480" applyFont="1" applyFill="1" applyAlignment="1" applyProtection="1"/>
    <xf numFmtId="0" fontId="29" fillId="24" borderId="26" xfId="5480" applyFont="1" applyFill="1" applyBorder="1" applyAlignment="1" applyProtection="1">
      <alignment horizontal="center" vertical="center"/>
    </xf>
    <xf numFmtId="0" fontId="4" fillId="0" borderId="26" xfId="49" applyBorder="1" applyAlignment="1">
      <alignment horizontal="center" vertical="center"/>
    </xf>
    <xf numFmtId="0" fontId="4" fillId="0" borderId="26" xfId="49" applyBorder="1" applyAlignment="1">
      <alignment vertical="center"/>
    </xf>
    <xf numFmtId="0" fontId="29" fillId="24" borderId="0" xfId="49" applyFont="1" applyFill="1"/>
    <xf numFmtId="0" fontId="48" fillId="0" borderId="0" xfId="5479" applyAlignment="1" applyProtection="1"/>
    <xf numFmtId="0" fontId="50" fillId="0" borderId="0" xfId="48" applyFont="1" applyAlignment="1">
      <alignment vertical="center"/>
    </xf>
    <xf numFmtId="0" fontId="5" fillId="0" borderId="0" xfId="48" applyAlignment="1">
      <alignment vertical="center"/>
    </xf>
    <xf numFmtId="0" fontId="5" fillId="0" borderId="0" xfId="48"/>
    <xf numFmtId="0" fontId="52" fillId="0" borderId="10" xfId="48" applyFont="1" applyBorder="1"/>
    <xf numFmtId="0" fontId="51" fillId="0" borderId="10" xfId="48" applyFont="1" applyBorder="1"/>
    <xf numFmtId="0" fontId="51" fillId="0" borderId="0" xfId="48" applyFont="1"/>
    <xf numFmtId="0" fontId="52" fillId="0" borderId="0" xfId="48" applyFont="1"/>
    <xf numFmtId="0" fontId="52" fillId="0" borderId="12" xfId="48" applyFont="1" applyBorder="1"/>
    <xf numFmtId="0" fontId="5" fillId="0" borderId="12" xfId="48" applyBorder="1"/>
    <xf numFmtId="0" fontId="53" fillId="0" borderId="0" xfId="48" applyFont="1"/>
    <xf numFmtId="0" fontId="48" fillId="24" borderId="0" xfId="5479" applyFill="1" applyAlignment="1" applyProtection="1"/>
    <xf numFmtId="0" fontId="48" fillId="31" borderId="26" xfId="5479" applyFill="1" applyBorder="1" applyAlignment="1" applyProtection="1">
      <alignment vertical="center"/>
    </xf>
    <xf numFmtId="0" fontId="49" fillId="24" borderId="27" xfId="5480" applyFont="1" applyFill="1" applyBorder="1" applyAlignment="1" applyProtection="1">
      <alignment vertical="center"/>
    </xf>
    <xf numFmtId="0" fontId="35" fillId="31" borderId="0" xfId="49" applyFont="1" applyFill="1"/>
    <xf numFmtId="0" fontId="48" fillId="0" borderId="26" xfId="5479" quotePrefix="1" applyBorder="1" applyAlignment="1" applyProtection="1"/>
    <xf numFmtId="0" fontId="49" fillId="31" borderId="26" xfId="5479" applyFont="1" applyFill="1" applyBorder="1" applyAlignment="1" applyProtection="1">
      <alignment vertical="center"/>
    </xf>
    <xf numFmtId="0" fontId="48" fillId="31" borderId="26" xfId="5479" quotePrefix="1" applyFill="1" applyBorder="1" applyAlignment="1" applyProtection="1">
      <alignment vertical="center"/>
    </xf>
    <xf numFmtId="0" fontId="4" fillId="24" borderId="26" xfId="2" applyFill="1" applyBorder="1"/>
    <xf numFmtId="0" fontId="51" fillId="0" borderId="0" xfId="0" applyFont="1"/>
    <xf numFmtId="0" fontId="24" fillId="0" borderId="0" xfId="41" applyFont="1" applyProtection="1">
      <protection locked="0"/>
    </xf>
    <xf numFmtId="0" fontId="4" fillId="0" borderId="0" xfId="41" applyFont="1" applyProtection="1">
      <protection locked="0"/>
    </xf>
    <xf numFmtId="0" fontId="4" fillId="0" borderId="0" xfId="0" applyFont="1" applyProtection="1">
      <protection locked="0"/>
    </xf>
    <xf numFmtId="0" fontId="4" fillId="0" borderId="0" xfId="39" applyProtection="1">
      <protection locked="0"/>
    </xf>
    <xf numFmtId="0" fontId="36" fillId="0" borderId="0" xfId="47" applyFont="1" applyAlignment="1" applyProtection="1">
      <alignment horizontal="right" vertical="top"/>
      <protection locked="0"/>
    </xf>
    <xf numFmtId="0" fontId="4" fillId="0" borderId="0" xfId="41" applyFont="1" applyAlignment="1" applyProtection="1">
      <alignment vertical="center"/>
      <protection locked="0"/>
    </xf>
    <xf numFmtId="1" fontId="4" fillId="0" borderId="0" xfId="41" applyNumberFormat="1" applyFont="1" applyAlignment="1" applyProtection="1">
      <alignment vertical="center"/>
      <protection locked="0"/>
    </xf>
    <xf numFmtId="0" fontId="4" fillId="0" borderId="0" xfId="49" applyProtection="1">
      <protection locked="0"/>
    </xf>
    <xf numFmtId="0" fontId="4" fillId="0" borderId="0" xfId="49" applyAlignment="1" applyProtection="1">
      <alignment vertical="center"/>
      <protection locked="0"/>
    </xf>
    <xf numFmtId="0" fontId="36" fillId="24" borderId="0" xfId="47" applyFont="1" applyFill="1" applyAlignment="1" applyProtection="1">
      <alignment horizontal="right" vertical="top"/>
      <protection locked="0"/>
    </xf>
    <xf numFmtId="0" fontId="4" fillId="0" borderId="12" xfId="41" applyFont="1" applyBorder="1" applyProtection="1">
      <protection locked="0"/>
    </xf>
    <xf numFmtId="0" fontId="4" fillId="0" borderId="12" xfId="39" applyBorder="1" applyProtection="1">
      <protection locked="0"/>
    </xf>
    <xf numFmtId="164" fontId="4" fillId="0" borderId="0" xfId="41" applyNumberFormat="1" applyFont="1" applyAlignment="1" applyProtection="1">
      <alignment horizontal="center"/>
      <protection locked="0"/>
    </xf>
    <xf numFmtId="0" fontId="29" fillId="0" borderId="0" xfId="2" applyFont="1" applyProtection="1">
      <protection locked="0"/>
    </xf>
    <xf numFmtId="0" fontId="4" fillId="0" borderId="32" xfId="41" applyFont="1" applyBorder="1" applyProtection="1">
      <protection locked="0"/>
    </xf>
    <xf numFmtId="165" fontId="4" fillId="0" borderId="0" xfId="40" applyNumberFormat="1" applyAlignment="1" applyProtection="1">
      <alignment vertical="center"/>
      <protection locked="0"/>
    </xf>
    <xf numFmtId="1" fontId="4" fillId="0" borderId="0" xfId="41" applyNumberFormat="1" applyFont="1" applyProtection="1">
      <protection locked="0"/>
    </xf>
    <xf numFmtId="0" fontId="4" fillId="0" borderId="0" xfId="41" applyFont="1" applyAlignment="1" applyProtection="1">
      <alignment horizontal="center"/>
      <protection locked="0"/>
    </xf>
    <xf numFmtId="0" fontId="4" fillId="0" borderId="0" xfId="2133" applyAlignment="1" applyProtection="1">
      <alignment horizontal="left"/>
      <protection locked="0"/>
    </xf>
    <xf numFmtId="164" fontId="4" fillId="0" borderId="0" xfId="41" applyNumberFormat="1" applyFont="1" applyAlignment="1" applyProtection="1">
      <alignment horizontal="right"/>
      <protection locked="0"/>
    </xf>
    <xf numFmtId="0" fontId="4" fillId="0" borderId="0" xfId="41" applyFont="1" applyAlignment="1" applyProtection="1">
      <alignment horizontal="right"/>
      <protection locked="0"/>
    </xf>
    <xf numFmtId="0" fontId="4" fillId="0" borderId="0" xfId="41" applyFont="1" applyAlignment="1" applyProtection="1">
      <alignment horizontal="left" indent="1"/>
      <protection locked="0"/>
    </xf>
    <xf numFmtId="0" fontId="4" fillId="0" borderId="0" xfId="49" applyAlignment="1" applyProtection="1">
      <alignment horizontal="right" vertical="center" wrapText="1"/>
      <protection locked="0"/>
    </xf>
    <xf numFmtId="165" fontId="29" fillId="0" borderId="0" xfId="2135" applyNumberFormat="1" applyFont="1"/>
    <xf numFmtId="0" fontId="4" fillId="0" borderId="0" xfId="39"/>
    <xf numFmtId="0" fontId="29" fillId="0" borderId="0" xfId="5484" applyFont="1" applyAlignment="1">
      <alignment horizontal="left"/>
    </xf>
    <xf numFmtId="1" fontId="29" fillId="0" borderId="0" xfId="5484" applyNumberFormat="1" applyFont="1" applyAlignment="1">
      <alignment horizontal="left"/>
    </xf>
    <xf numFmtId="0" fontId="4" fillId="0" borderId="12" xfId="5484" applyBorder="1" applyAlignment="1">
      <alignment horizontal="left" vertical="center" wrapText="1"/>
    </xf>
    <xf numFmtId="0" fontId="4" fillId="0" borderId="12" xfId="52" applyBorder="1" applyAlignment="1">
      <alignment horizontal="left" vertical="center" wrapText="1"/>
    </xf>
    <xf numFmtId="0" fontId="36" fillId="0" borderId="12" xfId="52" applyFont="1" applyBorder="1" applyAlignment="1">
      <alignment horizontal="left" vertical="center" wrapText="1"/>
    </xf>
    <xf numFmtId="0" fontId="36" fillId="0" borderId="0" xfId="52" applyFont="1" applyAlignment="1">
      <alignment horizontal="left" vertical="center" wrapText="1"/>
    </xf>
    <xf numFmtId="0" fontId="29" fillId="0" borderId="0" xfId="41" applyFont="1" applyAlignment="1">
      <alignment horizontal="left"/>
    </xf>
    <xf numFmtId="0" fontId="29" fillId="0" borderId="0" xfId="41" applyFont="1"/>
    <xf numFmtId="0" fontId="4" fillId="0" borderId="0" xfId="41" applyFont="1"/>
    <xf numFmtId="0" fontId="4" fillId="0" borderId="0" xfId="2131" applyFont="1" applyAlignment="1">
      <alignment horizontal="left"/>
      <protection locked="0"/>
    </xf>
    <xf numFmtId="1" fontId="4" fillId="0" borderId="0" xfId="41" applyNumberFormat="1" applyFont="1" applyAlignment="1">
      <alignment horizontal="right" vertical="center"/>
    </xf>
    <xf numFmtId="0" fontId="29" fillId="0" borderId="11" xfId="41" applyFont="1" applyBorder="1"/>
    <xf numFmtId="0" fontId="4" fillId="0" borderId="11" xfId="49" applyBorder="1" applyAlignment="1">
      <alignment horizontal="left" vertical="center" wrapText="1"/>
    </xf>
    <xf numFmtId="0" fontId="4" fillId="0" borderId="11" xfId="2131" applyFont="1" applyBorder="1" applyAlignment="1">
      <alignment horizontal="left" vertical="center" wrapText="1"/>
      <protection locked="0"/>
    </xf>
    <xf numFmtId="0" fontId="4" fillId="0" borderId="0" xfId="41" applyFont="1" applyAlignment="1">
      <alignment horizontal="center"/>
    </xf>
    <xf numFmtId="166" fontId="4" fillId="0" borderId="0" xfId="1" applyNumberFormat="1" applyFont="1" applyAlignment="1">
      <alignment horizontal="right"/>
    </xf>
    <xf numFmtId="3" fontId="4" fillId="0" borderId="0" xfId="41" applyNumberFormat="1" applyFont="1" applyAlignment="1">
      <alignment horizontal="right"/>
    </xf>
    <xf numFmtId="0" fontId="4" fillId="0" borderId="0" xfId="41" applyFont="1" applyAlignment="1">
      <alignment horizontal="left"/>
    </xf>
    <xf numFmtId="0" fontId="4" fillId="0" borderId="0" xfId="41" applyFont="1" applyAlignment="1">
      <alignment vertical="center"/>
    </xf>
    <xf numFmtId="0" fontId="4" fillId="0" borderId="12" xfId="41" applyFont="1" applyBorder="1"/>
    <xf numFmtId="0" fontId="36" fillId="0" borderId="0" xfId="47" applyFont="1" applyAlignment="1">
      <alignment horizontal="right"/>
    </xf>
    <xf numFmtId="1" fontId="4" fillId="0" borderId="0" xfId="41" applyNumberFormat="1" applyFont="1" applyAlignment="1">
      <alignment vertical="center"/>
    </xf>
    <xf numFmtId="0" fontId="4" fillId="0" borderId="0" xfId="49" applyAlignment="1">
      <alignment vertical="center"/>
    </xf>
    <xf numFmtId="0" fontId="36" fillId="0" borderId="0" xfId="41" applyFont="1"/>
    <xf numFmtId="0" fontId="29" fillId="0" borderId="0" xfId="41" applyFont="1" applyAlignment="1">
      <alignment vertical="top"/>
    </xf>
    <xf numFmtId="0" fontId="4" fillId="0" borderId="0" xfId="41" applyFont="1" applyAlignment="1">
      <alignment vertical="top"/>
    </xf>
    <xf numFmtId="1" fontId="29" fillId="0" borderId="0" xfId="41" applyNumberFormat="1" applyFont="1" applyAlignment="1">
      <alignment horizontal="right" vertical="center"/>
    </xf>
    <xf numFmtId="0" fontId="29" fillId="0" borderId="11" xfId="49" applyFont="1" applyBorder="1" applyAlignment="1">
      <alignment horizontal="left" vertical="center" wrapText="1"/>
    </xf>
    <xf numFmtId="0" fontId="29" fillId="0" borderId="0" xfId="41" applyFont="1" applyAlignment="1">
      <alignment horizontal="center"/>
    </xf>
    <xf numFmtId="166" fontId="29" fillId="0" borderId="0" xfId="1" applyNumberFormat="1" applyFont="1" applyAlignment="1">
      <alignment horizontal="right"/>
    </xf>
    <xf numFmtId="0" fontId="29" fillId="0" borderId="12" xfId="41" applyFont="1" applyBorder="1"/>
    <xf numFmtId="0" fontId="36" fillId="24" borderId="0" xfId="47" applyFont="1" applyFill="1" applyAlignment="1">
      <alignment horizontal="right"/>
    </xf>
    <xf numFmtId="0" fontId="4" fillId="0" borderId="0" xfId="49" applyAlignment="1">
      <alignment vertical="center" wrapText="1"/>
    </xf>
    <xf numFmtId="0" fontId="4" fillId="0" borderId="0" xfId="49" applyAlignment="1">
      <alignment vertical="top" wrapText="1"/>
    </xf>
    <xf numFmtId="0" fontId="4" fillId="0" borderId="0" xfId="49" applyAlignment="1">
      <alignment wrapText="1"/>
    </xf>
    <xf numFmtId="0" fontId="4" fillId="0" borderId="0" xfId="2131" applyFont="1" applyAlignment="1">
      <alignment wrapText="1"/>
      <protection locked="0"/>
    </xf>
    <xf numFmtId="0" fontId="4" fillId="0" borderId="0" xfId="2131" applyFont="1" applyAlignment="1">
      <alignment horizontal="left" wrapText="1"/>
      <protection locked="0"/>
    </xf>
    <xf numFmtId="0" fontId="29" fillId="0" borderId="0" xfId="49" applyFont="1" applyAlignment="1">
      <alignment vertical="center"/>
    </xf>
    <xf numFmtId="0" fontId="4" fillId="0" borderId="0" xfId="49" applyAlignment="1">
      <alignment horizontal="left" vertical="center"/>
    </xf>
    <xf numFmtId="0" fontId="29" fillId="0" borderId="0" xfId="49" applyFont="1" applyAlignment="1">
      <alignment horizontal="left" vertical="center"/>
    </xf>
    <xf numFmtId="0" fontId="4" fillId="0" borderId="0" xfId="41" applyFont="1" applyAlignment="1">
      <alignment horizontal="left" vertical="center"/>
    </xf>
    <xf numFmtId="0" fontId="29" fillId="0" borderId="0" xfId="49" applyFont="1" applyAlignment="1">
      <alignment horizontal="left" vertical="center" wrapText="1"/>
    </xf>
    <xf numFmtId="0" fontId="29" fillId="0" borderId="0" xfId="41" applyFont="1" applyAlignment="1">
      <alignment vertical="center"/>
    </xf>
    <xf numFmtId="0" fontId="36" fillId="0" borderId="0" xfId="41" applyFont="1" applyAlignment="1">
      <alignment horizontal="left" wrapText="1"/>
    </xf>
    <xf numFmtId="0" fontId="49" fillId="0" borderId="0" xfId="41" applyFont="1" applyAlignment="1">
      <alignment horizontal="left" wrapText="1"/>
    </xf>
    <xf numFmtId="0" fontId="49" fillId="24" borderId="0" xfId="47" applyFont="1" applyFill="1" applyAlignment="1" applyProtection="1">
      <alignment horizontal="right" vertical="top"/>
      <protection locked="0"/>
    </xf>
    <xf numFmtId="0" fontId="51" fillId="0" borderId="0" xfId="0" applyFont="1" applyAlignment="1">
      <alignment vertical="center"/>
    </xf>
    <xf numFmtId="0" fontId="0" fillId="0" borderId="0" xfId="0" applyAlignment="1">
      <alignment vertical="center"/>
    </xf>
    <xf numFmtId="0" fontId="54" fillId="0" borderId="0" xfId="0" applyFont="1"/>
    <xf numFmtId="0" fontId="52" fillId="0" borderId="0" xfId="0" applyFont="1"/>
    <xf numFmtId="0" fontId="58" fillId="0" borderId="0" xfId="0" applyFont="1"/>
    <xf numFmtId="0" fontId="29" fillId="0" borderId="0" xfId="2" applyFont="1" applyAlignment="1" applyProtection="1">
      <alignment horizontal="right"/>
      <protection locked="0"/>
    </xf>
    <xf numFmtId="0" fontId="29" fillId="0" borderId="0" xfId="41" applyFont="1" applyAlignment="1" applyProtection="1">
      <alignment horizontal="right"/>
      <protection locked="0"/>
    </xf>
    <xf numFmtId="3" fontId="4" fillId="0" borderId="25" xfId="0" applyNumberFormat="1" applyFont="1" applyBorder="1" applyAlignment="1">
      <alignment horizontal="right"/>
    </xf>
    <xf numFmtId="1" fontId="58" fillId="0" borderId="0" xfId="41" applyNumberFormat="1" applyFont="1" applyAlignment="1">
      <alignment horizontal="right" vertical="center"/>
    </xf>
    <xf numFmtId="0" fontId="58" fillId="0" borderId="0" xfId="41" applyFont="1"/>
    <xf numFmtId="0" fontId="4" fillId="0" borderId="11" xfId="49" applyBorder="1" applyAlignment="1">
      <alignment horizontal="right" vertical="center" wrapText="1"/>
    </xf>
    <xf numFmtId="0" fontId="29" fillId="0" borderId="11" xfId="49" applyFont="1" applyBorder="1" applyAlignment="1">
      <alignment horizontal="right" vertical="center" wrapText="1"/>
    </xf>
    <xf numFmtId="0" fontId="29" fillId="31" borderId="12" xfId="52" applyFont="1" applyFill="1" applyBorder="1" applyAlignment="1">
      <alignment horizontal="left" wrapText="1"/>
    </xf>
    <xf numFmtId="0" fontId="29" fillId="31" borderId="0" xfId="52" applyFont="1" applyFill="1" applyAlignment="1">
      <alignment horizontal="left" wrapText="1"/>
    </xf>
    <xf numFmtId="0" fontId="4" fillId="0" borderId="0" xfId="2"/>
    <xf numFmtId="0" fontId="29" fillId="31" borderId="0" xfId="52" applyFont="1" applyFill="1" applyAlignment="1">
      <alignment horizontal="left"/>
    </xf>
    <xf numFmtId="0" fontId="4" fillId="0" borderId="25" xfId="41" applyFont="1" applyBorder="1" applyProtection="1">
      <protection locked="0"/>
    </xf>
    <xf numFmtId="0" fontId="4" fillId="0" borderId="10" xfId="41" applyFont="1" applyBorder="1" applyProtection="1">
      <protection locked="0"/>
    </xf>
    <xf numFmtId="0" fontId="4" fillId="0" borderId="25" xfId="41" applyFont="1" applyBorder="1" applyAlignment="1" applyProtection="1">
      <alignment horizontal="right"/>
      <protection locked="0"/>
    </xf>
    <xf numFmtId="0" fontId="4" fillId="0" borderId="12" xfId="0" applyFont="1" applyBorder="1" applyAlignment="1">
      <alignment wrapText="1"/>
    </xf>
    <xf numFmtId="0" fontId="4" fillId="0" borderId="27" xfId="0" applyFont="1" applyBorder="1" applyAlignment="1">
      <alignment wrapText="1"/>
    </xf>
    <xf numFmtId="0" fontId="4" fillId="0" borderId="11" xfId="0" applyFont="1" applyBorder="1" applyAlignment="1">
      <alignment wrapText="1"/>
    </xf>
    <xf numFmtId="0" fontId="4" fillId="0" borderId="29" xfId="0" applyFont="1" applyBorder="1" applyAlignment="1">
      <alignment wrapText="1"/>
    </xf>
    <xf numFmtId="0" fontId="29" fillId="0" borderId="0" xfId="41" applyFont="1" applyProtection="1">
      <protection locked="0"/>
    </xf>
    <xf numFmtId="0" fontId="4" fillId="31" borderId="12" xfId="0" applyFont="1" applyFill="1" applyBorder="1" applyAlignment="1">
      <alignment wrapText="1"/>
    </xf>
    <xf numFmtId="0" fontId="4" fillId="0" borderId="0" xfId="49" applyAlignment="1">
      <alignment horizontal="left" vertical="center" wrapText="1"/>
    </xf>
    <xf numFmtId="0" fontId="59" fillId="0" borderId="0" xfId="5485" applyFont="1"/>
    <xf numFmtId="0" fontId="4" fillId="0" borderId="0" xfId="0" applyFont="1" applyAlignment="1">
      <alignment wrapText="1"/>
    </xf>
    <xf numFmtId="0" fontId="4" fillId="0" borderId="30" xfId="0" applyFont="1" applyBorder="1" applyAlignment="1">
      <alignment wrapText="1"/>
    </xf>
    <xf numFmtId="0" fontId="29" fillId="0" borderId="0" xfId="0" applyFont="1" applyAlignment="1">
      <alignment horizontal="center"/>
    </xf>
    <xf numFmtId="0" fontId="4" fillId="0" borderId="28" xfId="0" applyFont="1" applyBorder="1" applyAlignment="1">
      <alignment wrapText="1"/>
    </xf>
    <xf numFmtId="165" fontId="4" fillId="0" borderId="0" xfId="40" applyNumberFormat="1" applyAlignment="1" applyProtection="1">
      <alignment vertical="center" wrapText="1"/>
      <protection locked="0"/>
    </xf>
    <xf numFmtId="0" fontId="4" fillId="31" borderId="0" xfId="0" applyFont="1" applyFill="1" applyAlignment="1">
      <alignment wrapText="1"/>
    </xf>
    <xf numFmtId="0" fontId="36" fillId="0" borderId="0" xfId="41" applyFont="1" applyProtection="1">
      <protection locked="0"/>
    </xf>
    <xf numFmtId="0" fontId="4" fillId="0" borderId="30" xfId="0" applyFont="1" applyBorder="1"/>
    <xf numFmtId="0" fontId="4" fillId="0" borderId="27" xfId="0" applyFont="1" applyBorder="1" applyAlignment="1">
      <alignment horizontal="right"/>
    </xf>
    <xf numFmtId="0" fontId="4" fillId="0" borderId="11" xfId="0" applyFont="1" applyBorder="1" applyAlignment="1">
      <alignment horizontal="right"/>
    </xf>
    <xf numFmtId="3" fontId="4" fillId="0" borderId="0" xfId="0" applyNumberFormat="1" applyFont="1" applyAlignment="1">
      <alignment horizontal="right"/>
    </xf>
    <xf numFmtId="0" fontId="59" fillId="0" borderId="0" xfId="0" applyFont="1"/>
    <xf numFmtId="0" fontId="36" fillId="0" borderId="0" xfId="49" applyFont="1"/>
    <xf numFmtId="0" fontId="29" fillId="31" borderId="0" xfId="49" applyFont="1" applyFill="1"/>
    <xf numFmtId="0" fontId="4" fillId="0" borderId="0" xfId="0" applyFont="1" applyAlignment="1">
      <alignment vertical="center"/>
    </xf>
    <xf numFmtId="0" fontId="4" fillId="0" borderId="0" xfId="49" applyAlignment="1" applyProtection="1">
      <alignment horizontal="left" vertical="center"/>
      <protection locked="0"/>
    </xf>
    <xf numFmtId="165" fontId="4" fillId="0" borderId="0" xfId="40" applyNumberFormat="1" applyAlignment="1" applyProtection="1">
      <alignment horizontal="left" vertical="center" wrapText="1"/>
      <protection locked="0"/>
    </xf>
    <xf numFmtId="0" fontId="29" fillId="0" borderId="0" xfId="2" applyFont="1" applyAlignment="1" applyProtection="1">
      <alignment horizontal="left"/>
      <protection locked="0"/>
    </xf>
    <xf numFmtId="0" fontId="4" fillId="0" borderId="0" xfId="41" applyFont="1" applyAlignment="1" applyProtection="1">
      <alignment horizontal="left"/>
      <protection locked="0"/>
    </xf>
    <xf numFmtId="164" fontId="4" fillId="0" borderId="0" xfId="49" applyNumberFormat="1" applyAlignment="1">
      <alignment horizontal="left" vertical="top" wrapText="1"/>
    </xf>
    <xf numFmtId="0" fontId="4" fillId="0" borderId="26" xfId="0" applyFont="1" applyBorder="1" applyAlignment="1">
      <alignment wrapText="1"/>
    </xf>
    <xf numFmtId="3" fontId="4" fillId="0" borderId="26" xfId="0" applyNumberFormat="1" applyFont="1" applyBorder="1" applyAlignment="1">
      <alignment wrapText="1"/>
    </xf>
    <xf numFmtId="3" fontId="4" fillId="0" borderId="0" xfId="0" applyNumberFormat="1" applyFont="1" applyAlignment="1">
      <alignment wrapText="1"/>
    </xf>
    <xf numFmtId="3" fontId="29" fillId="0" borderId="0" xfId="41" applyNumberFormat="1" applyFont="1" applyProtection="1">
      <protection locked="0"/>
    </xf>
    <xf numFmtId="0" fontId="29" fillId="0" borderId="12" xfId="0" applyFont="1" applyBorder="1"/>
    <xf numFmtId="0" fontId="29" fillId="0" borderId="10" xfId="0" applyFont="1" applyBorder="1" applyAlignment="1">
      <alignment horizontal="center"/>
    </xf>
    <xf numFmtId="0" fontId="4" fillId="0" borderId="12" xfId="0" applyFont="1" applyBorder="1"/>
    <xf numFmtId="0" fontId="29" fillId="0" borderId="0" xfId="0" applyFont="1" applyAlignment="1">
      <alignment wrapText="1"/>
    </xf>
    <xf numFmtId="0" fontId="60" fillId="0" borderId="12" xfId="0" applyFont="1" applyBorder="1" applyProtection="1">
      <protection locked="0"/>
    </xf>
    <xf numFmtId="0" fontId="60" fillId="0" borderId="0" xfId="0" applyFont="1" applyProtection="1">
      <protection locked="0"/>
    </xf>
    <xf numFmtId="0" fontId="61" fillId="0" borderId="0" xfId="0" applyFont="1" applyAlignment="1">
      <alignment horizontal="center"/>
    </xf>
    <xf numFmtId="0" fontId="4" fillId="0" borderId="10" xfId="0" applyFont="1" applyBorder="1"/>
    <xf numFmtId="0" fontId="4" fillId="0" borderId="31" xfId="0" applyFont="1" applyBorder="1"/>
    <xf numFmtId="0" fontId="4" fillId="0" borderId="24" xfId="0" applyFont="1" applyBorder="1"/>
    <xf numFmtId="1" fontId="4" fillId="0" borderId="0" xfId="0" quotePrefix="1" applyNumberFormat="1" applyFont="1" applyAlignment="1">
      <alignment horizontal="right"/>
    </xf>
    <xf numFmtId="1" fontId="4" fillId="0" borderId="24" xfId="0" quotePrefix="1" applyNumberFormat="1" applyFont="1" applyBorder="1" applyAlignment="1">
      <alignment horizontal="right"/>
    </xf>
    <xf numFmtId="1" fontId="4" fillId="0" borderId="0" xfId="0" applyNumberFormat="1" applyFont="1"/>
    <xf numFmtId="1" fontId="4" fillId="0" borderId="25" xfId="0" quotePrefix="1" applyNumberFormat="1" applyFont="1" applyBorder="1" applyAlignment="1">
      <alignment horizontal="right"/>
    </xf>
    <xf numFmtId="0" fontId="59" fillId="0" borderId="12" xfId="0" applyFont="1" applyBorder="1" applyProtection="1">
      <protection locked="0"/>
    </xf>
    <xf numFmtId="0" fontId="59" fillId="0" borderId="29" xfId="0" applyFont="1" applyBorder="1" applyProtection="1">
      <protection locked="0"/>
    </xf>
    <xf numFmtId="1" fontId="4" fillId="0" borderId="12" xfId="0" quotePrefix="1" applyNumberFormat="1" applyFont="1" applyBorder="1" applyAlignment="1">
      <alignment horizontal="right"/>
    </xf>
    <xf numFmtId="1" fontId="4" fillId="0" borderId="30" xfId="0" quotePrefix="1" applyNumberFormat="1" applyFont="1" applyBorder="1" applyAlignment="1">
      <alignment horizontal="right"/>
    </xf>
    <xf numFmtId="1" fontId="4" fillId="0" borderId="12" xfId="0" applyNumberFormat="1" applyFont="1" applyBorder="1"/>
    <xf numFmtId="1" fontId="4" fillId="0" borderId="30" xfId="0" applyNumberFormat="1" applyFont="1" applyBorder="1"/>
    <xf numFmtId="0" fontId="59" fillId="0" borderId="0" xfId="0" applyFont="1" applyProtection="1">
      <protection locked="0"/>
    </xf>
    <xf numFmtId="0" fontId="4" fillId="0" borderId="12" xfId="0" applyFont="1" applyBorder="1" applyAlignment="1">
      <alignment vertical="top"/>
    </xf>
    <xf numFmtId="0" fontId="4" fillId="0" borderId="0" xfId="0" applyFont="1" applyAlignment="1">
      <alignment vertical="top"/>
    </xf>
    <xf numFmtId="0" fontId="4" fillId="0" borderId="25" xfId="0" applyFont="1" applyBorder="1"/>
    <xf numFmtId="0" fontId="4" fillId="0" borderId="0" xfId="0" applyFont="1" applyAlignment="1">
      <alignment horizontal="right"/>
    </xf>
    <xf numFmtId="0" fontId="4" fillId="0" borderId="24" xfId="0" applyFont="1" applyBorder="1" applyAlignment="1">
      <alignment horizontal="right"/>
    </xf>
    <xf numFmtId="0" fontId="4" fillId="0" borderId="25" xfId="0" applyFont="1" applyBorder="1" applyAlignment="1">
      <alignment horizontal="right"/>
    </xf>
    <xf numFmtId="0" fontId="4" fillId="0" borderId="12" xfId="0" applyFont="1" applyBorder="1" applyAlignment="1">
      <alignment horizontal="right"/>
    </xf>
    <xf numFmtId="0" fontId="4" fillId="0" borderId="30" xfId="0" applyFont="1" applyBorder="1" applyAlignment="1">
      <alignment horizontal="right"/>
    </xf>
    <xf numFmtId="0" fontId="4" fillId="0" borderId="29" xfId="0" applyFont="1" applyBorder="1" applyAlignment="1">
      <alignment horizontal="right"/>
    </xf>
    <xf numFmtId="164" fontId="29" fillId="0" borderId="0" xfId="41" applyNumberFormat="1" applyFont="1" applyAlignment="1" applyProtection="1">
      <alignment horizontal="right"/>
      <protection locked="0"/>
    </xf>
    <xf numFmtId="0" fontId="29" fillId="0" borderId="0" xfId="0" applyFont="1" applyAlignment="1">
      <alignment horizontal="right"/>
    </xf>
    <xf numFmtId="1" fontId="29" fillId="0" borderId="0" xfId="41" applyNumberFormat="1" applyFont="1" applyAlignment="1" applyProtection="1">
      <alignment horizontal="right"/>
      <protection locked="0"/>
    </xf>
    <xf numFmtId="0" fontId="4" fillId="0" borderId="31" xfId="0" applyFont="1" applyBorder="1" applyAlignment="1">
      <alignment vertical="center"/>
    </xf>
    <xf numFmtId="0" fontId="29" fillId="0" borderId="0" xfId="0" applyFont="1" applyAlignment="1">
      <alignment horizontal="center" vertical="center"/>
    </xf>
    <xf numFmtId="0" fontId="29"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left"/>
    </xf>
    <xf numFmtId="3" fontId="4" fillId="0" borderId="24" xfId="0" applyNumberFormat="1" applyFont="1" applyBorder="1" applyAlignment="1">
      <alignment horizontal="right" wrapText="1"/>
    </xf>
    <xf numFmtId="3" fontId="4" fillId="0" borderId="0" xfId="0" applyNumberFormat="1" applyFont="1"/>
    <xf numFmtId="0" fontId="4" fillId="0" borderId="0" xfId="0" applyFont="1" applyAlignment="1">
      <alignment horizontal="right" wrapText="1"/>
    </xf>
    <xf numFmtId="3" fontId="4" fillId="0" borderId="10" xfId="0" applyNumberFormat="1" applyFont="1" applyBorder="1" applyAlignment="1">
      <alignment horizontal="right"/>
    </xf>
    <xf numFmtId="3" fontId="4" fillId="0" borderId="10" xfId="0" applyNumberFormat="1" applyFont="1" applyBorder="1" applyAlignment="1">
      <alignment horizontal="right" wrapText="1"/>
    </xf>
    <xf numFmtId="3" fontId="4" fillId="0" borderId="0" xfId="0" applyNumberFormat="1" applyFont="1" applyAlignment="1">
      <alignment horizontal="right" wrapText="1"/>
    </xf>
    <xf numFmtId="0" fontId="4" fillId="0" borderId="33" xfId="0" applyFont="1" applyBorder="1" applyAlignment="1">
      <alignment vertical="center"/>
    </xf>
    <xf numFmtId="0" fontId="4" fillId="0" borderId="34" xfId="0" applyFont="1" applyBorder="1"/>
    <xf numFmtId="0" fontId="4" fillId="0" borderId="0" xfId="0" applyFont="1" applyAlignment="1">
      <alignment horizontal="center"/>
    </xf>
    <xf numFmtId="0" fontId="29" fillId="0" borderId="25" xfId="0" applyFont="1" applyBorder="1" applyAlignment="1">
      <alignment vertical="center"/>
    </xf>
    <xf numFmtId="0" fontId="29" fillId="0" borderId="24" xfId="0" applyFont="1" applyBorder="1" applyAlignment="1">
      <alignment vertical="center"/>
    </xf>
    <xf numFmtId="3" fontId="4" fillId="0" borderId="24" xfId="0" applyNumberFormat="1" applyFont="1" applyBorder="1" applyAlignment="1">
      <alignment horizontal="right"/>
    </xf>
    <xf numFmtId="0" fontId="29" fillId="0" borderId="25" xfId="0" applyFont="1" applyBorder="1"/>
    <xf numFmtId="3" fontId="4" fillId="0" borderId="25" xfId="0" applyNumberFormat="1" applyFont="1" applyBorder="1" applyAlignment="1">
      <alignment horizontal="right" vertical="center"/>
    </xf>
    <xf numFmtId="3" fontId="4" fillId="0" borderId="0" xfId="0" applyNumberFormat="1" applyFont="1" applyAlignment="1">
      <alignment horizontal="right" vertical="center"/>
    </xf>
    <xf numFmtId="3" fontId="4" fillId="0" borderId="24" xfId="0" applyNumberFormat="1" applyFont="1" applyBorder="1" applyAlignment="1">
      <alignment horizontal="right" vertical="center"/>
    </xf>
    <xf numFmtId="0" fontId="4" fillId="0" borderId="12" xfId="0" applyFont="1" applyBorder="1" applyProtection="1">
      <protection locked="0"/>
    </xf>
    <xf numFmtId="3" fontId="4" fillId="0" borderId="29" xfId="0" applyNumberFormat="1" applyFont="1" applyBorder="1" applyAlignment="1" applyProtection="1">
      <alignment horizontal="right"/>
      <protection locked="0"/>
    </xf>
    <xf numFmtId="3" fontId="4" fillId="0" borderId="12" xfId="0" applyNumberFormat="1" applyFont="1" applyBorder="1" applyAlignment="1" applyProtection="1">
      <alignment horizontal="right"/>
      <protection locked="0"/>
    </xf>
    <xf numFmtId="3" fontId="4" fillId="0" borderId="30" xfId="0" applyNumberFormat="1" applyFont="1" applyBorder="1" applyAlignment="1">
      <alignment horizontal="right"/>
    </xf>
    <xf numFmtId="164" fontId="4" fillId="0" borderId="0" xfId="41" applyNumberFormat="1" applyFont="1" applyAlignment="1" applyProtection="1">
      <alignment horizontal="left"/>
      <protection locked="0"/>
    </xf>
    <xf numFmtId="0" fontId="29" fillId="0" borderId="0" xfId="2" applyFont="1" applyAlignment="1" applyProtection="1">
      <alignment horizontal="center"/>
      <protection locked="0"/>
    </xf>
    <xf numFmtId="164" fontId="29" fillId="0" borderId="0" xfId="41" applyNumberFormat="1" applyFont="1" applyAlignment="1" applyProtection="1">
      <alignment horizontal="center"/>
      <protection locked="0"/>
    </xf>
    <xf numFmtId="0" fontId="29" fillId="0" borderId="0" xfId="41" applyFont="1" applyAlignment="1" applyProtection="1">
      <alignment horizontal="center"/>
      <protection locked="0"/>
    </xf>
    <xf numFmtId="0" fontId="62" fillId="0" borderId="0" xfId="0" applyFont="1" applyAlignment="1">
      <alignment horizontal="center"/>
    </xf>
    <xf numFmtId="0" fontId="62" fillId="0" borderId="0" xfId="0" applyFont="1"/>
    <xf numFmtId="0" fontId="59" fillId="0" borderId="10" xfId="0" applyFont="1" applyBorder="1"/>
    <xf numFmtId="0" fontId="4" fillId="0" borderId="10" xfId="0" applyFont="1" applyBorder="1" applyAlignment="1">
      <alignment horizontal="center"/>
    </xf>
    <xf numFmtId="0" fontId="59" fillId="0" borderId="12" xfId="0" applyFont="1" applyBorder="1"/>
    <xf numFmtId="0" fontId="4" fillId="0" borderId="11" xfId="0" applyFont="1" applyBorder="1"/>
    <xf numFmtId="165" fontId="29" fillId="0" borderId="0" xfId="40" applyNumberFormat="1" applyFont="1" applyAlignment="1" applyProtection="1">
      <alignment horizontal="left" vertical="center" wrapText="1"/>
      <protection locked="0"/>
    </xf>
    <xf numFmtId="0" fontId="59" fillId="0" borderId="0" xfId="1098" applyFont="1"/>
    <xf numFmtId="0" fontId="62" fillId="0" borderId="0" xfId="0" applyFont="1" applyAlignment="1">
      <alignment horizontal="right"/>
    </xf>
    <xf numFmtId="0" fontId="59" fillId="0" borderId="11" xfId="0" applyFont="1" applyBorder="1"/>
    <xf numFmtId="0" fontId="29" fillId="0" borderId="0" xfId="5484" applyFont="1"/>
    <xf numFmtId="0" fontId="62" fillId="0" borderId="0" xfId="5485" applyFont="1"/>
    <xf numFmtId="0" fontId="59" fillId="0" borderId="10" xfId="5485" applyFont="1" applyBorder="1"/>
    <xf numFmtId="0" fontId="59" fillId="0" borderId="10" xfId="5485" applyFont="1" applyBorder="1" applyAlignment="1">
      <alignment horizontal="center"/>
    </xf>
    <xf numFmtId="0" fontId="59" fillId="0" borderId="12" xfId="5485" applyFont="1" applyBorder="1"/>
    <xf numFmtId="0" fontId="44" fillId="31" borderId="0" xfId="2" applyFont="1" applyFill="1" applyAlignment="1">
      <alignment horizontal="left"/>
    </xf>
    <xf numFmtId="0" fontId="29" fillId="31" borderId="0" xfId="2" applyFont="1" applyFill="1" applyAlignment="1">
      <alignment horizontal="left"/>
    </xf>
    <xf numFmtId="3" fontId="29" fillId="31" borderId="0" xfId="5484" applyNumberFormat="1" applyFont="1" applyFill="1" applyAlignment="1">
      <alignment horizontal="right" wrapText="1"/>
    </xf>
    <xf numFmtId="165" fontId="29" fillId="31" borderId="0" xfId="5484" applyNumberFormat="1" applyFont="1" applyFill="1" applyAlignment="1">
      <alignment horizontal="right" wrapText="1"/>
    </xf>
    <xf numFmtId="3" fontId="29" fillId="0" borderId="0" xfId="5485" applyNumberFormat="1" applyFont="1"/>
    <xf numFmtId="0" fontId="29" fillId="0" borderId="0" xfId="5485" applyFont="1"/>
    <xf numFmtId="0" fontId="4" fillId="31" borderId="0" xfId="2" applyFill="1" applyAlignment="1">
      <alignment horizontal="left"/>
    </xf>
    <xf numFmtId="3" fontId="4" fillId="31" borderId="0" xfId="5484" applyNumberFormat="1" applyFill="1" applyAlignment="1">
      <alignment horizontal="right" wrapText="1"/>
    </xf>
    <xf numFmtId="165" fontId="4" fillId="31" borderId="0" xfId="5484" applyNumberFormat="1" applyFill="1" applyAlignment="1">
      <alignment horizontal="right" wrapText="1"/>
    </xf>
    <xf numFmtId="3" fontId="4" fillId="0" borderId="0" xfId="5485" applyNumberFormat="1" applyFont="1"/>
    <xf numFmtId="0" fontId="4" fillId="0" borderId="0" xfId="5485" applyFont="1"/>
    <xf numFmtId="165" fontId="4" fillId="0" borderId="0" xfId="5485" applyNumberFormat="1" applyFont="1" applyAlignment="1">
      <alignment horizontal="right"/>
    </xf>
    <xf numFmtId="165" fontId="29" fillId="0" borderId="0" xfId="5485" applyNumberFormat="1" applyFont="1" applyAlignment="1">
      <alignment horizontal="right"/>
    </xf>
    <xf numFmtId="0" fontId="29" fillId="0" borderId="0" xfId="2" applyFont="1"/>
    <xf numFmtId="0" fontId="4" fillId="0" borderId="0" xfId="2" applyAlignment="1">
      <alignment horizontal="left"/>
    </xf>
    <xf numFmtId="0" fontId="29" fillId="0" borderId="0" xfId="2" applyFont="1" applyAlignment="1">
      <alignment horizontal="left"/>
    </xf>
    <xf numFmtId="3" fontId="29" fillId="31" borderId="12" xfId="5484" applyNumberFormat="1" applyFont="1" applyFill="1" applyBorder="1" applyAlignment="1">
      <alignment horizontal="right" wrapText="1"/>
    </xf>
    <xf numFmtId="3" fontId="29" fillId="0" borderId="12" xfId="5485" applyNumberFormat="1" applyFont="1" applyBorder="1"/>
    <xf numFmtId="0" fontId="29" fillId="0" borderId="12" xfId="5485" applyFont="1" applyBorder="1"/>
    <xf numFmtId="165" fontId="29" fillId="31" borderId="12" xfId="5484" applyNumberFormat="1" applyFont="1" applyFill="1" applyBorder="1" applyAlignment="1">
      <alignment horizontal="right" wrapText="1"/>
    </xf>
    <xf numFmtId="165" fontId="29" fillId="0" borderId="12" xfId="5485" applyNumberFormat="1" applyFont="1" applyBorder="1" applyAlignment="1">
      <alignment horizontal="right"/>
    </xf>
    <xf numFmtId="3" fontId="59" fillId="0" borderId="0" xfId="5485" applyNumberFormat="1" applyFont="1"/>
    <xf numFmtId="0" fontId="29" fillId="0" borderId="0" xfId="49" applyFont="1" applyAlignment="1">
      <alignment horizontal="center" vertical="center" wrapText="1"/>
    </xf>
    <xf numFmtId="0" fontId="29" fillId="0" borderId="0" xfId="2131" applyFont="1" applyAlignment="1">
      <alignment horizontal="center" vertical="center" wrapText="1"/>
      <protection locked="0"/>
    </xf>
    <xf numFmtId="0" fontId="29" fillId="0" borderId="0" xfId="49" applyFont="1" applyAlignment="1">
      <alignment vertical="center" wrapText="1"/>
    </xf>
    <xf numFmtId="0" fontId="57" fillId="0" borderId="0" xfId="0" applyFont="1" applyAlignment="1">
      <alignment wrapText="1"/>
    </xf>
    <xf numFmtId="0" fontId="4" fillId="0" borderId="27" xfId="0" applyFont="1" applyBorder="1" applyAlignment="1">
      <alignment horizontal="left" vertical="center" wrapText="1"/>
    </xf>
    <xf numFmtId="0" fontId="4" fillId="0" borderId="11" xfId="0" applyFont="1" applyBorder="1" applyAlignment="1">
      <alignment horizontal="left" vertical="center" wrapText="1"/>
    </xf>
    <xf numFmtId="0" fontId="4" fillId="0" borderId="28" xfId="0" applyFont="1" applyBorder="1" applyAlignment="1">
      <alignment horizontal="left" vertical="center" wrapText="1"/>
    </xf>
    <xf numFmtId="0" fontId="4" fillId="0" borderId="0" xfId="0" applyFont="1" applyAlignment="1">
      <alignment horizontal="left" vertical="center" wrapText="1"/>
    </xf>
    <xf numFmtId="3" fontId="4" fillId="0" borderId="29" xfId="0" applyNumberFormat="1" applyFont="1" applyBorder="1"/>
    <xf numFmtId="3" fontId="4" fillId="0" borderId="12" xfId="0" applyNumberFormat="1" applyFont="1" applyBorder="1"/>
    <xf numFmtId="3" fontId="4" fillId="0" borderId="30" xfId="0" applyNumberFormat="1" applyFont="1" applyBorder="1"/>
    <xf numFmtId="0" fontId="49" fillId="24" borderId="27" xfId="5480" applyFont="1" applyFill="1" applyBorder="1" applyAlignment="1" applyProtection="1">
      <alignment vertical="center"/>
    </xf>
    <xf numFmtId="0" fontId="4" fillId="0" borderId="11" xfId="49" applyBorder="1" applyAlignment="1">
      <alignment vertical="center"/>
    </xf>
    <xf numFmtId="0" fontId="4" fillId="0" borderId="28" xfId="49" applyBorder="1" applyAlignment="1">
      <alignment vertical="center"/>
    </xf>
    <xf numFmtId="0" fontId="29" fillId="0" borderId="12" xfId="0" applyFont="1" applyBorder="1" applyAlignment="1">
      <alignment horizontal="center"/>
    </xf>
    <xf numFmtId="0" fontId="29" fillId="0" borderId="11" xfId="0" applyFont="1" applyBorder="1" applyAlignment="1">
      <alignment horizontal="center"/>
    </xf>
    <xf numFmtId="0" fontId="4" fillId="0" borderId="0" xfId="49" applyAlignment="1" applyProtection="1">
      <alignment horizontal="left" vertical="center" wrapText="1"/>
      <protection locked="0"/>
    </xf>
    <xf numFmtId="165" fontId="4" fillId="0" borderId="0" xfId="40" applyNumberFormat="1" applyAlignment="1" applyProtection="1">
      <alignment horizontal="left" vertical="center" wrapText="1"/>
      <protection locked="0"/>
    </xf>
    <xf numFmtId="0" fontId="4" fillId="0" borderId="0" xfId="49" applyAlignment="1">
      <alignment horizontal="left" vertical="center" wrapText="1"/>
    </xf>
    <xf numFmtId="0" fontId="4" fillId="0" borderId="0" xfId="49" applyAlignment="1" applyProtection="1">
      <alignment horizontal="left" vertical="center"/>
      <protection locked="0"/>
    </xf>
    <xf numFmtId="0" fontId="49" fillId="35" borderId="12" xfId="0" applyFont="1" applyFill="1" applyBorder="1" applyAlignment="1">
      <alignment horizontal="center"/>
    </xf>
    <xf numFmtId="0" fontId="49" fillId="35" borderId="30" xfId="0" applyFont="1" applyFill="1" applyBorder="1" applyAlignment="1">
      <alignment horizontal="center"/>
    </xf>
    <xf numFmtId="0" fontId="29" fillId="0" borderId="27" xfId="0" applyFont="1" applyBorder="1" applyAlignment="1">
      <alignment horizontal="center"/>
    </xf>
    <xf numFmtId="0" fontId="49" fillId="35" borderId="26" xfId="0" applyFont="1" applyFill="1" applyBorder="1" applyAlignment="1">
      <alignment horizontal="center"/>
    </xf>
    <xf numFmtId="0" fontId="29" fillId="0" borderId="29" xfId="0" applyFont="1" applyBorder="1" applyAlignment="1">
      <alignment horizontal="center"/>
    </xf>
    <xf numFmtId="0" fontId="29" fillId="0" borderId="30" xfId="0" applyFont="1" applyBorder="1" applyAlignment="1">
      <alignment horizontal="center"/>
    </xf>
    <xf numFmtId="0" fontId="29" fillId="0" borderId="28" xfId="0" applyFont="1" applyBorder="1" applyAlignment="1">
      <alignment horizontal="center"/>
    </xf>
    <xf numFmtId="0" fontId="29" fillId="0" borderId="12" xfId="0" applyFont="1" applyBorder="1"/>
    <xf numFmtId="0" fontId="49" fillId="36" borderId="26" xfId="0" applyFont="1" applyFill="1" applyBorder="1" applyAlignment="1">
      <alignment horizontal="center"/>
    </xf>
    <xf numFmtId="0" fontId="29" fillId="0" borderId="26" xfId="0" applyFont="1" applyBorder="1" applyAlignment="1">
      <alignment horizontal="center"/>
    </xf>
    <xf numFmtId="0" fontId="29" fillId="0" borderId="0" xfId="41" applyFont="1" applyAlignment="1" applyProtection="1">
      <alignment horizontal="left" vertical="center"/>
      <protection locked="0"/>
    </xf>
    <xf numFmtId="0" fontId="4" fillId="0" borderId="0" xfId="0" applyFont="1"/>
    <xf numFmtId="0" fontId="29" fillId="0" borderId="0" xfId="2" applyFont="1" applyAlignment="1" applyProtection="1">
      <alignment horizontal="left"/>
      <protection locked="0"/>
    </xf>
    <xf numFmtId="0" fontId="29" fillId="35" borderId="27" xfId="0" applyFont="1" applyFill="1" applyBorder="1" applyAlignment="1">
      <alignment horizontal="center" vertical="center"/>
    </xf>
    <xf numFmtId="0" fontId="29" fillId="35" borderId="11" xfId="0" applyFont="1" applyFill="1" applyBorder="1" applyAlignment="1">
      <alignment horizontal="center" vertical="center"/>
    </xf>
    <xf numFmtId="0" fontId="29" fillId="35" borderId="28" xfId="0" applyFont="1" applyFill="1" applyBorder="1" applyAlignment="1">
      <alignment horizontal="center" vertical="center"/>
    </xf>
    <xf numFmtId="0" fontId="29" fillId="0" borderId="0" xfId="0" applyFont="1" applyAlignment="1">
      <alignment horizontal="center" vertical="center"/>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7"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165" fontId="56" fillId="0" borderId="0" xfId="5479" applyNumberFormat="1" applyFont="1" applyAlignment="1">
      <alignment horizontal="left" vertical="center" wrapText="1"/>
      <protection locked="0"/>
    </xf>
    <xf numFmtId="0" fontId="4" fillId="0" borderId="29" xfId="0" applyFont="1" applyBorder="1" applyAlignment="1">
      <alignment horizontal="center" vertical="center"/>
    </xf>
    <xf numFmtId="0" fontId="4" fillId="0" borderId="12" xfId="0" applyFont="1" applyBorder="1" applyAlignment="1">
      <alignment horizontal="center" vertical="center"/>
    </xf>
    <xf numFmtId="0" fontId="29" fillId="0" borderId="0" xfId="41" applyFont="1" applyAlignment="1" applyProtection="1">
      <alignment horizontal="left" vertical="center" wrapText="1"/>
      <protection locked="0"/>
    </xf>
    <xf numFmtId="0" fontId="4" fillId="0" borderId="11" xfId="0" applyFont="1" applyBorder="1" applyAlignment="1">
      <alignment horizontal="center"/>
    </xf>
    <xf numFmtId="0" fontId="59" fillId="0" borderId="0" xfId="0" applyFont="1" applyAlignment="1">
      <alignment horizontal="left" vertical="center" wrapText="1"/>
    </xf>
    <xf numFmtId="0" fontId="4" fillId="0" borderId="0" xfId="41" applyFont="1" applyAlignment="1" applyProtection="1">
      <alignment horizontal="left"/>
      <protection locked="0"/>
    </xf>
    <xf numFmtId="0" fontId="4" fillId="0" borderId="0" xfId="5477" applyFont="1" applyAlignment="1">
      <alignment horizontal="left" vertical="center" wrapText="1"/>
    </xf>
    <xf numFmtId="0" fontId="4" fillId="0" borderId="0" xfId="2" applyAlignment="1">
      <alignment wrapText="1"/>
    </xf>
    <xf numFmtId="0" fontId="29" fillId="0" borderId="0" xfId="2135" applyNumberFormat="1" applyFont="1" applyAlignment="1">
      <alignment vertical="top" wrapText="1"/>
    </xf>
    <xf numFmtId="0" fontId="59" fillId="0" borderId="0" xfId="1098" applyFont="1" applyAlignment="1">
      <alignment wrapText="1"/>
    </xf>
    <xf numFmtId="0" fontId="29" fillId="35" borderId="11" xfId="5485" applyFont="1" applyFill="1" applyBorder="1" applyAlignment="1">
      <alignment horizontal="center"/>
    </xf>
    <xf numFmtId="0" fontId="4" fillId="35" borderId="11" xfId="5485" applyFont="1" applyFill="1" applyBorder="1" applyAlignment="1">
      <alignment horizontal="center"/>
    </xf>
    <xf numFmtId="0" fontId="59" fillId="35" borderId="11" xfId="5485" applyFont="1" applyFill="1" applyBorder="1" applyAlignment="1">
      <alignment horizontal="center"/>
    </xf>
    <xf numFmtId="164" fontId="4" fillId="0" borderId="0" xfId="49" applyNumberFormat="1" applyAlignment="1">
      <alignment horizontal="left" vertical="top" wrapText="1"/>
    </xf>
    <xf numFmtId="0" fontId="59" fillId="0" borderId="0" xfId="5485" applyFont="1" applyAlignment="1">
      <alignment horizontal="left" vertical="top" wrapText="1"/>
    </xf>
    <xf numFmtId="0" fontId="4" fillId="0" borderId="0" xfId="49" applyAlignment="1">
      <alignment vertical="center"/>
    </xf>
    <xf numFmtId="0" fontId="36" fillId="0" borderId="0" xfId="41" applyFont="1" applyAlignment="1">
      <alignment horizontal="left" wrapText="1"/>
    </xf>
    <xf numFmtId="0" fontId="4" fillId="0" borderId="0" xfId="49" applyAlignment="1">
      <alignment horizontal="left" vertical="center"/>
    </xf>
    <xf numFmtId="0" fontId="4" fillId="0" borderId="0" xfId="2133" applyAlignment="1">
      <alignment horizontal="left"/>
    </xf>
    <xf numFmtId="0" fontId="4" fillId="0" borderId="0" xfId="49"/>
    <xf numFmtId="0" fontId="29" fillId="0" borderId="0" xfId="41" applyFont="1" applyAlignment="1">
      <alignment horizontal="left" vertical="top" wrapText="1"/>
    </xf>
    <xf numFmtId="0" fontId="4" fillId="0" borderId="0" xfId="2131" applyFont="1" applyAlignment="1">
      <alignment horizontal="left" wrapText="1"/>
      <protection locked="0"/>
    </xf>
    <xf numFmtId="0" fontId="29" fillId="0" borderId="0" xfId="2" applyFont="1" applyAlignment="1">
      <alignment horizontal="left"/>
    </xf>
    <xf numFmtId="0" fontId="35" fillId="0" borderId="0" xfId="0" applyFont="1" applyAlignment="1">
      <alignment horizontal="left" vertical="center" wrapText="1"/>
    </xf>
    <xf numFmtId="0" fontId="26" fillId="0" borderId="0" xfId="41" applyFont="1" applyAlignment="1">
      <alignment horizontal="left" vertical="center"/>
    </xf>
    <xf numFmtId="0" fontId="26" fillId="0" borderId="0" xfId="2" applyFont="1" applyAlignment="1">
      <alignment horizontal="left"/>
    </xf>
    <xf numFmtId="164" fontId="4" fillId="26" borderId="0" xfId="41" applyNumberFormat="1" applyFont="1" applyFill="1" applyAlignment="1" applyProtection="1">
      <alignment horizontal="left"/>
      <protection locked="0"/>
    </xf>
    <xf numFmtId="0" fontId="30" fillId="0" borderId="0" xfId="41" applyFont="1" applyAlignment="1">
      <alignment horizontal="left" wrapText="1"/>
    </xf>
    <xf numFmtId="0" fontId="24" fillId="0" borderId="0" xfId="49" applyFont="1" applyAlignment="1">
      <alignment horizontal="left" vertical="center"/>
    </xf>
    <xf numFmtId="164" fontId="24" fillId="0" borderId="11" xfId="41" applyNumberFormat="1" applyFont="1" applyBorder="1" applyAlignment="1">
      <alignment horizontal="center" vertical="center"/>
    </xf>
  </cellXfs>
  <cellStyles count="5486">
    <cellStyle name="20% - Accent1 2" xfId="3"/>
    <cellStyle name="20% - Accent2 2" xfId="4"/>
    <cellStyle name="20% - Accent3 2" xfId="5"/>
    <cellStyle name="20% - Accent4 2" xfId="6"/>
    <cellStyle name="20% - Accent5 2" xfId="7"/>
    <cellStyle name="20% - Accent6 2" xfId="8"/>
    <cellStyle name="40% - Accent1 2" xfId="9"/>
    <cellStyle name="40% - Accent2 2" xfId="10"/>
    <cellStyle name="40% - Accent3 2" xfId="11"/>
    <cellStyle name="40% - Accent4 2" xfId="12"/>
    <cellStyle name="40% - Accent5 2" xfId="13"/>
    <cellStyle name="40% - Accent6 2" xfId="14"/>
    <cellStyle name="60% - Accent1 2" xfId="15"/>
    <cellStyle name="60% - Accent2 2" xfId="16"/>
    <cellStyle name="60% - Accent3 2" xfId="17"/>
    <cellStyle name="60% - Accent4 2" xfId="18"/>
    <cellStyle name="60% - Accent5 2" xfId="19"/>
    <cellStyle name="60% - Accent6 2" xfId="20"/>
    <cellStyle name="Accent1 2" xfId="21"/>
    <cellStyle name="Accent2 2" xfId="22"/>
    <cellStyle name="Accent3 2" xfId="23"/>
    <cellStyle name="Accent4 2" xfId="24"/>
    <cellStyle name="Accent5 2" xfId="25"/>
    <cellStyle name="Accent6 2" xfId="26"/>
    <cellStyle name="Bad 2" xfId="27"/>
    <cellStyle name="Calculation 10" xfId="60"/>
    <cellStyle name="Calculation 10 10" xfId="61"/>
    <cellStyle name="Calculation 10 10 2" xfId="1372"/>
    <cellStyle name="Calculation 10 10 3" xfId="2136"/>
    <cellStyle name="Calculation 10 10 4" xfId="2137"/>
    <cellStyle name="Calculation 10 10 5" xfId="2138"/>
    <cellStyle name="Calculation 10 11" xfId="62"/>
    <cellStyle name="Calculation 10 11 2" xfId="1373"/>
    <cellStyle name="Calculation 10 11 3" xfId="2139"/>
    <cellStyle name="Calculation 10 11 4" xfId="2140"/>
    <cellStyle name="Calculation 10 11 5" xfId="2141"/>
    <cellStyle name="Calculation 10 12" xfId="1371"/>
    <cellStyle name="Calculation 10 12 2" xfId="2142"/>
    <cellStyle name="Calculation 10 12 3" xfId="2143"/>
    <cellStyle name="Calculation 10 12 4" xfId="2144"/>
    <cellStyle name="Calculation 10 12 5" xfId="2145"/>
    <cellStyle name="Calculation 10 13" xfId="2146"/>
    <cellStyle name="Calculation 10 14" xfId="2147"/>
    <cellStyle name="Calculation 10 15" xfId="2148"/>
    <cellStyle name="Calculation 10 16" xfId="2149"/>
    <cellStyle name="Calculation 10 2" xfId="63"/>
    <cellStyle name="Calculation 10 2 2" xfId="64"/>
    <cellStyle name="Calculation 10 2 2 2" xfId="1375"/>
    <cellStyle name="Calculation 10 2 2 3" xfId="2150"/>
    <cellStyle name="Calculation 10 2 2 4" xfId="2151"/>
    <cellStyle name="Calculation 10 2 2 5" xfId="2152"/>
    <cellStyle name="Calculation 10 2 3" xfId="1374"/>
    <cellStyle name="Calculation 10 2 4" xfId="2153"/>
    <cellStyle name="Calculation 10 2 5" xfId="2154"/>
    <cellStyle name="Calculation 10 2 6" xfId="2155"/>
    <cellStyle name="Calculation 10 3" xfId="65"/>
    <cellStyle name="Calculation 10 3 2" xfId="66"/>
    <cellStyle name="Calculation 10 3 2 2" xfId="1377"/>
    <cellStyle name="Calculation 10 3 2 3" xfId="2156"/>
    <cellStyle name="Calculation 10 3 2 4" xfId="2157"/>
    <cellStyle name="Calculation 10 3 2 5" xfId="2158"/>
    <cellStyle name="Calculation 10 3 3" xfId="1376"/>
    <cellStyle name="Calculation 10 3 4" xfId="2159"/>
    <cellStyle name="Calculation 10 3 5" xfId="2160"/>
    <cellStyle name="Calculation 10 3 6" xfId="2161"/>
    <cellStyle name="Calculation 10 4" xfId="67"/>
    <cellStyle name="Calculation 10 4 2" xfId="68"/>
    <cellStyle name="Calculation 10 4 2 2" xfId="1379"/>
    <cellStyle name="Calculation 10 4 2 3" xfId="2162"/>
    <cellStyle name="Calculation 10 4 2 4" xfId="2163"/>
    <cellStyle name="Calculation 10 4 2 5" xfId="2164"/>
    <cellStyle name="Calculation 10 4 3" xfId="1378"/>
    <cellStyle name="Calculation 10 4 4" xfId="2165"/>
    <cellStyle name="Calculation 10 4 5" xfId="2166"/>
    <cellStyle name="Calculation 10 4 6" xfId="2167"/>
    <cellStyle name="Calculation 10 5" xfId="69"/>
    <cellStyle name="Calculation 10 5 2" xfId="70"/>
    <cellStyle name="Calculation 10 5 2 2" xfId="1381"/>
    <cellStyle name="Calculation 10 5 2 3" xfId="2168"/>
    <cellStyle name="Calculation 10 5 2 4" xfId="2169"/>
    <cellStyle name="Calculation 10 5 2 5" xfId="2170"/>
    <cellStyle name="Calculation 10 5 3" xfId="1380"/>
    <cellStyle name="Calculation 10 5 4" xfId="2171"/>
    <cellStyle name="Calculation 10 5 5" xfId="2172"/>
    <cellStyle name="Calculation 10 5 6" xfId="2173"/>
    <cellStyle name="Calculation 10 6" xfId="71"/>
    <cellStyle name="Calculation 10 6 2" xfId="72"/>
    <cellStyle name="Calculation 10 6 2 2" xfId="1383"/>
    <cellStyle name="Calculation 10 6 2 3" xfId="2174"/>
    <cellStyle name="Calculation 10 6 2 4" xfId="2175"/>
    <cellStyle name="Calculation 10 6 2 5" xfId="2176"/>
    <cellStyle name="Calculation 10 6 3" xfId="1382"/>
    <cellStyle name="Calculation 10 6 4" xfId="2177"/>
    <cellStyle name="Calculation 10 6 5" xfId="2178"/>
    <cellStyle name="Calculation 10 6 6" xfId="2179"/>
    <cellStyle name="Calculation 10 7" xfId="73"/>
    <cellStyle name="Calculation 10 7 2" xfId="74"/>
    <cellStyle name="Calculation 10 7 2 2" xfId="1385"/>
    <cellStyle name="Calculation 10 7 2 3" xfId="2180"/>
    <cellStyle name="Calculation 10 7 2 4" xfId="2181"/>
    <cellStyle name="Calculation 10 7 2 5" xfId="2182"/>
    <cellStyle name="Calculation 10 7 3" xfId="1384"/>
    <cellStyle name="Calculation 10 7 4" xfId="2183"/>
    <cellStyle name="Calculation 10 7 5" xfId="2184"/>
    <cellStyle name="Calculation 10 7 6" xfId="2185"/>
    <cellStyle name="Calculation 10 8" xfId="75"/>
    <cellStyle name="Calculation 10 8 2" xfId="76"/>
    <cellStyle name="Calculation 10 8 2 2" xfId="1387"/>
    <cellStyle name="Calculation 10 8 2 3" xfId="2186"/>
    <cellStyle name="Calculation 10 8 2 4" xfId="2187"/>
    <cellStyle name="Calculation 10 8 2 5" xfId="2188"/>
    <cellStyle name="Calculation 10 8 3" xfId="1386"/>
    <cellStyle name="Calculation 10 8 4" xfId="2189"/>
    <cellStyle name="Calculation 10 8 5" xfId="2190"/>
    <cellStyle name="Calculation 10 8 6" xfId="2191"/>
    <cellStyle name="Calculation 10 9" xfId="77"/>
    <cellStyle name="Calculation 10 9 2" xfId="78"/>
    <cellStyle name="Calculation 10 9 2 2" xfId="1389"/>
    <cellStyle name="Calculation 10 9 2 3" xfId="2192"/>
    <cellStyle name="Calculation 10 9 2 4" xfId="2193"/>
    <cellStyle name="Calculation 10 9 2 5" xfId="2194"/>
    <cellStyle name="Calculation 10 9 3" xfId="1388"/>
    <cellStyle name="Calculation 10 9 4" xfId="2195"/>
    <cellStyle name="Calculation 10 9 5" xfId="2196"/>
    <cellStyle name="Calculation 10 9 6" xfId="2197"/>
    <cellStyle name="Calculation 11" xfId="79"/>
    <cellStyle name="Calculation 11 10" xfId="80"/>
    <cellStyle name="Calculation 11 10 2" xfId="1391"/>
    <cellStyle name="Calculation 11 10 3" xfId="2198"/>
    <cellStyle name="Calculation 11 10 4" xfId="2199"/>
    <cellStyle name="Calculation 11 10 5" xfId="2200"/>
    <cellStyle name="Calculation 11 11" xfId="1390"/>
    <cellStyle name="Calculation 11 11 2" xfId="2201"/>
    <cellStyle name="Calculation 11 11 3" xfId="2202"/>
    <cellStyle name="Calculation 11 11 4" xfId="2203"/>
    <cellStyle name="Calculation 11 11 5" xfId="2204"/>
    <cellStyle name="Calculation 11 12" xfId="2205"/>
    <cellStyle name="Calculation 11 13" xfId="2206"/>
    <cellStyle name="Calculation 11 14" xfId="2207"/>
    <cellStyle name="Calculation 11 15" xfId="2208"/>
    <cellStyle name="Calculation 11 2" xfId="81"/>
    <cellStyle name="Calculation 11 2 2" xfId="82"/>
    <cellStyle name="Calculation 11 2 2 2" xfId="1393"/>
    <cellStyle name="Calculation 11 2 2 3" xfId="2209"/>
    <cellStyle name="Calculation 11 2 2 4" xfId="2210"/>
    <cellStyle name="Calculation 11 2 2 5" xfId="2211"/>
    <cellStyle name="Calculation 11 2 3" xfId="1392"/>
    <cellStyle name="Calculation 11 2 4" xfId="2212"/>
    <cellStyle name="Calculation 11 2 5" xfId="2213"/>
    <cellStyle name="Calculation 11 2 6" xfId="2214"/>
    <cellStyle name="Calculation 11 3" xfId="83"/>
    <cellStyle name="Calculation 11 3 2" xfId="84"/>
    <cellStyle name="Calculation 11 3 2 2" xfId="1395"/>
    <cellStyle name="Calculation 11 3 2 3" xfId="2215"/>
    <cellStyle name="Calculation 11 3 2 4" xfId="2216"/>
    <cellStyle name="Calculation 11 3 2 5" xfId="2217"/>
    <cellStyle name="Calculation 11 3 3" xfId="1394"/>
    <cellStyle name="Calculation 11 3 4" xfId="2218"/>
    <cellStyle name="Calculation 11 3 5" xfId="2219"/>
    <cellStyle name="Calculation 11 3 6" xfId="2220"/>
    <cellStyle name="Calculation 11 4" xfId="85"/>
    <cellStyle name="Calculation 11 4 2" xfId="86"/>
    <cellStyle name="Calculation 11 4 2 2" xfId="1397"/>
    <cellStyle name="Calculation 11 4 2 3" xfId="2221"/>
    <cellStyle name="Calculation 11 4 2 4" xfId="2222"/>
    <cellStyle name="Calculation 11 4 2 5" xfId="2223"/>
    <cellStyle name="Calculation 11 4 3" xfId="1396"/>
    <cellStyle name="Calculation 11 4 4" xfId="2224"/>
    <cellStyle name="Calculation 11 4 5" xfId="2225"/>
    <cellStyle name="Calculation 11 4 6" xfId="2226"/>
    <cellStyle name="Calculation 11 5" xfId="87"/>
    <cellStyle name="Calculation 11 5 2" xfId="88"/>
    <cellStyle name="Calculation 11 5 2 2" xfId="1399"/>
    <cellStyle name="Calculation 11 5 2 3" xfId="2227"/>
    <cellStyle name="Calculation 11 5 2 4" xfId="2228"/>
    <cellStyle name="Calculation 11 5 2 5" xfId="2229"/>
    <cellStyle name="Calculation 11 5 3" xfId="1398"/>
    <cellStyle name="Calculation 11 5 4" xfId="2230"/>
    <cellStyle name="Calculation 11 5 5" xfId="2231"/>
    <cellStyle name="Calculation 11 5 6" xfId="2232"/>
    <cellStyle name="Calculation 11 6" xfId="89"/>
    <cellStyle name="Calculation 11 6 2" xfId="90"/>
    <cellStyle name="Calculation 11 6 2 2" xfId="1401"/>
    <cellStyle name="Calculation 11 6 2 3" xfId="2233"/>
    <cellStyle name="Calculation 11 6 2 4" xfId="2234"/>
    <cellStyle name="Calculation 11 6 2 5" xfId="2235"/>
    <cellStyle name="Calculation 11 6 3" xfId="1400"/>
    <cellStyle name="Calculation 11 6 4" xfId="2236"/>
    <cellStyle name="Calculation 11 6 5" xfId="2237"/>
    <cellStyle name="Calculation 11 6 6" xfId="2238"/>
    <cellStyle name="Calculation 11 7" xfId="91"/>
    <cellStyle name="Calculation 11 7 2" xfId="92"/>
    <cellStyle name="Calculation 11 7 2 2" xfId="1403"/>
    <cellStyle name="Calculation 11 7 2 3" xfId="2239"/>
    <cellStyle name="Calculation 11 7 2 4" xfId="2240"/>
    <cellStyle name="Calculation 11 7 2 5" xfId="2241"/>
    <cellStyle name="Calculation 11 7 3" xfId="1402"/>
    <cellStyle name="Calculation 11 7 4" xfId="2242"/>
    <cellStyle name="Calculation 11 7 5" xfId="2243"/>
    <cellStyle name="Calculation 11 7 6" xfId="2244"/>
    <cellStyle name="Calculation 11 8" xfId="93"/>
    <cellStyle name="Calculation 11 8 2" xfId="94"/>
    <cellStyle name="Calculation 11 8 2 2" xfId="1405"/>
    <cellStyle name="Calculation 11 8 2 3" xfId="2245"/>
    <cellStyle name="Calculation 11 8 2 4" xfId="2246"/>
    <cellStyle name="Calculation 11 8 2 5" xfId="2247"/>
    <cellStyle name="Calculation 11 8 3" xfId="1404"/>
    <cellStyle name="Calculation 11 8 4" xfId="2248"/>
    <cellStyle name="Calculation 11 8 5" xfId="2249"/>
    <cellStyle name="Calculation 11 8 6" xfId="2250"/>
    <cellStyle name="Calculation 11 9" xfId="95"/>
    <cellStyle name="Calculation 11 9 2" xfId="1406"/>
    <cellStyle name="Calculation 11 9 3" xfId="2251"/>
    <cellStyle name="Calculation 11 9 4" xfId="2252"/>
    <cellStyle name="Calculation 11 9 5" xfId="2253"/>
    <cellStyle name="Calculation 12" xfId="96"/>
    <cellStyle name="Calculation 12 2" xfId="97"/>
    <cellStyle name="Calculation 12 2 2" xfId="1408"/>
    <cellStyle name="Calculation 12 2 3" xfId="2254"/>
    <cellStyle name="Calculation 12 2 4" xfId="2255"/>
    <cellStyle name="Calculation 12 2 5" xfId="2256"/>
    <cellStyle name="Calculation 12 3" xfId="1407"/>
    <cellStyle name="Calculation 12 4" xfId="2257"/>
    <cellStyle name="Calculation 12 5" xfId="2258"/>
    <cellStyle name="Calculation 12 6" xfId="2259"/>
    <cellStyle name="Calculation 13" xfId="28"/>
    <cellStyle name="Calculation 14" xfId="1370"/>
    <cellStyle name="Calculation 2" xfId="98"/>
    <cellStyle name="Calculation 2 10" xfId="99"/>
    <cellStyle name="Calculation 2 10 2" xfId="1410"/>
    <cellStyle name="Calculation 2 10 3" xfId="2260"/>
    <cellStyle name="Calculation 2 10 4" xfId="2261"/>
    <cellStyle name="Calculation 2 10 5" xfId="2262"/>
    <cellStyle name="Calculation 2 11" xfId="100"/>
    <cellStyle name="Calculation 2 11 2" xfId="1411"/>
    <cellStyle name="Calculation 2 11 3" xfId="2263"/>
    <cellStyle name="Calculation 2 11 4" xfId="2264"/>
    <cellStyle name="Calculation 2 11 5" xfId="2265"/>
    <cellStyle name="Calculation 2 12" xfId="1409"/>
    <cellStyle name="Calculation 2 12 2" xfId="2266"/>
    <cellStyle name="Calculation 2 12 3" xfId="2267"/>
    <cellStyle name="Calculation 2 12 4" xfId="2268"/>
    <cellStyle name="Calculation 2 12 5" xfId="2269"/>
    <cellStyle name="Calculation 2 13" xfId="2270"/>
    <cellStyle name="Calculation 2 14" xfId="2271"/>
    <cellStyle name="Calculation 2 15" xfId="2272"/>
    <cellStyle name="Calculation 2 16" xfId="2273"/>
    <cellStyle name="Calculation 2 2" xfId="101"/>
    <cellStyle name="Calculation 2 2 2" xfId="102"/>
    <cellStyle name="Calculation 2 2 2 2" xfId="1413"/>
    <cellStyle name="Calculation 2 2 2 3" xfId="2274"/>
    <cellStyle name="Calculation 2 2 2 4" xfId="2275"/>
    <cellStyle name="Calculation 2 2 2 5" xfId="2276"/>
    <cellStyle name="Calculation 2 2 3" xfId="1412"/>
    <cellStyle name="Calculation 2 2 4" xfId="2277"/>
    <cellStyle name="Calculation 2 2 5" xfId="2278"/>
    <cellStyle name="Calculation 2 2 6" xfId="2279"/>
    <cellStyle name="Calculation 2 3" xfId="103"/>
    <cellStyle name="Calculation 2 3 2" xfId="104"/>
    <cellStyle name="Calculation 2 3 2 2" xfId="1415"/>
    <cellStyle name="Calculation 2 3 2 3" xfId="2280"/>
    <cellStyle name="Calculation 2 3 2 4" xfId="2281"/>
    <cellStyle name="Calculation 2 3 2 5" xfId="2282"/>
    <cellStyle name="Calculation 2 3 3" xfId="1414"/>
    <cellStyle name="Calculation 2 3 4" xfId="2283"/>
    <cellStyle name="Calculation 2 3 5" xfId="2284"/>
    <cellStyle name="Calculation 2 3 6" xfId="2285"/>
    <cellStyle name="Calculation 2 4" xfId="105"/>
    <cellStyle name="Calculation 2 4 2" xfId="106"/>
    <cellStyle name="Calculation 2 4 2 2" xfId="1417"/>
    <cellStyle name="Calculation 2 4 2 3" xfId="2286"/>
    <cellStyle name="Calculation 2 4 2 4" xfId="2287"/>
    <cellStyle name="Calculation 2 4 2 5" xfId="2288"/>
    <cellStyle name="Calculation 2 4 3" xfId="1416"/>
    <cellStyle name="Calculation 2 4 4" xfId="2289"/>
    <cellStyle name="Calculation 2 4 5" xfId="2290"/>
    <cellStyle name="Calculation 2 4 6" xfId="2291"/>
    <cellStyle name="Calculation 2 5" xfId="107"/>
    <cellStyle name="Calculation 2 5 2" xfId="108"/>
    <cellStyle name="Calculation 2 5 2 2" xfId="1419"/>
    <cellStyle name="Calculation 2 5 2 3" xfId="2292"/>
    <cellStyle name="Calculation 2 5 2 4" xfId="2293"/>
    <cellStyle name="Calculation 2 5 2 5" xfId="2294"/>
    <cellStyle name="Calculation 2 5 3" xfId="1418"/>
    <cellStyle name="Calculation 2 5 4" xfId="2295"/>
    <cellStyle name="Calculation 2 5 5" xfId="2296"/>
    <cellStyle name="Calculation 2 5 6" xfId="2297"/>
    <cellStyle name="Calculation 2 6" xfId="109"/>
    <cellStyle name="Calculation 2 6 2" xfId="110"/>
    <cellStyle name="Calculation 2 6 2 2" xfId="1421"/>
    <cellStyle name="Calculation 2 6 2 3" xfId="2298"/>
    <cellStyle name="Calculation 2 6 2 4" xfId="2299"/>
    <cellStyle name="Calculation 2 6 2 5" xfId="2300"/>
    <cellStyle name="Calculation 2 6 3" xfId="1420"/>
    <cellStyle name="Calculation 2 6 4" xfId="2301"/>
    <cellStyle name="Calculation 2 6 5" xfId="2302"/>
    <cellStyle name="Calculation 2 6 6" xfId="2303"/>
    <cellStyle name="Calculation 2 7" xfId="111"/>
    <cellStyle name="Calculation 2 7 2" xfId="112"/>
    <cellStyle name="Calculation 2 7 2 2" xfId="1423"/>
    <cellStyle name="Calculation 2 7 2 3" xfId="2304"/>
    <cellStyle name="Calculation 2 7 2 4" xfId="2305"/>
    <cellStyle name="Calculation 2 7 2 5" xfId="2306"/>
    <cellStyle name="Calculation 2 7 3" xfId="1422"/>
    <cellStyle name="Calculation 2 7 4" xfId="2307"/>
    <cellStyle name="Calculation 2 7 5" xfId="2308"/>
    <cellStyle name="Calculation 2 7 6" xfId="2309"/>
    <cellStyle name="Calculation 2 8" xfId="113"/>
    <cellStyle name="Calculation 2 8 2" xfId="114"/>
    <cellStyle name="Calculation 2 8 2 2" xfId="1425"/>
    <cellStyle name="Calculation 2 8 2 3" xfId="2310"/>
    <cellStyle name="Calculation 2 8 2 4" xfId="2311"/>
    <cellStyle name="Calculation 2 8 2 5" xfId="2312"/>
    <cellStyle name="Calculation 2 8 3" xfId="1424"/>
    <cellStyle name="Calculation 2 8 4" xfId="2313"/>
    <cellStyle name="Calculation 2 8 5" xfId="2314"/>
    <cellStyle name="Calculation 2 8 6" xfId="2315"/>
    <cellStyle name="Calculation 2 9" xfId="115"/>
    <cellStyle name="Calculation 2 9 2" xfId="116"/>
    <cellStyle name="Calculation 2 9 2 2" xfId="1427"/>
    <cellStyle name="Calculation 2 9 2 3" xfId="2316"/>
    <cellStyle name="Calculation 2 9 2 4" xfId="2317"/>
    <cellStyle name="Calculation 2 9 2 5" xfId="2318"/>
    <cellStyle name="Calculation 2 9 3" xfId="1426"/>
    <cellStyle name="Calculation 2 9 4" xfId="2319"/>
    <cellStyle name="Calculation 2 9 5" xfId="2320"/>
    <cellStyle name="Calculation 2 9 6" xfId="2321"/>
    <cellStyle name="Calculation 3" xfId="117"/>
    <cellStyle name="Calculation 3 10" xfId="118"/>
    <cellStyle name="Calculation 3 10 2" xfId="1429"/>
    <cellStyle name="Calculation 3 10 3" xfId="2322"/>
    <cellStyle name="Calculation 3 10 4" xfId="2323"/>
    <cellStyle name="Calculation 3 10 5" xfId="2324"/>
    <cellStyle name="Calculation 3 11" xfId="119"/>
    <cellStyle name="Calculation 3 11 2" xfId="1430"/>
    <cellStyle name="Calculation 3 11 3" xfId="2325"/>
    <cellStyle name="Calculation 3 11 4" xfId="2326"/>
    <cellStyle name="Calculation 3 11 5" xfId="2327"/>
    <cellStyle name="Calculation 3 12" xfId="1428"/>
    <cellStyle name="Calculation 3 12 2" xfId="2328"/>
    <cellStyle name="Calculation 3 12 3" xfId="2329"/>
    <cellStyle name="Calculation 3 12 4" xfId="2330"/>
    <cellStyle name="Calculation 3 12 5" xfId="2331"/>
    <cellStyle name="Calculation 3 13" xfId="2332"/>
    <cellStyle name="Calculation 3 14" xfId="2333"/>
    <cellStyle name="Calculation 3 15" xfId="2334"/>
    <cellStyle name="Calculation 3 16" xfId="2335"/>
    <cellStyle name="Calculation 3 2" xfId="120"/>
    <cellStyle name="Calculation 3 2 2" xfId="121"/>
    <cellStyle name="Calculation 3 2 2 2" xfId="1432"/>
    <cellStyle name="Calculation 3 2 2 3" xfId="2336"/>
    <cellStyle name="Calculation 3 2 2 4" xfId="2337"/>
    <cellStyle name="Calculation 3 2 2 5" xfId="2338"/>
    <cellStyle name="Calculation 3 2 3" xfId="1431"/>
    <cellStyle name="Calculation 3 2 4" xfId="2339"/>
    <cellStyle name="Calculation 3 2 5" xfId="2340"/>
    <cellStyle name="Calculation 3 2 6" xfId="2341"/>
    <cellStyle name="Calculation 3 3" xfId="122"/>
    <cellStyle name="Calculation 3 3 2" xfId="123"/>
    <cellStyle name="Calculation 3 3 2 2" xfId="1434"/>
    <cellStyle name="Calculation 3 3 2 3" xfId="2342"/>
    <cellStyle name="Calculation 3 3 2 4" xfId="2343"/>
    <cellStyle name="Calculation 3 3 2 5" xfId="2344"/>
    <cellStyle name="Calculation 3 3 3" xfId="1433"/>
    <cellStyle name="Calculation 3 3 4" xfId="2345"/>
    <cellStyle name="Calculation 3 3 5" xfId="2346"/>
    <cellStyle name="Calculation 3 3 6" xfId="2347"/>
    <cellStyle name="Calculation 3 4" xfId="124"/>
    <cellStyle name="Calculation 3 4 2" xfId="125"/>
    <cellStyle name="Calculation 3 4 2 2" xfId="1436"/>
    <cellStyle name="Calculation 3 4 2 3" xfId="2348"/>
    <cellStyle name="Calculation 3 4 2 4" xfId="2349"/>
    <cellStyle name="Calculation 3 4 2 5" xfId="2350"/>
    <cellStyle name="Calculation 3 4 3" xfId="1435"/>
    <cellStyle name="Calculation 3 4 4" xfId="2351"/>
    <cellStyle name="Calculation 3 4 5" xfId="2352"/>
    <cellStyle name="Calculation 3 4 6" xfId="2353"/>
    <cellStyle name="Calculation 3 5" xfId="126"/>
    <cellStyle name="Calculation 3 5 2" xfId="127"/>
    <cellStyle name="Calculation 3 5 2 2" xfId="1438"/>
    <cellStyle name="Calculation 3 5 2 3" xfId="2354"/>
    <cellStyle name="Calculation 3 5 2 4" xfId="2355"/>
    <cellStyle name="Calculation 3 5 2 5" xfId="2356"/>
    <cellStyle name="Calculation 3 5 3" xfId="1437"/>
    <cellStyle name="Calculation 3 5 4" xfId="2357"/>
    <cellStyle name="Calculation 3 5 5" xfId="2358"/>
    <cellStyle name="Calculation 3 5 6" xfId="2359"/>
    <cellStyle name="Calculation 3 6" xfId="128"/>
    <cellStyle name="Calculation 3 6 2" xfId="129"/>
    <cellStyle name="Calculation 3 6 2 2" xfId="1440"/>
    <cellStyle name="Calculation 3 6 2 3" xfId="2360"/>
    <cellStyle name="Calculation 3 6 2 4" xfId="2361"/>
    <cellStyle name="Calculation 3 6 2 5" xfId="2362"/>
    <cellStyle name="Calculation 3 6 3" xfId="1439"/>
    <cellStyle name="Calculation 3 6 4" xfId="2363"/>
    <cellStyle name="Calculation 3 6 5" xfId="2364"/>
    <cellStyle name="Calculation 3 6 6" xfId="2365"/>
    <cellStyle name="Calculation 3 7" xfId="130"/>
    <cellStyle name="Calculation 3 7 2" xfId="131"/>
    <cellStyle name="Calculation 3 7 2 2" xfId="1442"/>
    <cellStyle name="Calculation 3 7 2 3" xfId="2366"/>
    <cellStyle name="Calculation 3 7 2 4" xfId="2367"/>
    <cellStyle name="Calculation 3 7 2 5" xfId="2368"/>
    <cellStyle name="Calculation 3 7 3" xfId="1441"/>
    <cellStyle name="Calculation 3 7 4" xfId="2369"/>
    <cellStyle name="Calculation 3 7 5" xfId="2370"/>
    <cellStyle name="Calculation 3 7 6" xfId="2371"/>
    <cellStyle name="Calculation 3 8" xfId="132"/>
    <cellStyle name="Calculation 3 8 2" xfId="133"/>
    <cellStyle name="Calculation 3 8 2 2" xfId="1444"/>
    <cellStyle name="Calculation 3 8 2 3" xfId="2372"/>
    <cellStyle name="Calculation 3 8 2 4" xfId="2373"/>
    <cellStyle name="Calculation 3 8 2 5" xfId="2374"/>
    <cellStyle name="Calculation 3 8 3" xfId="1443"/>
    <cellStyle name="Calculation 3 8 4" xfId="2375"/>
    <cellStyle name="Calculation 3 8 5" xfId="2376"/>
    <cellStyle name="Calculation 3 8 6" xfId="2377"/>
    <cellStyle name="Calculation 3 9" xfId="134"/>
    <cellStyle name="Calculation 3 9 2" xfId="135"/>
    <cellStyle name="Calculation 3 9 2 2" xfId="1446"/>
    <cellStyle name="Calculation 3 9 2 3" xfId="2378"/>
    <cellStyle name="Calculation 3 9 2 4" xfId="2379"/>
    <cellStyle name="Calculation 3 9 2 5" xfId="2380"/>
    <cellStyle name="Calculation 3 9 3" xfId="1445"/>
    <cellStyle name="Calculation 3 9 4" xfId="2381"/>
    <cellStyle name="Calculation 3 9 5" xfId="2382"/>
    <cellStyle name="Calculation 3 9 6" xfId="2383"/>
    <cellStyle name="Calculation 4" xfId="136"/>
    <cellStyle name="Calculation 4 10" xfId="137"/>
    <cellStyle name="Calculation 4 10 2" xfId="1448"/>
    <cellStyle name="Calculation 4 10 3" xfId="2384"/>
    <cellStyle name="Calculation 4 10 4" xfId="2385"/>
    <cellStyle name="Calculation 4 10 5" xfId="2386"/>
    <cellStyle name="Calculation 4 11" xfId="138"/>
    <cellStyle name="Calculation 4 11 2" xfId="1449"/>
    <cellStyle name="Calculation 4 11 3" xfId="2387"/>
    <cellStyle name="Calculation 4 11 4" xfId="2388"/>
    <cellStyle name="Calculation 4 11 5" xfId="2389"/>
    <cellStyle name="Calculation 4 12" xfId="1447"/>
    <cellStyle name="Calculation 4 12 2" xfId="2390"/>
    <cellStyle name="Calculation 4 12 3" xfId="2391"/>
    <cellStyle name="Calculation 4 12 4" xfId="2392"/>
    <cellStyle name="Calculation 4 12 5" xfId="2393"/>
    <cellStyle name="Calculation 4 13" xfId="2394"/>
    <cellStyle name="Calculation 4 14" xfId="2395"/>
    <cellStyle name="Calculation 4 15" xfId="2396"/>
    <cellStyle name="Calculation 4 16" xfId="2397"/>
    <cellStyle name="Calculation 4 2" xfId="139"/>
    <cellStyle name="Calculation 4 2 2" xfId="140"/>
    <cellStyle name="Calculation 4 2 2 2" xfId="1451"/>
    <cellStyle name="Calculation 4 2 2 3" xfId="2398"/>
    <cellStyle name="Calculation 4 2 2 4" xfId="2399"/>
    <cellStyle name="Calculation 4 2 2 5" xfId="2400"/>
    <cellStyle name="Calculation 4 2 3" xfId="1450"/>
    <cellStyle name="Calculation 4 2 4" xfId="2401"/>
    <cellStyle name="Calculation 4 2 5" xfId="2402"/>
    <cellStyle name="Calculation 4 2 6" xfId="2403"/>
    <cellStyle name="Calculation 4 3" xfId="141"/>
    <cellStyle name="Calculation 4 3 2" xfId="142"/>
    <cellStyle name="Calculation 4 3 2 2" xfId="1453"/>
    <cellStyle name="Calculation 4 3 2 3" xfId="2404"/>
    <cellStyle name="Calculation 4 3 2 4" xfId="2405"/>
    <cellStyle name="Calculation 4 3 2 5" xfId="2406"/>
    <cellStyle name="Calculation 4 3 3" xfId="1452"/>
    <cellStyle name="Calculation 4 3 4" xfId="2407"/>
    <cellStyle name="Calculation 4 3 5" xfId="2408"/>
    <cellStyle name="Calculation 4 3 6" xfId="2409"/>
    <cellStyle name="Calculation 4 4" xfId="143"/>
    <cellStyle name="Calculation 4 4 2" xfId="144"/>
    <cellStyle name="Calculation 4 4 2 2" xfId="1455"/>
    <cellStyle name="Calculation 4 4 2 3" xfId="2410"/>
    <cellStyle name="Calculation 4 4 2 4" xfId="2411"/>
    <cellStyle name="Calculation 4 4 2 5" xfId="2412"/>
    <cellStyle name="Calculation 4 4 3" xfId="1454"/>
    <cellStyle name="Calculation 4 4 4" xfId="2413"/>
    <cellStyle name="Calculation 4 4 5" xfId="2414"/>
    <cellStyle name="Calculation 4 4 6" xfId="2415"/>
    <cellStyle name="Calculation 4 5" xfId="145"/>
    <cellStyle name="Calculation 4 5 2" xfId="146"/>
    <cellStyle name="Calculation 4 5 2 2" xfId="1457"/>
    <cellStyle name="Calculation 4 5 2 3" xfId="2416"/>
    <cellStyle name="Calculation 4 5 2 4" xfId="2417"/>
    <cellStyle name="Calculation 4 5 2 5" xfId="2418"/>
    <cellStyle name="Calculation 4 5 3" xfId="1456"/>
    <cellStyle name="Calculation 4 5 4" xfId="2419"/>
    <cellStyle name="Calculation 4 5 5" xfId="2420"/>
    <cellStyle name="Calculation 4 5 6" xfId="2421"/>
    <cellStyle name="Calculation 4 6" xfId="147"/>
    <cellStyle name="Calculation 4 6 2" xfId="148"/>
    <cellStyle name="Calculation 4 6 2 2" xfId="1459"/>
    <cellStyle name="Calculation 4 6 2 3" xfId="2422"/>
    <cellStyle name="Calculation 4 6 2 4" xfId="2423"/>
    <cellStyle name="Calculation 4 6 2 5" xfId="2424"/>
    <cellStyle name="Calculation 4 6 3" xfId="1458"/>
    <cellStyle name="Calculation 4 6 4" xfId="2425"/>
    <cellStyle name="Calculation 4 6 5" xfId="2426"/>
    <cellStyle name="Calculation 4 6 6" xfId="2427"/>
    <cellStyle name="Calculation 4 7" xfId="149"/>
    <cellStyle name="Calculation 4 7 2" xfId="150"/>
    <cellStyle name="Calculation 4 7 2 2" xfId="1461"/>
    <cellStyle name="Calculation 4 7 2 3" xfId="2428"/>
    <cellStyle name="Calculation 4 7 2 4" xfId="2429"/>
    <cellStyle name="Calculation 4 7 2 5" xfId="2430"/>
    <cellStyle name="Calculation 4 7 3" xfId="1460"/>
    <cellStyle name="Calculation 4 7 4" xfId="2431"/>
    <cellStyle name="Calculation 4 7 5" xfId="2432"/>
    <cellStyle name="Calculation 4 7 6" xfId="2433"/>
    <cellStyle name="Calculation 4 8" xfId="151"/>
    <cellStyle name="Calculation 4 8 2" xfId="152"/>
    <cellStyle name="Calculation 4 8 2 2" xfId="1463"/>
    <cellStyle name="Calculation 4 8 2 3" xfId="2434"/>
    <cellStyle name="Calculation 4 8 2 4" xfId="2435"/>
    <cellStyle name="Calculation 4 8 2 5" xfId="2436"/>
    <cellStyle name="Calculation 4 8 3" xfId="1462"/>
    <cellStyle name="Calculation 4 8 4" xfId="2437"/>
    <cellStyle name="Calculation 4 8 5" xfId="2438"/>
    <cellStyle name="Calculation 4 8 6" xfId="2439"/>
    <cellStyle name="Calculation 4 9" xfId="153"/>
    <cellStyle name="Calculation 4 9 2" xfId="154"/>
    <cellStyle name="Calculation 4 9 2 2" xfId="1465"/>
    <cellStyle name="Calculation 4 9 2 3" xfId="2440"/>
    <cellStyle name="Calculation 4 9 2 4" xfId="2441"/>
    <cellStyle name="Calculation 4 9 2 5" xfId="2442"/>
    <cellStyle name="Calculation 4 9 3" xfId="1464"/>
    <cellStyle name="Calculation 4 9 4" xfId="2443"/>
    <cellStyle name="Calculation 4 9 5" xfId="2444"/>
    <cellStyle name="Calculation 4 9 6" xfId="2445"/>
    <cellStyle name="Calculation 5" xfId="155"/>
    <cellStyle name="Calculation 5 10" xfId="156"/>
    <cellStyle name="Calculation 5 10 2" xfId="1467"/>
    <cellStyle name="Calculation 5 10 3" xfId="2446"/>
    <cellStyle name="Calculation 5 10 4" xfId="2447"/>
    <cellStyle name="Calculation 5 10 5" xfId="2448"/>
    <cellStyle name="Calculation 5 11" xfId="157"/>
    <cellStyle name="Calculation 5 11 2" xfId="1468"/>
    <cellStyle name="Calculation 5 11 3" xfId="2449"/>
    <cellStyle name="Calculation 5 11 4" xfId="2450"/>
    <cellStyle name="Calculation 5 11 5" xfId="2451"/>
    <cellStyle name="Calculation 5 12" xfId="1466"/>
    <cellStyle name="Calculation 5 12 2" xfId="2452"/>
    <cellStyle name="Calculation 5 12 3" xfId="2453"/>
    <cellStyle name="Calculation 5 12 4" xfId="2454"/>
    <cellStyle name="Calculation 5 12 5" xfId="2455"/>
    <cellStyle name="Calculation 5 13" xfId="2456"/>
    <cellStyle name="Calculation 5 14" xfId="2457"/>
    <cellStyle name="Calculation 5 15" xfId="2458"/>
    <cellStyle name="Calculation 5 16" xfId="2459"/>
    <cellStyle name="Calculation 5 2" xfId="158"/>
    <cellStyle name="Calculation 5 2 2" xfId="159"/>
    <cellStyle name="Calculation 5 2 2 2" xfId="1470"/>
    <cellStyle name="Calculation 5 2 2 3" xfId="2460"/>
    <cellStyle name="Calculation 5 2 2 4" xfId="2461"/>
    <cellStyle name="Calculation 5 2 2 5" xfId="2462"/>
    <cellStyle name="Calculation 5 2 3" xfId="1469"/>
    <cellStyle name="Calculation 5 2 4" xfId="2463"/>
    <cellStyle name="Calculation 5 2 5" xfId="2464"/>
    <cellStyle name="Calculation 5 2 6" xfId="2465"/>
    <cellStyle name="Calculation 5 3" xfId="160"/>
    <cellStyle name="Calculation 5 3 2" xfId="161"/>
    <cellStyle name="Calculation 5 3 2 2" xfId="1472"/>
    <cellStyle name="Calculation 5 3 2 3" xfId="2466"/>
    <cellStyle name="Calculation 5 3 2 4" xfId="2467"/>
    <cellStyle name="Calculation 5 3 2 5" xfId="2468"/>
    <cellStyle name="Calculation 5 3 3" xfId="1471"/>
    <cellStyle name="Calculation 5 3 4" xfId="2469"/>
    <cellStyle name="Calculation 5 3 5" xfId="2470"/>
    <cellStyle name="Calculation 5 3 6" xfId="2471"/>
    <cellStyle name="Calculation 5 4" xfId="162"/>
    <cellStyle name="Calculation 5 4 2" xfId="163"/>
    <cellStyle name="Calculation 5 4 2 2" xfId="1474"/>
    <cellStyle name="Calculation 5 4 2 3" xfId="2472"/>
    <cellStyle name="Calculation 5 4 2 4" xfId="2473"/>
    <cellStyle name="Calculation 5 4 2 5" xfId="2474"/>
    <cellStyle name="Calculation 5 4 3" xfId="1473"/>
    <cellStyle name="Calculation 5 4 4" xfId="2475"/>
    <cellStyle name="Calculation 5 4 5" xfId="2476"/>
    <cellStyle name="Calculation 5 4 6" xfId="2477"/>
    <cellStyle name="Calculation 5 5" xfId="164"/>
    <cellStyle name="Calculation 5 5 2" xfId="165"/>
    <cellStyle name="Calculation 5 5 2 2" xfId="1476"/>
    <cellStyle name="Calculation 5 5 2 3" xfId="2478"/>
    <cellStyle name="Calculation 5 5 2 4" xfId="2479"/>
    <cellStyle name="Calculation 5 5 2 5" xfId="2480"/>
    <cellStyle name="Calculation 5 5 3" xfId="1475"/>
    <cellStyle name="Calculation 5 5 4" xfId="2481"/>
    <cellStyle name="Calculation 5 5 5" xfId="2482"/>
    <cellStyle name="Calculation 5 5 6" xfId="2483"/>
    <cellStyle name="Calculation 5 6" xfId="166"/>
    <cellStyle name="Calculation 5 6 2" xfId="167"/>
    <cellStyle name="Calculation 5 6 2 2" xfId="1478"/>
    <cellStyle name="Calculation 5 6 2 3" xfId="2484"/>
    <cellStyle name="Calculation 5 6 2 4" xfId="2485"/>
    <cellStyle name="Calculation 5 6 2 5" xfId="2486"/>
    <cellStyle name="Calculation 5 6 3" xfId="1477"/>
    <cellStyle name="Calculation 5 6 4" xfId="2487"/>
    <cellStyle name="Calculation 5 6 5" xfId="2488"/>
    <cellStyle name="Calculation 5 6 6" xfId="2489"/>
    <cellStyle name="Calculation 5 7" xfId="168"/>
    <cellStyle name="Calculation 5 7 2" xfId="169"/>
    <cellStyle name="Calculation 5 7 2 2" xfId="1480"/>
    <cellStyle name="Calculation 5 7 2 3" xfId="2490"/>
    <cellStyle name="Calculation 5 7 2 4" xfId="2491"/>
    <cellStyle name="Calculation 5 7 2 5" xfId="2492"/>
    <cellStyle name="Calculation 5 7 3" xfId="1479"/>
    <cellStyle name="Calculation 5 7 4" xfId="2493"/>
    <cellStyle name="Calculation 5 7 5" xfId="2494"/>
    <cellStyle name="Calculation 5 7 6" xfId="2495"/>
    <cellStyle name="Calculation 5 8" xfId="170"/>
    <cellStyle name="Calculation 5 8 2" xfId="171"/>
    <cellStyle name="Calculation 5 8 2 2" xfId="1482"/>
    <cellStyle name="Calculation 5 8 2 3" xfId="2496"/>
    <cellStyle name="Calculation 5 8 2 4" xfId="2497"/>
    <cellStyle name="Calculation 5 8 2 5" xfId="2498"/>
    <cellStyle name="Calculation 5 8 3" xfId="1481"/>
    <cellStyle name="Calculation 5 8 4" xfId="2499"/>
    <cellStyle name="Calculation 5 8 5" xfId="2500"/>
    <cellStyle name="Calculation 5 8 6" xfId="2501"/>
    <cellStyle name="Calculation 5 9" xfId="172"/>
    <cellStyle name="Calculation 5 9 2" xfId="173"/>
    <cellStyle name="Calculation 5 9 2 2" xfId="1484"/>
    <cellStyle name="Calculation 5 9 2 3" xfId="2502"/>
    <cellStyle name="Calculation 5 9 2 4" xfId="2503"/>
    <cellStyle name="Calculation 5 9 2 5" xfId="2504"/>
    <cellStyle name="Calculation 5 9 3" xfId="1483"/>
    <cellStyle name="Calculation 5 9 4" xfId="2505"/>
    <cellStyle name="Calculation 5 9 5" xfId="2506"/>
    <cellStyle name="Calculation 5 9 6" xfId="2507"/>
    <cellStyle name="Calculation 6" xfId="174"/>
    <cellStyle name="Calculation 6 10" xfId="175"/>
    <cellStyle name="Calculation 6 10 2" xfId="1486"/>
    <cellStyle name="Calculation 6 10 3" xfId="2508"/>
    <cellStyle name="Calculation 6 10 4" xfId="2509"/>
    <cellStyle name="Calculation 6 10 5" xfId="2510"/>
    <cellStyle name="Calculation 6 11" xfId="176"/>
    <cellStyle name="Calculation 6 11 2" xfId="1487"/>
    <cellStyle name="Calculation 6 11 3" xfId="2511"/>
    <cellStyle name="Calculation 6 11 4" xfId="2512"/>
    <cellStyle name="Calculation 6 11 5" xfId="2513"/>
    <cellStyle name="Calculation 6 12" xfId="1485"/>
    <cellStyle name="Calculation 6 12 2" xfId="2514"/>
    <cellStyle name="Calculation 6 12 3" xfId="2515"/>
    <cellStyle name="Calculation 6 12 4" xfId="2516"/>
    <cellStyle name="Calculation 6 12 5" xfId="2517"/>
    <cellStyle name="Calculation 6 13" xfId="2518"/>
    <cellStyle name="Calculation 6 14" xfId="2519"/>
    <cellStyle name="Calculation 6 15" xfId="2520"/>
    <cellStyle name="Calculation 6 16" xfId="2521"/>
    <cellStyle name="Calculation 6 2" xfId="177"/>
    <cellStyle name="Calculation 6 2 2" xfId="178"/>
    <cellStyle name="Calculation 6 2 2 2" xfId="1489"/>
    <cellStyle name="Calculation 6 2 2 3" xfId="2522"/>
    <cellStyle name="Calculation 6 2 2 4" xfId="2523"/>
    <cellStyle name="Calculation 6 2 2 5" xfId="2524"/>
    <cellStyle name="Calculation 6 2 3" xfId="1488"/>
    <cellStyle name="Calculation 6 2 4" xfId="2525"/>
    <cellStyle name="Calculation 6 2 5" xfId="2526"/>
    <cellStyle name="Calculation 6 2 6" xfId="2527"/>
    <cellStyle name="Calculation 6 3" xfId="179"/>
    <cellStyle name="Calculation 6 3 2" xfId="180"/>
    <cellStyle name="Calculation 6 3 2 2" xfId="1491"/>
    <cellStyle name="Calculation 6 3 2 3" xfId="2528"/>
    <cellStyle name="Calculation 6 3 2 4" xfId="2529"/>
    <cellStyle name="Calculation 6 3 2 5" xfId="2530"/>
    <cellStyle name="Calculation 6 3 3" xfId="1490"/>
    <cellStyle name="Calculation 6 3 4" xfId="2531"/>
    <cellStyle name="Calculation 6 3 5" xfId="2532"/>
    <cellStyle name="Calculation 6 3 6" xfId="2533"/>
    <cellStyle name="Calculation 6 4" xfId="181"/>
    <cellStyle name="Calculation 6 4 2" xfId="182"/>
    <cellStyle name="Calculation 6 4 2 2" xfId="1493"/>
    <cellStyle name="Calculation 6 4 2 3" xfId="2534"/>
    <cellStyle name="Calculation 6 4 2 4" xfId="2535"/>
    <cellStyle name="Calculation 6 4 2 5" xfId="2536"/>
    <cellStyle name="Calculation 6 4 3" xfId="1492"/>
    <cellStyle name="Calculation 6 4 4" xfId="2537"/>
    <cellStyle name="Calculation 6 4 5" xfId="2538"/>
    <cellStyle name="Calculation 6 4 6" xfId="2539"/>
    <cellStyle name="Calculation 6 5" xfId="183"/>
    <cellStyle name="Calculation 6 5 2" xfId="184"/>
    <cellStyle name="Calculation 6 5 2 2" xfId="1495"/>
    <cellStyle name="Calculation 6 5 2 3" xfId="2540"/>
    <cellStyle name="Calculation 6 5 2 4" xfId="2541"/>
    <cellStyle name="Calculation 6 5 2 5" xfId="2542"/>
    <cellStyle name="Calculation 6 5 3" xfId="1494"/>
    <cellStyle name="Calculation 6 5 4" xfId="2543"/>
    <cellStyle name="Calculation 6 5 5" xfId="2544"/>
    <cellStyle name="Calculation 6 5 6" xfId="2545"/>
    <cellStyle name="Calculation 6 6" xfId="185"/>
    <cellStyle name="Calculation 6 6 2" xfId="186"/>
    <cellStyle name="Calculation 6 6 2 2" xfId="1497"/>
    <cellStyle name="Calculation 6 6 2 3" xfId="2546"/>
    <cellStyle name="Calculation 6 6 2 4" xfId="2547"/>
    <cellStyle name="Calculation 6 6 2 5" xfId="2548"/>
    <cellStyle name="Calculation 6 6 3" xfId="1496"/>
    <cellStyle name="Calculation 6 6 4" xfId="2549"/>
    <cellStyle name="Calculation 6 6 5" xfId="2550"/>
    <cellStyle name="Calculation 6 6 6" xfId="2551"/>
    <cellStyle name="Calculation 6 7" xfId="187"/>
    <cellStyle name="Calculation 6 7 2" xfId="188"/>
    <cellStyle name="Calculation 6 7 2 2" xfId="1499"/>
    <cellStyle name="Calculation 6 7 2 3" xfId="2552"/>
    <cellStyle name="Calculation 6 7 2 4" xfId="2553"/>
    <cellStyle name="Calculation 6 7 2 5" xfId="2554"/>
    <cellStyle name="Calculation 6 7 3" xfId="1498"/>
    <cellStyle name="Calculation 6 7 4" xfId="2555"/>
    <cellStyle name="Calculation 6 7 5" xfId="2556"/>
    <cellStyle name="Calculation 6 7 6" xfId="2557"/>
    <cellStyle name="Calculation 6 8" xfId="189"/>
    <cellStyle name="Calculation 6 8 2" xfId="190"/>
    <cellStyle name="Calculation 6 8 2 2" xfId="1501"/>
    <cellStyle name="Calculation 6 8 2 3" xfId="2558"/>
    <cellStyle name="Calculation 6 8 2 4" xfId="2559"/>
    <cellStyle name="Calculation 6 8 2 5" xfId="2560"/>
    <cellStyle name="Calculation 6 8 3" xfId="1500"/>
    <cellStyle name="Calculation 6 8 4" xfId="2561"/>
    <cellStyle name="Calculation 6 8 5" xfId="2562"/>
    <cellStyle name="Calculation 6 8 6" xfId="2563"/>
    <cellStyle name="Calculation 6 9" xfId="191"/>
    <cellStyle name="Calculation 6 9 2" xfId="192"/>
    <cellStyle name="Calculation 6 9 2 2" xfId="1503"/>
    <cellStyle name="Calculation 6 9 2 3" xfId="2564"/>
    <cellStyle name="Calculation 6 9 2 4" xfId="2565"/>
    <cellStyle name="Calculation 6 9 2 5" xfId="2566"/>
    <cellStyle name="Calculation 6 9 3" xfId="1502"/>
    <cellStyle name="Calculation 6 9 4" xfId="2567"/>
    <cellStyle name="Calculation 6 9 5" xfId="2568"/>
    <cellStyle name="Calculation 6 9 6" xfId="2569"/>
    <cellStyle name="Calculation 7" xfId="193"/>
    <cellStyle name="Calculation 7 10" xfId="194"/>
    <cellStyle name="Calculation 7 10 2" xfId="1505"/>
    <cellStyle name="Calculation 7 10 3" xfId="2570"/>
    <cellStyle name="Calculation 7 10 4" xfId="2571"/>
    <cellStyle name="Calculation 7 10 5" xfId="2572"/>
    <cellStyle name="Calculation 7 11" xfId="195"/>
    <cellStyle name="Calculation 7 11 2" xfId="1506"/>
    <cellStyle name="Calculation 7 11 3" xfId="2573"/>
    <cellStyle name="Calculation 7 11 4" xfId="2574"/>
    <cellStyle name="Calculation 7 11 5" xfId="2575"/>
    <cellStyle name="Calculation 7 12" xfId="1504"/>
    <cellStyle name="Calculation 7 12 2" xfId="2576"/>
    <cellStyle name="Calculation 7 12 3" xfId="2577"/>
    <cellStyle name="Calculation 7 12 4" xfId="2578"/>
    <cellStyle name="Calculation 7 12 5" xfId="2579"/>
    <cellStyle name="Calculation 7 13" xfId="2580"/>
    <cellStyle name="Calculation 7 14" xfId="2581"/>
    <cellStyle name="Calculation 7 15" xfId="2582"/>
    <cellStyle name="Calculation 7 16" xfId="2583"/>
    <cellStyle name="Calculation 7 2" xfId="196"/>
    <cellStyle name="Calculation 7 2 2" xfId="197"/>
    <cellStyle name="Calculation 7 2 2 2" xfId="1508"/>
    <cellStyle name="Calculation 7 2 2 3" xfId="2584"/>
    <cellStyle name="Calculation 7 2 2 4" xfId="2585"/>
    <cellStyle name="Calculation 7 2 2 5" xfId="2586"/>
    <cellStyle name="Calculation 7 2 3" xfId="1507"/>
    <cellStyle name="Calculation 7 2 4" xfId="2587"/>
    <cellStyle name="Calculation 7 2 5" xfId="2588"/>
    <cellStyle name="Calculation 7 2 6" xfId="2589"/>
    <cellStyle name="Calculation 7 3" xfId="198"/>
    <cellStyle name="Calculation 7 3 2" xfId="199"/>
    <cellStyle name="Calculation 7 3 2 2" xfId="1510"/>
    <cellStyle name="Calculation 7 3 2 3" xfId="2590"/>
    <cellStyle name="Calculation 7 3 2 4" xfId="2591"/>
    <cellStyle name="Calculation 7 3 2 5" xfId="2592"/>
    <cellStyle name="Calculation 7 3 3" xfId="1509"/>
    <cellStyle name="Calculation 7 3 4" xfId="2593"/>
    <cellStyle name="Calculation 7 3 5" xfId="2594"/>
    <cellStyle name="Calculation 7 3 6" xfId="2595"/>
    <cellStyle name="Calculation 7 4" xfId="200"/>
    <cellStyle name="Calculation 7 4 2" xfId="201"/>
    <cellStyle name="Calculation 7 4 2 2" xfId="1512"/>
    <cellStyle name="Calculation 7 4 2 3" xfId="2596"/>
    <cellStyle name="Calculation 7 4 2 4" xfId="2597"/>
    <cellStyle name="Calculation 7 4 2 5" xfId="2598"/>
    <cellStyle name="Calculation 7 4 3" xfId="1511"/>
    <cellStyle name="Calculation 7 4 4" xfId="2599"/>
    <cellStyle name="Calculation 7 4 5" xfId="2600"/>
    <cellStyle name="Calculation 7 4 6" xfId="2601"/>
    <cellStyle name="Calculation 7 5" xfId="202"/>
    <cellStyle name="Calculation 7 5 2" xfId="203"/>
    <cellStyle name="Calculation 7 5 2 2" xfId="1514"/>
    <cellStyle name="Calculation 7 5 2 3" xfId="2602"/>
    <cellStyle name="Calculation 7 5 2 4" xfId="2603"/>
    <cellStyle name="Calculation 7 5 2 5" xfId="2604"/>
    <cellStyle name="Calculation 7 5 3" xfId="1513"/>
    <cellStyle name="Calculation 7 5 4" xfId="2605"/>
    <cellStyle name="Calculation 7 5 5" xfId="2606"/>
    <cellStyle name="Calculation 7 5 6" xfId="2607"/>
    <cellStyle name="Calculation 7 6" xfId="204"/>
    <cellStyle name="Calculation 7 6 2" xfId="205"/>
    <cellStyle name="Calculation 7 6 2 2" xfId="1516"/>
    <cellStyle name="Calculation 7 6 2 3" xfId="2608"/>
    <cellStyle name="Calculation 7 6 2 4" xfId="2609"/>
    <cellStyle name="Calculation 7 6 2 5" xfId="2610"/>
    <cellStyle name="Calculation 7 6 3" xfId="1515"/>
    <cellStyle name="Calculation 7 6 4" xfId="2611"/>
    <cellStyle name="Calculation 7 6 5" xfId="2612"/>
    <cellStyle name="Calculation 7 6 6" xfId="2613"/>
    <cellStyle name="Calculation 7 7" xfId="206"/>
    <cellStyle name="Calculation 7 7 2" xfId="207"/>
    <cellStyle name="Calculation 7 7 2 2" xfId="1518"/>
    <cellStyle name="Calculation 7 7 2 3" xfId="2614"/>
    <cellStyle name="Calculation 7 7 2 4" xfId="2615"/>
    <cellStyle name="Calculation 7 7 2 5" xfId="2616"/>
    <cellStyle name="Calculation 7 7 3" xfId="1517"/>
    <cellStyle name="Calculation 7 7 4" xfId="2617"/>
    <cellStyle name="Calculation 7 7 5" xfId="2618"/>
    <cellStyle name="Calculation 7 7 6" xfId="2619"/>
    <cellStyle name="Calculation 7 8" xfId="208"/>
    <cellStyle name="Calculation 7 8 2" xfId="209"/>
    <cellStyle name="Calculation 7 8 2 2" xfId="1520"/>
    <cellStyle name="Calculation 7 8 2 3" xfId="2620"/>
    <cellStyle name="Calculation 7 8 2 4" xfId="2621"/>
    <cellStyle name="Calculation 7 8 2 5" xfId="2622"/>
    <cellStyle name="Calculation 7 8 3" xfId="1519"/>
    <cellStyle name="Calculation 7 8 4" xfId="2623"/>
    <cellStyle name="Calculation 7 8 5" xfId="2624"/>
    <cellStyle name="Calculation 7 8 6" xfId="2625"/>
    <cellStyle name="Calculation 7 9" xfId="210"/>
    <cellStyle name="Calculation 7 9 2" xfId="211"/>
    <cellStyle name="Calculation 7 9 2 2" xfId="1522"/>
    <cellStyle name="Calculation 7 9 2 3" xfId="2626"/>
    <cellStyle name="Calculation 7 9 2 4" xfId="2627"/>
    <cellStyle name="Calculation 7 9 2 5" xfId="2628"/>
    <cellStyle name="Calculation 7 9 3" xfId="1521"/>
    <cellStyle name="Calculation 7 9 4" xfId="2629"/>
    <cellStyle name="Calculation 7 9 5" xfId="2630"/>
    <cellStyle name="Calculation 7 9 6" xfId="2631"/>
    <cellStyle name="Calculation 8" xfId="212"/>
    <cellStyle name="Calculation 8 10" xfId="213"/>
    <cellStyle name="Calculation 8 10 2" xfId="1524"/>
    <cellStyle name="Calculation 8 10 3" xfId="2632"/>
    <cellStyle name="Calculation 8 10 4" xfId="2633"/>
    <cellStyle name="Calculation 8 10 5" xfId="2634"/>
    <cellStyle name="Calculation 8 11" xfId="214"/>
    <cellStyle name="Calculation 8 11 2" xfId="1525"/>
    <cellStyle name="Calculation 8 11 3" xfId="2635"/>
    <cellStyle name="Calculation 8 11 4" xfId="2636"/>
    <cellStyle name="Calculation 8 11 5" xfId="2637"/>
    <cellStyle name="Calculation 8 12" xfId="1523"/>
    <cellStyle name="Calculation 8 12 2" xfId="2638"/>
    <cellStyle name="Calculation 8 12 3" xfId="2639"/>
    <cellStyle name="Calculation 8 12 4" xfId="2640"/>
    <cellStyle name="Calculation 8 12 5" xfId="2641"/>
    <cellStyle name="Calculation 8 13" xfId="2642"/>
    <cellStyle name="Calculation 8 14" xfId="2643"/>
    <cellStyle name="Calculation 8 15" xfId="2644"/>
    <cellStyle name="Calculation 8 16" xfId="2645"/>
    <cellStyle name="Calculation 8 2" xfId="215"/>
    <cellStyle name="Calculation 8 2 2" xfId="216"/>
    <cellStyle name="Calculation 8 2 2 2" xfId="1527"/>
    <cellStyle name="Calculation 8 2 2 3" xfId="2646"/>
    <cellStyle name="Calculation 8 2 2 4" xfId="2647"/>
    <cellStyle name="Calculation 8 2 2 5" xfId="2648"/>
    <cellStyle name="Calculation 8 2 3" xfId="1526"/>
    <cellStyle name="Calculation 8 2 4" xfId="2649"/>
    <cellStyle name="Calculation 8 2 5" xfId="2650"/>
    <cellStyle name="Calculation 8 2 6" xfId="2651"/>
    <cellStyle name="Calculation 8 3" xfId="217"/>
    <cellStyle name="Calculation 8 3 2" xfId="218"/>
    <cellStyle name="Calculation 8 3 2 2" xfId="1529"/>
    <cellStyle name="Calculation 8 3 2 3" xfId="2652"/>
    <cellStyle name="Calculation 8 3 2 4" xfId="2653"/>
    <cellStyle name="Calculation 8 3 2 5" xfId="2654"/>
    <cellStyle name="Calculation 8 3 3" xfId="1528"/>
    <cellStyle name="Calculation 8 3 4" xfId="2655"/>
    <cellStyle name="Calculation 8 3 5" xfId="2656"/>
    <cellStyle name="Calculation 8 3 6" xfId="2657"/>
    <cellStyle name="Calculation 8 4" xfId="219"/>
    <cellStyle name="Calculation 8 4 2" xfId="220"/>
    <cellStyle name="Calculation 8 4 2 2" xfId="1531"/>
    <cellStyle name="Calculation 8 4 2 3" xfId="2658"/>
    <cellStyle name="Calculation 8 4 2 4" xfId="2659"/>
    <cellStyle name="Calculation 8 4 2 5" xfId="2660"/>
    <cellStyle name="Calculation 8 4 3" xfId="1530"/>
    <cellStyle name="Calculation 8 4 4" xfId="2661"/>
    <cellStyle name="Calculation 8 4 5" xfId="2662"/>
    <cellStyle name="Calculation 8 4 6" xfId="2663"/>
    <cellStyle name="Calculation 8 5" xfId="221"/>
    <cellStyle name="Calculation 8 5 2" xfId="222"/>
    <cellStyle name="Calculation 8 5 2 2" xfId="1533"/>
    <cellStyle name="Calculation 8 5 2 3" xfId="2664"/>
    <cellStyle name="Calculation 8 5 2 4" xfId="2665"/>
    <cellStyle name="Calculation 8 5 2 5" xfId="2666"/>
    <cellStyle name="Calculation 8 5 3" xfId="1532"/>
    <cellStyle name="Calculation 8 5 4" xfId="2667"/>
    <cellStyle name="Calculation 8 5 5" xfId="2668"/>
    <cellStyle name="Calculation 8 5 6" xfId="2669"/>
    <cellStyle name="Calculation 8 6" xfId="223"/>
    <cellStyle name="Calculation 8 6 2" xfId="224"/>
    <cellStyle name="Calculation 8 6 2 2" xfId="1535"/>
    <cellStyle name="Calculation 8 6 2 3" xfId="2670"/>
    <cellStyle name="Calculation 8 6 2 4" xfId="2671"/>
    <cellStyle name="Calculation 8 6 2 5" xfId="2672"/>
    <cellStyle name="Calculation 8 6 3" xfId="1534"/>
    <cellStyle name="Calculation 8 6 4" xfId="2673"/>
    <cellStyle name="Calculation 8 6 5" xfId="2674"/>
    <cellStyle name="Calculation 8 6 6" xfId="2675"/>
    <cellStyle name="Calculation 8 7" xfId="225"/>
    <cellStyle name="Calculation 8 7 2" xfId="226"/>
    <cellStyle name="Calculation 8 7 2 2" xfId="1537"/>
    <cellStyle name="Calculation 8 7 2 3" xfId="2676"/>
    <cellStyle name="Calculation 8 7 2 4" xfId="2677"/>
    <cellStyle name="Calculation 8 7 2 5" xfId="2678"/>
    <cellStyle name="Calculation 8 7 3" xfId="1536"/>
    <cellStyle name="Calculation 8 7 4" xfId="2679"/>
    <cellStyle name="Calculation 8 7 5" xfId="2680"/>
    <cellStyle name="Calculation 8 7 6" xfId="2681"/>
    <cellStyle name="Calculation 8 8" xfId="227"/>
    <cellStyle name="Calculation 8 8 2" xfId="228"/>
    <cellStyle name="Calculation 8 8 2 2" xfId="1539"/>
    <cellStyle name="Calculation 8 8 2 3" xfId="2682"/>
    <cellStyle name="Calculation 8 8 2 4" xfId="2683"/>
    <cellStyle name="Calculation 8 8 2 5" xfId="2684"/>
    <cellStyle name="Calculation 8 8 3" xfId="1538"/>
    <cellStyle name="Calculation 8 8 4" xfId="2685"/>
    <cellStyle name="Calculation 8 8 5" xfId="2686"/>
    <cellStyle name="Calculation 8 8 6" xfId="2687"/>
    <cellStyle name="Calculation 8 9" xfId="229"/>
    <cellStyle name="Calculation 8 9 2" xfId="230"/>
    <cellStyle name="Calculation 8 9 2 2" xfId="1541"/>
    <cellStyle name="Calculation 8 9 2 3" xfId="2688"/>
    <cellStyle name="Calculation 8 9 2 4" xfId="2689"/>
    <cellStyle name="Calculation 8 9 2 5" xfId="2690"/>
    <cellStyle name="Calculation 8 9 3" xfId="1540"/>
    <cellStyle name="Calculation 8 9 4" xfId="2691"/>
    <cellStyle name="Calculation 8 9 5" xfId="2692"/>
    <cellStyle name="Calculation 8 9 6" xfId="2693"/>
    <cellStyle name="Calculation 9" xfId="231"/>
    <cellStyle name="Calculation 9 10" xfId="232"/>
    <cellStyle name="Calculation 9 10 2" xfId="1543"/>
    <cellStyle name="Calculation 9 10 3" xfId="2694"/>
    <cellStyle name="Calculation 9 10 4" xfId="2695"/>
    <cellStyle name="Calculation 9 10 5" xfId="2696"/>
    <cellStyle name="Calculation 9 11" xfId="233"/>
    <cellStyle name="Calculation 9 11 2" xfId="1544"/>
    <cellStyle name="Calculation 9 11 3" xfId="2697"/>
    <cellStyle name="Calculation 9 11 4" xfId="2698"/>
    <cellStyle name="Calculation 9 11 5" xfId="2699"/>
    <cellStyle name="Calculation 9 12" xfId="1542"/>
    <cellStyle name="Calculation 9 12 2" xfId="2700"/>
    <cellStyle name="Calculation 9 12 3" xfId="2701"/>
    <cellStyle name="Calculation 9 12 4" xfId="2702"/>
    <cellStyle name="Calculation 9 12 5" xfId="2703"/>
    <cellStyle name="Calculation 9 13" xfId="2704"/>
    <cellStyle name="Calculation 9 14" xfId="2705"/>
    <cellStyle name="Calculation 9 15" xfId="2706"/>
    <cellStyle name="Calculation 9 16" xfId="2707"/>
    <cellStyle name="Calculation 9 2" xfId="234"/>
    <cellStyle name="Calculation 9 2 2" xfId="235"/>
    <cellStyle name="Calculation 9 2 2 2" xfId="1546"/>
    <cellStyle name="Calculation 9 2 2 3" xfId="2708"/>
    <cellStyle name="Calculation 9 2 2 4" xfId="2709"/>
    <cellStyle name="Calculation 9 2 2 5" xfId="2710"/>
    <cellStyle name="Calculation 9 2 3" xfId="1545"/>
    <cellStyle name="Calculation 9 2 4" xfId="2711"/>
    <cellStyle name="Calculation 9 2 5" xfId="2712"/>
    <cellStyle name="Calculation 9 2 6" xfId="2713"/>
    <cellStyle name="Calculation 9 3" xfId="236"/>
    <cellStyle name="Calculation 9 3 2" xfId="237"/>
    <cellStyle name="Calculation 9 3 2 2" xfId="1548"/>
    <cellStyle name="Calculation 9 3 2 3" xfId="2714"/>
    <cellStyle name="Calculation 9 3 2 4" xfId="2715"/>
    <cellStyle name="Calculation 9 3 2 5" xfId="2716"/>
    <cellStyle name="Calculation 9 3 3" xfId="1547"/>
    <cellStyle name="Calculation 9 3 4" xfId="2717"/>
    <cellStyle name="Calculation 9 3 5" xfId="2718"/>
    <cellStyle name="Calculation 9 3 6" xfId="2719"/>
    <cellStyle name="Calculation 9 4" xfId="238"/>
    <cellStyle name="Calculation 9 4 2" xfId="239"/>
    <cellStyle name="Calculation 9 4 2 2" xfId="1550"/>
    <cellStyle name="Calculation 9 4 2 3" xfId="2720"/>
    <cellStyle name="Calculation 9 4 2 4" xfId="2721"/>
    <cellStyle name="Calculation 9 4 2 5" xfId="2722"/>
    <cellStyle name="Calculation 9 4 3" xfId="1549"/>
    <cellStyle name="Calculation 9 4 4" xfId="2723"/>
    <cellStyle name="Calculation 9 4 5" xfId="2724"/>
    <cellStyle name="Calculation 9 4 6" xfId="2725"/>
    <cellStyle name="Calculation 9 5" xfId="240"/>
    <cellStyle name="Calculation 9 5 2" xfId="241"/>
    <cellStyle name="Calculation 9 5 2 2" xfId="1552"/>
    <cellStyle name="Calculation 9 5 2 3" xfId="2726"/>
    <cellStyle name="Calculation 9 5 2 4" xfId="2727"/>
    <cellStyle name="Calculation 9 5 2 5" xfId="2728"/>
    <cellStyle name="Calculation 9 5 3" xfId="1551"/>
    <cellStyle name="Calculation 9 5 4" xfId="2729"/>
    <cellStyle name="Calculation 9 5 5" xfId="2730"/>
    <cellStyle name="Calculation 9 5 6" xfId="2731"/>
    <cellStyle name="Calculation 9 6" xfId="242"/>
    <cellStyle name="Calculation 9 6 2" xfId="243"/>
    <cellStyle name="Calculation 9 6 2 2" xfId="1554"/>
    <cellStyle name="Calculation 9 6 2 3" xfId="2732"/>
    <cellStyle name="Calculation 9 6 2 4" xfId="2733"/>
    <cellStyle name="Calculation 9 6 2 5" xfId="2734"/>
    <cellStyle name="Calculation 9 6 3" xfId="1553"/>
    <cellStyle name="Calculation 9 6 4" xfId="2735"/>
    <cellStyle name="Calculation 9 6 5" xfId="2736"/>
    <cellStyle name="Calculation 9 6 6" xfId="2737"/>
    <cellStyle name="Calculation 9 7" xfId="244"/>
    <cellStyle name="Calculation 9 7 2" xfId="245"/>
    <cellStyle name="Calculation 9 7 2 2" xfId="1556"/>
    <cellStyle name="Calculation 9 7 2 3" xfId="2738"/>
    <cellStyle name="Calculation 9 7 2 4" xfId="2739"/>
    <cellStyle name="Calculation 9 7 2 5" xfId="2740"/>
    <cellStyle name="Calculation 9 7 3" xfId="1555"/>
    <cellStyle name="Calculation 9 7 4" xfId="2741"/>
    <cellStyle name="Calculation 9 7 5" xfId="2742"/>
    <cellStyle name="Calculation 9 7 6" xfId="2743"/>
    <cellStyle name="Calculation 9 8" xfId="246"/>
    <cellStyle name="Calculation 9 8 2" xfId="247"/>
    <cellStyle name="Calculation 9 8 2 2" xfId="1558"/>
    <cellStyle name="Calculation 9 8 2 3" xfId="2744"/>
    <cellStyle name="Calculation 9 8 2 4" xfId="2745"/>
    <cellStyle name="Calculation 9 8 2 5" xfId="2746"/>
    <cellStyle name="Calculation 9 8 3" xfId="1557"/>
    <cellStyle name="Calculation 9 8 4" xfId="2747"/>
    <cellStyle name="Calculation 9 8 5" xfId="2748"/>
    <cellStyle name="Calculation 9 8 6" xfId="2749"/>
    <cellStyle name="Calculation 9 9" xfId="248"/>
    <cellStyle name="Calculation 9 9 2" xfId="249"/>
    <cellStyle name="Calculation 9 9 2 2" xfId="1560"/>
    <cellStyle name="Calculation 9 9 2 3" xfId="2750"/>
    <cellStyle name="Calculation 9 9 2 4" xfId="2751"/>
    <cellStyle name="Calculation 9 9 2 5" xfId="2752"/>
    <cellStyle name="Calculation 9 9 3" xfId="1559"/>
    <cellStyle name="Calculation 9 9 4" xfId="2753"/>
    <cellStyle name="Calculation 9 9 5" xfId="2754"/>
    <cellStyle name="Calculation 9 9 6" xfId="2755"/>
    <cellStyle name="Check Cell 2" xfId="29"/>
    <cellStyle name="Comma" xfId="1" builtinId="3"/>
    <cellStyle name="Comma 2" xfId="53"/>
    <cellStyle name="Explanatory Text 2" xfId="1188"/>
    <cellStyle name="Explanatory Text 3" xfId="30"/>
    <cellStyle name="Good 2" xfId="31"/>
    <cellStyle name="Heading 1 2" xfId="32"/>
    <cellStyle name="Heading 2 2" xfId="33"/>
    <cellStyle name="Heading 3 2" xfId="34"/>
    <cellStyle name="Heading 4 2" xfId="35"/>
    <cellStyle name="Hyperlink" xfId="5479" builtinId="8"/>
    <cellStyle name="Hyperlink 2" xfId="5481"/>
    <cellStyle name="Hyperlink_SFR33_2009Tablesv2 2" xfId="5480"/>
    <cellStyle name="Input 10" xfId="250"/>
    <cellStyle name="Input 10 10" xfId="251"/>
    <cellStyle name="Input 10 10 2" xfId="1562"/>
    <cellStyle name="Input 10 10 3" xfId="2756"/>
    <cellStyle name="Input 10 10 4" xfId="2757"/>
    <cellStyle name="Input 10 10 5" xfId="2758"/>
    <cellStyle name="Input 10 11" xfId="252"/>
    <cellStyle name="Input 10 11 2" xfId="1563"/>
    <cellStyle name="Input 10 11 3" xfId="2759"/>
    <cellStyle name="Input 10 11 4" xfId="2760"/>
    <cellStyle name="Input 10 11 5" xfId="2761"/>
    <cellStyle name="Input 10 12" xfId="1561"/>
    <cellStyle name="Input 10 12 2" xfId="2762"/>
    <cellStyle name="Input 10 12 3" xfId="2763"/>
    <cellStyle name="Input 10 12 4" xfId="2764"/>
    <cellStyle name="Input 10 12 5" xfId="2765"/>
    <cellStyle name="Input 10 13" xfId="2766"/>
    <cellStyle name="Input 10 14" xfId="2767"/>
    <cellStyle name="Input 10 15" xfId="2768"/>
    <cellStyle name="Input 10 16" xfId="2769"/>
    <cellStyle name="Input 10 2" xfId="253"/>
    <cellStyle name="Input 10 2 2" xfId="254"/>
    <cellStyle name="Input 10 2 2 2" xfId="1565"/>
    <cellStyle name="Input 10 2 2 3" xfId="2770"/>
    <cellStyle name="Input 10 2 2 4" xfId="2771"/>
    <cellStyle name="Input 10 2 2 5" xfId="2772"/>
    <cellStyle name="Input 10 2 3" xfId="1564"/>
    <cellStyle name="Input 10 2 4" xfId="2773"/>
    <cellStyle name="Input 10 2 5" xfId="2774"/>
    <cellStyle name="Input 10 2 6" xfId="2775"/>
    <cellStyle name="Input 10 3" xfId="255"/>
    <cellStyle name="Input 10 3 2" xfId="256"/>
    <cellStyle name="Input 10 3 2 2" xfId="1567"/>
    <cellStyle name="Input 10 3 2 3" xfId="2776"/>
    <cellStyle name="Input 10 3 2 4" xfId="2777"/>
    <cellStyle name="Input 10 3 2 5" xfId="2778"/>
    <cellStyle name="Input 10 3 3" xfId="1566"/>
    <cellStyle name="Input 10 3 4" xfId="2779"/>
    <cellStyle name="Input 10 3 5" xfId="2780"/>
    <cellStyle name="Input 10 3 6" xfId="2781"/>
    <cellStyle name="Input 10 4" xfId="257"/>
    <cellStyle name="Input 10 4 2" xfId="258"/>
    <cellStyle name="Input 10 4 2 2" xfId="1569"/>
    <cellStyle name="Input 10 4 2 3" xfId="2782"/>
    <cellStyle name="Input 10 4 2 4" xfId="2783"/>
    <cellStyle name="Input 10 4 2 5" xfId="2784"/>
    <cellStyle name="Input 10 4 3" xfId="1568"/>
    <cellStyle name="Input 10 4 4" xfId="2785"/>
    <cellStyle name="Input 10 4 5" xfId="2786"/>
    <cellStyle name="Input 10 4 6" xfId="2787"/>
    <cellStyle name="Input 10 5" xfId="259"/>
    <cellStyle name="Input 10 5 2" xfId="260"/>
    <cellStyle name="Input 10 5 2 2" xfId="1571"/>
    <cellStyle name="Input 10 5 2 3" xfId="2788"/>
    <cellStyle name="Input 10 5 2 4" xfId="2789"/>
    <cellStyle name="Input 10 5 2 5" xfId="2790"/>
    <cellStyle name="Input 10 5 3" xfId="1570"/>
    <cellStyle name="Input 10 5 4" xfId="2791"/>
    <cellStyle name="Input 10 5 5" xfId="2792"/>
    <cellStyle name="Input 10 5 6" xfId="2793"/>
    <cellStyle name="Input 10 6" xfId="261"/>
    <cellStyle name="Input 10 6 2" xfId="262"/>
    <cellStyle name="Input 10 6 2 2" xfId="1573"/>
    <cellStyle name="Input 10 6 2 3" xfId="2794"/>
    <cellStyle name="Input 10 6 2 4" xfId="2795"/>
    <cellStyle name="Input 10 6 2 5" xfId="2796"/>
    <cellStyle name="Input 10 6 3" xfId="1572"/>
    <cellStyle name="Input 10 6 4" xfId="2797"/>
    <cellStyle name="Input 10 6 5" xfId="2798"/>
    <cellStyle name="Input 10 6 6" xfId="2799"/>
    <cellStyle name="Input 10 7" xfId="263"/>
    <cellStyle name="Input 10 7 2" xfId="264"/>
    <cellStyle name="Input 10 7 2 2" xfId="1575"/>
    <cellStyle name="Input 10 7 2 3" xfId="2800"/>
    <cellStyle name="Input 10 7 2 4" xfId="2801"/>
    <cellStyle name="Input 10 7 2 5" xfId="2802"/>
    <cellStyle name="Input 10 7 3" xfId="1574"/>
    <cellStyle name="Input 10 7 4" xfId="2803"/>
    <cellStyle name="Input 10 7 5" xfId="2804"/>
    <cellStyle name="Input 10 7 6" xfId="2805"/>
    <cellStyle name="Input 10 8" xfId="265"/>
    <cellStyle name="Input 10 8 2" xfId="266"/>
    <cellStyle name="Input 10 8 2 2" xfId="1577"/>
    <cellStyle name="Input 10 8 2 3" xfId="2806"/>
    <cellStyle name="Input 10 8 2 4" xfId="2807"/>
    <cellStyle name="Input 10 8 2 5" xfId="2808"/>
    <cellStyle name="Input 10 8 3" xfId="1576"/>
    <cellStyle name="Input 10 8 4" xfId="2809"/>
    <cellStyle name="Input 10 8 5" xfId="2810"/>
    <cellStyle name="Input 10 8 6" xfId="2811"/>
    <cellStyle name="Input 10 9" xfId="267"/>
    <cellStyle name="Input 10 9 2" xfId="268"/>
    <cellStyle name="Input 10 9 2 2" xfId="1579"/>
    <cellStyle name="Input 10 9 2 3" xfId="2812"/>
    <cellStyle name="Input 10 9 2 4" xfId="2813"/>
    <cellStyle name="Input 10 9 2 5" xfId="2814"/>
    <cellStyle name="Input 10 9 3" xfId="1578"/>
    <cellStyle name="Input 10 9 4" xfId="2815"/>
    <cellStyle name="Input 10 9 5" xfId="2816"/>
    <cellStyle name="Input 10 9 6" xfId="2817"/>
    <cellStyle name="Input 11" xfId="269"/>
    <cellStyle name="Input 11 10" xfId="270"/>
    <cellStyle name="Input 11 10 2" xfId="1581"/>
    <cellStyle name="Input 11 10 3" xfId="2818"/>
    <cellStyle name="Input 11 10 4" xfId="2819"/>
    <cellStyle name="Input 11 10 5" xfId="2820"/>
    <cellStyle name="Input 11 11" xfId="1580"/>
    <cellStyle name="Input 11 11 2" xfId="2821"/>
    <cellStyle name="Input 11 11 3" xfId="2822"/>
    <cellStyle name="Input 11 11 4" xfId="2823"/>
    <cellStyle name="Input 11 11 5" xfId="2824"/>
    <cellStyle name="Input 11 12" xfId="2825"/>
    <cellStyle name="Input 11 13" xfId="2826"/>
    <cellStyle name="Input 11 14" xfId="2827"/>
    <cellStyle name="Input 11 15" xfId="2828"/>
    <cellStyle name="Input 11 2" xfId="271"/>
    <cellStyle name="Input 11 2 2" xfId="272"/>
    <cellStyle name="Input 11 2 2 2" xfId="1583"/>
    <cellStyle name="Input 11 2 2 3" xfId="2829"/>
    <cellStyle name="Input 11 2 2 4" xfId="2830"/>
    <cellStyle name="Input 11 2 2 5" xfId="2831"/>
    <cellStyle name="Input 11 2 3" xfId="1582"/>
    <cellStyle name="Input 11 2 4" xfId="2832"/>
    <cellStyle name="Input 11 2 5" xfId="2833"/>
    <cellStyle name="Input 11 2 6" xfId="2834"/>
    <cellStyle name="Input 11 3" xfId="273"/>
    <cellStyle name="Input 11 3 2" xfId="274"/>
    <cellStyle name="Input 11 3 2 2" xfId="1585"/>
    <cellStyle name="Input 11 3 2 3" xfId="2835"/>
    <cellStyle name="Input 11 3 2 4" xfId="2836"/>
    <cellStyle name="Input 11 3 2 5" xfId="2837"/>
    <cellStyle name="Input 11 3 3" xfId="1584"/>
    <cellStyle name="Input 11 3 4" xfId="2838"/>
    <cellStyle name="Input 11 3 5" xfId="2839"/>
    <cellStyle name="Input 11 3 6" xfId="2840"/>
    <cellStyle name="Input 11 4" xfId="275"/>
    <cellStyle name="Input 11 4 2" xfId="276"/>
    <cellStyle name="Input 11 4 2 2" xfId="1587"/>
    <cellStyle name="Input 11 4 2 3" xfId="2841"/>
    <cellStyle name="Input 11 4 2 4" xfId="2842"/>
    <cellStyle name="Input 11 4 2 5" xfId="2843"/>
    <cellStyle name="Input 11 4 3" xfId="1586"/>
    <cellStyle name="Input 11 4 4" xfId="2844"/>
    <cellStyle name="Input 11 4 5" xfId="2845"/>
    <cellStyle name="Input 11 4 6" xfId="2846"/>
    <cellStyle name="Input 11 5" xfId="277"/>
    <cellStyle name="Input 11 5 2" xfId="278"/>
    <cellStyle name="Input 11 5 2 2" xfId="1589"/>
    <cellStyle name="Input 11 5 2 3" xfId="2847"/>
    <cellStyle name="Input 11 5 2 4" xfId="2848"/>
    <cellStyle name="Input 11 5 2 5" xfId="2849"/>
    <cellStyle name="Input 11 5 3" xfId="1588"/>
    <cellStyle name="Input 11 5 4" xfId="2850"/>
    <cellStyle name="Input 11 5 5" xfId="2851"/>
    <cellStyle name="Input 11 5 6" xfId="2852"/>
    <cellStyle name="Input 11 6" xfId="279"/>
    <cellStyle name="Input 11 6 2" xfId="280"/>
    <cellStyle name="Input 11 6 2 2" xfId="1591"/>
    <cellStyle name="Input 11 6 2 3" xfId="2853"/>
    <cellStyle name="Input 11 6 2 4" xfId="2854"/>
    <cellStyle name="Input 11 6 2 5" xfId="2855"/>
    <cellStyle name="Input 11 6 3" xfId="1590"/>
    <cellStyle name="Input 11 6 4" xfId="2856"/>
    <cellStyle name="Input 11 6 5" xfId="2857"/>
    <cellStyle name="Input 11 6 6" xfId="2858"/>
    <cellStyle name="Input 11 7" xfId="281"/>
    <cellStyle name="Input 11 7 2" xfId="282"/>
    <cellStyle name="Input 11 7 2 2" xfId="1593"/>
    <cellStyle name="Input 11 7 2 3" xfId="2859"/>
    <cellStyle name="Input 11 7 2 4" xfId="2860"/>
    <cellStyle name="Input 11 7 2 5" xfId="2861"/>
    <cellStyle name="Input 11 7 3" xfId="1592"/>
    <cellStyle name="Input 11 7 4" xfId="2862"/>
    <cellStyle name="Input 11 7 5" xfId="2863"/>
    <cellStyle name="Input 11 7 6" xfId="2864"/>
    <cellStyle name="Input 11 8" xfId="283"/>
    <cellStyle name="Input 11 8 2" xfId="284"/>
    <cellStyle name="Input 11 8 2 2" xfId="1595"/>
    <cellStyle name="Input 11 8 2 3" xfId="2865"/>
    <cellStyle name="Input 11 8 2 4" xfId="2866"/>
    <cellStyle name="Input 11 8 2 5" xfId="2867"/>
    <cellStyle name="Input 11 8 3" xfId="1594"/>
    <cellStyle name="Input 11 8 4" xfId="2868"/>
    <cellStyle name="Input 11 8 5" xfId="2869"/>
    <cellStyle name="Input 11 8 6" xfId="2870"/>
    <cellStyle name="Input 11 9" xfId="285"/>
    <cellStyle name="Input 11 9 2" xfId="1596"/>
    <cellStyle name="Input 11 9 3" xfId="2871"/>
    <cellStyle name="Input 11 9 4" xfId="2872"/>
    <cellStyle name="Input 11 9 5" xfId="2873"/>
    <cellStyle name="Input 12" xfId="286"/>
    <cellStyle name="Input 12 2" xfId="287"/>
    <cellStyle name="Input 12 2 2" xfId="1598"/>
    <cellStyle name="Input 12 2 3" xfId="2874"/>
    <cellStyle name="Input 12 2 4" xfId="2875"/>
    <cellStyle name="Input 12 2 5" xfId="2876"/>
    <cellStyle name="Input 12 3" xfId="1597"/>
    <cellStyle name="Input 12 4" xfId="2877"/>
    <cellStyle name="Input 12 5" xfId="2878"/>
    <cellStyle name="Input 12 6" xfId="2879"/>
    <cellStyle name="Input 13" xfId="36"/>
    <cellStyle name="Input 14" xfId="1369"/>
    <cellStyle name="Input 2" xfId="288"/>
    <cellStyle name="Input 2 10" xfId="289"/>
    <cellStyle name="Input 2 10 2" xfId="1600"/>
    <cellStyle name="Input 2 10 3" xfId="2880"/>
    <cellStyle name="Input 2 10 4" xfId="2881"/>
    <cellStyle name="Input 2 10 5" xfId="2882"/>
    <cellStyle name="Input 2 11" xfId="290"/>
    <cellStyle name="Input 2 11 2" xfId="1601"/>
    <cellStyle name="Input 2 11 3" xfId="2883"/>
    <cellStyle name="Input 2 11 4" xfId="2884"/>
    <cellStyle name="Input 2 11 5" xfId="2885"/>
    <cellStyle name="Input 2 12" xfId="1599"/>
    <cellStyle name="Input 2 12 2" xfId="2886"/>
    <cellStyle name="Input 2 12 3" xfId="2887"/>
    <cellStyle name="Input 2 12 4" xfId="2888"/>
    <cellStyle name="Input 2 12 5" xfId="2889"/>
    <cellStyle name="Input 2 13" xfId="2890"/>
    <cellStyle name="Input 2 14" xfId="2891"/>
    <cellStyle name="Input 2 15" xfId="2892"/>
    <cellStyle name="Input 2 16" xfId="2893"/>
    <cellStyle name="Input 2 2" xfId="291"/>
    <cellStyle name="Input 2 2 2" xfId="292"/>
    <cellStyle name="Input 2 2 2 2" xfId="1603"/>
    <cellStyle name="Input 2 2 2 3" xfId="2894"/>
    <cellStyle name="Input 2 2 2 4" xfId="2895"/>
    <cellStyle name="Input 2 2 2 5" xfId="2896"/>
    <cellStyle name="Input 2 2 3" xfId="1602"/>
    <cellStyle name="Input 2 2 4" xfId="2897"/>
    <cellStyle name="Input 2 2 5" xfId="2898"/>
    <cellStyle name="Input 2 2 6" xfId="2899"/>
    <cellStyle name="Input 2 3" xfId="293"/>
    <cellStyle name="Input 2 3 2" xfId="294"/>
    <cellStyle name="Input 2 3 2 2" xfId="1605"/>
    <cellStyle name="Input 2 3 2 3" xfId="2900"/>
    <cellStyle name="Input 2 3 2 4" xfId="2901"/>
    <cellStyle name="Input 2 3 2 5" xfId="2902"/>
    <cellStyle name="Input 2 3 3" xfId="1604"/>
    <cellStyle name="Input 2 3 4" xfId="2903"/>
    <cellStyle name="Input 2 3 5" xfId="2904"/>
    <cellStyle name="Input 2 3 6" xfId="2905"/>
    <cellStyle name="Input 2 4" xfId="295"/>
    <cellStyle name="Input 2 4 2" xfId="296"/>
    <cellStyle name="Input 2 4 2 2" xfId="1607"/>
    <cellStyle name="Input 2 4 2 3" xfId="2906"/>
    <cellStyle name="Input 2 4 2 4" xfId="2907"/>
    <cellStyle name="Input 2 4 2 5" xfId="2908"/>
    <cellStyle name="Input 2 4 3" xfId="1606"/>
    <cellStyle name="Input 2 4 4" xfId="2909"/>
    <cellStyle name="Input 2 4 5" xfId="2910"/>
    <cellStyle name="Input 2 4 6" xfId="2911"/>
    <cellStyle name="Input 2 5" xfId="297"/>
    <cellStyle name="Input 2 5 2" xfId="298"/>
    <cellStyle name="Input 2 5 2 2" xfId="1609"/>
    <cellStyle name="Input 2 5 2 3" xfId="2912"/>
    <cellStyle name="Input 2 5 2 4" xfId="2913"/>
    <cellStyle name="Input 2 5 2 5" xfId="2914"/>
    <cellStyle name="Input 2 5 3" xfId="1608"/>
    <cellStyle name="Input 2 5 4" xfId="2915"/>
    <cellStyle name="Input 2 5 5" xfId="2916"/>
    <cellStyle name="Input 2 5 6" xfId="2917"/>
    <cellStyle name="Input 2 6" xfId="299"/>
    <cellStyle name="Input 2 6 2" xfId="300"/>
    <cellStyle name="Input 2 6 2 2" xfId="1611"/>
    <cellStyle name="Input 2 6 2 3" xfId="2918"/>
    <cellStyle name="Input 2 6 2 4" xfId="2919"/>
    <cellStyle name="Input 2 6 2 5" xfId="2920"/>
    <cellStyle name="Input 2 6 3" xfId="1610"/>
    <cellStyle name="Input 2 6 4" xfId="2921"/>
    <cellStyle name="Input 2 6 5" xfId="2922"/>
    <cellStyle name="Input 2 6 6" xfId="2923"/>
    <cellStyle name="Input 2 7" xfId="301"/>
    <cellStyle name="Input 2 7 2" xfId="302"/>
    <cellStyle name="Input 2 7 2 2" xfId="1613"/>
    <cellStyle name="Input 2 7 2 3" xfId="2924"/>
    <cellStyle name="Input 2 7 2 4" xfId="2925"/>
    <cellStyle name="Input 2 7 2 5" xfId="2926"/>
    <cellStyle name="Input 2 7 3" xfId="1612"/>
    <cellStyle name="Input 2 7 4" xfId="2927"/>
    <cellStyle name="Input 2 7 5" xfId="2928"/>
    <cellStyle name="Input 2 7 6" xfId="2929"/>
    <cellStyle name="Input 2 8" xfId="303"/>
    <cellStyle name="Input 2 8 2" xfId="304"/>
    <cellStyle name="Input 2 8 2 2" xfId="1615"/>
    <cellStyle name="Input 2 8 2 3" xfId="2930"/>
    <cellStyle name="Input 2 8 2 4" xfId="2931"/>
    <cellStyle name="Input 2 8 2 5" xfId="2932"/>
    <cellStyle name="Input 2 8 3" xfId="1614"/>
    <cellStyle name="Input 2 8 4" xfId="2933"/>
    <cellStyle name="Input 2 8 5" xfId="2934"/>
    <cellStyle name="Input 2 8 6" xfId="2935"/>
    <cellStyle name="Input 2 9" xfId="305"/>
    <cellStyle name="Input 2 9 2" xfId="306"/>
    <cellStyle name="Input 2 9 2 2" xfId="1617"/>
    <cellStyle name="Input 2 9 2 3" xfId="2936"/>
    <cellStyle name="Input 2 9 2 4" xfId="2937"/>
    <cellStyle name="Input 2 9 2 5" xfId="2938"/>
    <cellStyle name="Input 2 9 3" xfId="1616"/>
    <cellStyle name="Input 2 9 4" xfId="2939"/>
    <cellStyle name="Input 2 9 5" xfId="2940"/>
    <cellStyle name="Input 2 9 6" xfId="2941"/>
    <cellStyle name="Input 3" xfId="307"/>
    <cellStyle name="Input 3 10" xfId="308"/>
    <cellStyle name="Input 3 10 2" xfId="1619"/>
    <cellStyle name="Input 3 10 3" xfId="2942"/>
    <cellStyle name="Input 3 10 4" xfId="2943"/>
    <cellStyle name="Input 3 10 5" xfId="2944"/>
    <cellStyle name="Input 3 11" xfId="309"/>
    <cellStyle name="Input 3 11 2" xfId="1620"/>
    <cellStyle name="Input 3 11 3" xfId="2945"/>
    <cellStyle name="Input 3 11 4" xfId="2946"/>
    <cellStyle name="Input 3 11 5" xfId="2947"/>
    <cellStyle name="Input 3 12" xfId="1618"/>
    <cellStyle name="Input 3 12 2" xfId="2948"/>
    <cellStyle name="Input 3 12 3" xfId="2949"/>
    <cellStyle name="Input 3 12 4" xfId="2950"/>
    <cellStyle name="Input 3 12 5" xfId="2951"/>
    <cellStyle name="Input 3 13" xfId="2952"/>
    <cellStyle name="Input 3 14" xfId="2953"/>
    <cellStyle name="Input 3 15" xfId="2954"/>
    <cellStyle name="Input 3 16" xfId="2955"/>
    <cellStyle name="Input 3 2" xfId="310"/>
    <cellStyle name="Input 3 2 2" xfId="311"/>
    <cellStyle name="Input 3 2 2 2" xfId="1622"/>
    <cellStyle name="Input 3 2 2 3" xfId="2956"/>
    <cellStyle name="Input 3 2 2 4" xfId="2957"/>
    <cellStyle name="Input 3 2 2 5" xfId="2958"/>
    <cellStyle name="Input 3 2 3" xfId="1621"/>
    <cellStyle name="Input 3 2 4" xfId="2959"/>
    <cellStyle name="Input 3 2 5" xfId="2960"/>
    <cellStyle name="Input 3 2 6" xfId="2961"/>
    <cellStyle name="Input 3 3" xfId="312"/>
    <cellStyle name="Input 3 3 2" xfId="313"/>
    <cellStyle name="Input 3 3 2 2" xfId="1624"/>
    <cellStyle name="Input 3 3 2 3" xfId="2962"/>
    <cellStyle name="Input 3 3 2 4" xfId="2963"/>
    <cellStyle name="Input 3 3 2 5" xfId="2964"/>
    <cellStyle name="Input 3 3 3" xfId="1623"/>
    <cellStyle name="Input 3 3 4" xfId="2965"/>
    <cellStyle name="Input 3 3 5" xfId="2966"/>
    <cellStyle name="Input 3 3 6" xfId="2967"/>
    <cellStyle name="Input 3 4" xfId="314"/>
    <cellStyle name="Input 3 4 2" xfId="315"/>
    <cellStyle name="Input 3 4 2 2" xfId="1626"/>
    <cellStyle name="Input 3 4 2 3" xfId="2968"/>
    <cellStyle name="Input 3 4 2 4" xfId="2969"/>
    <cellStyle name="Input 3 4 2 5" xfId="2970"/>
    <cellStyle name="Input 3 4 3" xfId="1625"/>
    <cellStyle name="Input 3 4 4" xfId="2971"/>
    <cellStyle name="Input 3 4 5" xfId="2972"/>
    <cellStyle name="Input 3 4 6" xfId="2973"/>
    <cellStyle name="Input 3 5" xfId="316"/>
    <cellStyle name="Input 3 5 2" xfId="317"/>
    <cellStyle name="Input 3 5 2 2" xfId="1628"/>
    <cellStyle name="Input 3 5 2 3" xfId="2974"/>
    <cellStyle name="Input 3 5 2 4" xfId="2975"/>
    <cellStyle name="Input 3 5 2 5" xfId="2976"/>
    <cellStyle name="Input 3 5 3" xfId="1627"/>
    <cellStyle name="Input 3 5 4" xfId="2977"/>
    <cellStyle name="Input 3 5 5" xfId="2978"/>
    <cellStyle name="Input 3 5 6" xfId="2979"/>
    <cellStyle name="Input 3 6" xfId="318"/>
    <cellStyle name="Input 3 6 2" xfId="319"/>
    <cellStyle name="Input 3 6 2 2" xfId="1630"/>
    <cellStyle name="Input 3 6 2 3" xfId="2980"/>
    <cellStyle name="Input 3 6 2 4" xfId="2981"/>
    <cellStyle name="Input 3 6 2 5" xfId="2982"/>
    <cellStyle name="Input 3 6 3" xfId="1629"/>
    <cellStyle name="Input 3 6 4" xfId="2983"/>
    <cellStyle name="Input 3 6 5" xfId="2984"/>
    <cellStyle name="Input 3 6 6" xfId="2985"/>
    <cellStyle name="Input 3 7" xfId="320"/>
    <cellStyle name="Input 3 7 2" xfId="321"/>
    <cellStyle name="Input 3 7 2 2" xfId="1632"/>
    <cellStyle name="Input 3 7 2 3" xfId="2986"/>
    <cellStyle name="Input 3 7 2 4" xfId="2987"/>
    <cellStyle name="Input 3 7 2 5" xfId="2988"/>
    <cellStyle name="Input 3 7 3" xfId="1631"/>
    <cellStyle name="Input 3 7 4" xfId="2989"/>
    <cellStyle name="Input 3 7 5" xfId="2990"/>
    <cellStyle name="Input 3 7 6" xfId="2991"/>
    <cellStyle name="Input 3 8" xfId="322"/>
    <cellStyle name="Input 3 8 2" xfId="323"/>
    <cellStyle name="Input 3 8 2 2" xfId="1634"/>
    <cellStyle name="Input 3 8 2 3" xfId="2992"/>
    <cellStyle name="Input 3 8 2 4" xfId="2993"/>
    <cellStyle name="Input 3 8 2 5" xfId="2994"/>
    <cellStyle name="Input 3 8 3" xfId="1633"/>
    <cellStyle name="Input 3 8 4" xfId="2995"/>
    <cellStyle name="Input 3 8 5" xfId="2996"/>
    <cellStyle name="Input 3 8 6" xfId="2997"/>
    <cellStyle name="Input 3 9" xfId="324"/>
    <cellStyle name="Input 3 9 2" xfId="325"/>
    <cellStyle name="Input 3 9 2 2" xfId="1636"/>
    <cellStyle name="Input 3 9 2 3" xfId="2998"/>
    <cellStyle name="Input 3 9 2 4" xfId="2999"/>
    <cellStyle name="Input 3 9 2 5" xfId="3000"/>
    <cellStyle name="Input 3 9 3" xfId="1635"/>
    <cellStyle name="Input 3 9 4" xfId="3001"/>
    <cellStyle name="Input 3 9 5" xfId="3002"/>
    <cellStyle name="Input 3 9 6" xfId="3003"/>
    <cellStyle name="Input 4" xfId="326"/>
    <cellStyle name="Input 4 10" xfId="327"/>
    <cellStyle name="Input 4 10 2" xfId="1638"/>
    <cellStyle name="Input 4 10 3" xfId="3004"/>
    <cellStyle name="Input 4 10 4" xfId="3005"/>
    <cellStyle name="Input 4 10 5" xfId="3006"/>
    <cellStyle name="Input 4 11" xfId="328"/>
    <cellStyle name="Input 4 11 2" xfId="1639"/>
    <cellStyle name="Input 4 11 3" xfId="3007"/>
    <cellStyle name="Input 4 11 4" xfId="3008"/>
    <cellStyle name="Input 4 11 5" xfId="3009"/>
    <cellStyle name="Input 4 12" xfId="1637"/>
    <cellStyle name="Input 4 12 2" xfId="3010"/>
    <cellStyle name="Input 4 12 3" xfId="3011"/>
    <cellStyle name="Input 4 12 4" xfId="3012"/>
    <cellStyle name="Input 4 12 5" xfId="3013"/>
    <cellStyle name="Input 4 13" xfId="3014"/>
    <cellStyle name="Input 4 14" xfId="3015"/>
    <cellStyle name="Input 4 15" xfId="3016"/>
    <cellStyle name="Input 4 16" xfId="3017"/>
    <cellStyle name="Input 4 2" xfId="329"/>
    <cellStyle name="Input 4 2 2" xfId="330"/>
    <cellStyle name="Input 4 2 2 2" xfId="1641"/>
    <cellStyle name="Input 4 2 2 3" xfId="3018"/>
    <cellStyle name="Input 4 2 2 4" xfId="3019"/>
    <cellStyle name="Input 4 2 2 5" xfId="3020"/>
    <cellStyle name="Input 4 2 3" xfId="1640"/>
    <cellStyle name="Input 4 2 4" xfId="3021"/>
    <cellStyle name="Input 4 2 5" xfId="3022"/>
    <cellStyle name="Input 4 2 6" xfId="3023"/>
    <cellStyle name="Input 4 3" xfId="331"/>
    <cellStyle name="Input 4 3 2" xfId="332"/>
    <cellStyle name="Input 4 3 2 2" xfId="1643"/>
    <cellStyle name="Input 4 3 2 3" xfId="3024"/>
    <cellStyle name="Input 4 3 2 4" xfId="3025"/>
    <cellStyle name="Input 4 3 2 5" xfId="3026"/>
    <cellStyle name="Input 4 3 3" xfId="1642"/>
    <cellStyle name="Input 4 3 4" xfId="3027"/>
    <cellStyle name="Input 4 3 5" xfId="3028"/>
    <cellStyle name="Input 4 3 6" xfId="3029"/>
    <cellStyle name="Input 4 4" xfId="333"/>
    <cellStyle name="Input 4 4 2" xfId="334"/>
    <cellStyle name="Input 4 4 2 2" xfId="1645"/>
    <cellStyle name="Input 4 4 2 3" xfId="3030"/>
    <cellStyle name="Input 4 4 2 4" xfId="3031"/>
    <cellStyle name="Input 4 4 2 5" xfId="3032"/>
    <cellStyle name="Input 4 4 3" xfId="1644"/>
    <cellStyle name="Input 4 4 4" xfId="3033"/>
    <cellStyle name="Input 4 4 5" xfId="3034"/>
    <cellStyle name="Input 4 4 6" xfId="3035"/>
    <cellStyle name="Input 4 5" xfId="335"/>
    <cellStyle name="Input 4 5 2" xfId="336"/>
    <cellStyle name="Input 4 5 2 2" xfId="1647"/>
    <cellStyle name="Input 4 5 2 3" xfId="3036"/>
    <cellStyle name="Input 4 5 2 4" xfId="3037"/>
    <cellStyle name="Input 4 5 2 5" xfId="3038"/>
    <cellStyle name="Input 4 5 3" xfId="1646"/>
    <cellStyle name="Input 4 5 4" xfId="3039"/>
    <cellStyle name="Input 4 5 5" xfId="3040"/>
    <cellStyle name="Input 4 5 6" xfId="3041"/>
    <cellStyle name="Input 4 6" xfId="337"/>
    <cellStyle name="Input 4 6 2" xfId="338"/>
    <cellStyle name="Input 4 6 2 2" xfId="1649"/>
    <cellStyle name="Input 4 6 2 3" xfId="3042"/>
    <cellStyle name="Input 4 6 2 4" xfId="3043"/>
    <cellStyle name="Input 4 6 2 5" xfId="3044"/>
    <cellStyle name="Input 4 6 3" xfId="1648"/>
    <cellStyle name="Input 4 6 4" xfId="3045"/>
    <cellStyle name="Input 4 6 5" xfId="3046"/>
    <cellStyle name="Input 4 6 6" xfId="3047"/>
    <cellStyle name="Input 4 7" xfId="339"/>
    <cellStyle name="Input 4 7 2" xfId="340"/>
    <cellStyle name="Input 4 7 2 2" xfId="1651"/>
    <cellStyle name="Input 4 7 2 3" xfId="3048"/>
    <cellStyle name="Input 4 7 2 4" xfId="3049"/>
    <cellStyle name="Input 4 7 2 5" xfId="3050"/>
    <cellStyle name="Input 4 7 3" xfId="1650"/>
    <cellStyle name="Input 4 7 4" xfId="3051"/>
    <cellStyle name="Input 4 7 5" xfId="3052"/>
    <cellStyle name="Input 4 7 6" xfId="3053"/>
    <cellStyle name="Input 4 8" xfId="341"/>
    <cellStyle name="Input 4 8 2" xfId="342"/>
    <cellStyle name="Input 4 8 2 2" xfId="1653"/>
    <cellStyle name="Input 4 8 2 3" xfId="3054"/>
    <cellStyle name="Input 4 8 2 4" xfId="3055"/>
    <cellStyle name="Input 4 8 2 5" xfId="3056"/>
    <cellStyle name="Input 4 8 3" xfId="1652"/>
    <cellStyle name="Input 4 8 4" xfId="3057"/>
    <cellStyle name="Input 4 8 5" xfId="3058"/>
    <cellStyle name="Input 4 8 6" xfId="3059"/>
    <cellStyle name="Input 4 9" xfId="343"/>
    <cellStyle name="Input 4 9 2" xfId="344"/>
    <cellStyle name="Input 4 9 2 2" xfId="1655"/>
    <cellStyle name="Input 4 9 2 3" xfId="3060"/>
    <cellStyle name="Input 4 9 2 4" xfId="3061"/>
    <cellStyle name="Input 4 9 2 5" xfId="3062"/>
    <cellStyle name="Input 4 9 3" xfId="1654"/>
    <cellStyle name="Input 4 9 4" xfId="3063"/>
    <cellStyle name="Input 4 9 5" xfId="3064"/>
    <cellStyle name="Input 4 9 6" xfId="3065"/>
    <cellStyle name="Input 5" xfId="345"/>
    <cellStyle name="Input 5 10" xfId="346"/>
    <cellStyle name="Input 5 10 2" xfId="1657"/>
    <cellStyle name="Input 5 10 3" xfId="3066"/>
    <cellStyle name="Input 5 10 4" xfId="3067"/>
    <cellStyle name="Input 5 10 5" xfId="3068"/>
    <cellStyle name="Input 5 11" xfId="347"/>
    <cellStyle name="Input 5 11 2" xfId="1658"/>
    <cellStyle name="Input 5 11 3" xfId="3069"/>
    <cellStyle name="Input 5 11 4" xfId="3070"/>
    <cellStyle name="Input 5 11 5" xfId="3071"/>
    <cellStyle name="Input 5 12" xfId="1656"/>
    <cellStyle name="Input 5 12 2" xfId="3072"/>
    <cellStyle name="Input 5 12 3" xfId="3073"/>
    <cellStyle name="Input 5 12 4" xfId="3074"/>
    <cellStyle name="Input 5 12 5" xfId="3075"/>
    <cellStyle name="Input 5 13" xfId="3076"/>
    <cellStyle name="Input 5 14" xfId="3077"/>
    <cellStyle name="Input 5 15" xfId="3078"/>
    <cellStyle name="Input 5 16" xfId="3079"/>
    <cellStyle name="Input 5 2" xfId="348"/>
    <cellStyle name="Input 5 2 2" xfId="349"/>
    <cellStyle name="Input 5 2 2 2" xfId="1660"/>
    <cellStyle name="Input 5 2 2 3" xfId="3080"/>
    <cellStyle name="Input 5 2 2 4" xfId="3081"/>
    <cellStyle name="Input 5 2 2 5" xfId="3082"/>
    <cellStyle name="Input 5 2 3" xfId="1659"/>
    <cellStyle name="Input 5 2 4" xfId="3083"/>
    <cellStyle name="Input 5 2 5" xfId="3084"/>
    <cellStyle name="Input 5 2 6" xfId="3085"/>
    <cellStyle name="Input 5 3" xfId="350"/>
    <cellStyle name="Input 5 3 2" xfId="351"/>
    <cellStyle name="Input 5 3 2 2" xfId="1662"/>
    <cellStyle name="Input 5 3 2 3" xfId="3086"/>
    <cellStyle name="Input 5 3 2 4" xfId="3087"/>
    <cellStyle name="Input 5 3 2 5" xfId="3088"/>
    <cellStyle name="Input 5 3 3" xfId="1661"/>
    <cellStyle name="Input 5 3 4" xfId="3089"/>
    <cellStyle name="Input 5 3 5" xfId="3090"/>
    <cellStyle name="Input 5 3 6" xfId="3091"/>
    <cellStyle name="Input 5 4" xfId="352"/>
    <cellStyle name="Input 5 4 2" xfId="353"/>
    <cellStyle name="Input 5 4 2 2" xfId="1664"/>
    <cellStyle name="Input 5 4 2 3" xfId="3092"/>
    <cellStyle name="Input 5 4 2 4" xfId="3093"/>
    <cellStyle name="Input 5 4 2 5" xfId="3094"/>
    <cellStyle name="Input 5 4 3" xfId="1663"/>
    <cellStyle name="Input 5 4 4" xfId="3095"/>
    <cellStyle name="Input 5 4 5" xfId="3096"/>
    <cellStyle name="Input 5 4 6" xfId="3097"/>
    <cellStyle name="Input 5 5" xfId="354"/>
    <cellStyle name="Input 5 5 2" xfId="355"/>
    <cellStyle name="Input 5 5 2 2" xfId="1666"/>
    <cellStyle name="Input 5 5 2 3" xfId="3098"/>
    <cellStyle name="Input 5 5 2 4" xfId="3099"/>
    <cellStyle name="Input 5 5 2 5" xfId="3100"/>
    <cellStyle name="Input 5 5 3" xfId="1665"/>
    <cellStyle name="Input 5 5 4" xfId="3101"/>
    <cellStyle name="Input 5 5 5" xfId="3102"/>
    <cellStyle name="Input 5 5 6" xfId="3103"/>
    <cellStyle name="Input 5 6" xfId="356"/>
    <cellStyle name="Input 5 6 2" xfId="357"/>
    <cellStyle name="Input 5 6 2 2" xfId="1668"/>
    <cellStyle name="Input 5 6 2 3" xfId="3104"/>
    <cellStyle name="Input 5 6 2 4" xfId="3105"/>
    <cellStyle name="Input 5 6 2 5" xfId="3106"/>
    <cellStyle name="Input 5 6 3" xfId="1667"/>
    <cellStyle name="Input 5 6 4" xfId="3107"/>
    <cellStyle name="Input 5 6 5" xfId="3108"/>
    <cellStyle name="Input 5 6 6" xfId="3109"/>
    <cellStyle name="Input 5 7" xfId="358"/>
    <cellStyle name="Input 5 7 2" xfId="359"/>
    <cellStyle name="Input 5 7 2 2" xfId="1670"/>
    <cellStyle name="Input 5 7 2 3" xfId="3110"/>
    <cellStyle name="Input 5 7 2 4" xfId="3111"/>
    <cellStyle name="Input 5 7 2 5" xfId="3112"/>
    <cellStyle name="Input 5 7 3" xfId="1669"/>
    <cellStyle name="Input 5 7 4" xfId="3113"/>
    <cellStyle name="Input 5 7 5" xfId="3114"/>
    <cellStyle name="Input 5 7 6" xfId="3115"/>
    <cellStyle name="Input 5 8" xfId="360"/>
    <cellStyle name="Input 5 8 2" xfId="361"/>
    <cellStyle name="Input 5 8 2 2" xfId="1672"/>
    <cellStyle name="Input 5 8 2 3" xfId="3116"/>
    <cellStyle name="Input 5 8 2 4" xfId="3117"/>
    <cellStyle name="Input 5 8 2 5" xfId="3118"/>
    <cellStyle name="Input 5 8 3" xfId="1671"/>
    <cellStyle name="Input 5 8 4" xfId="3119"/>
    <cellStyle name="Input 5 8 5" xfId="3120"/>
    <cellStyle name="Input 5 8 6" xfId="3121"/>
    <cellStyle name="Input 5 9" xfId="362"/>
    <cellStyle name="Input 5 9 2" xfId="363"/>
    <cellStyle name="Input 5 9 2 2" xfId="1674"/>
    <cellStyle name="Input 5 9 2 3" xfId="3122"/>
    <cellStyle name="Input 5 9 2 4" xfId="3123"/>
    <cellStyle name="Input 5 9 2 5" xfId="3124"/>
    <cellStyle name="Input 5 9 3" xfId="1673"/>
    <cellStyle name="Input 5 9 4" xfId="3125"/>
    <cellStyle name="Input 5 9 5" xfId="3126"/>
    <cellStyle name="Input 5 9 6" xfId="3127"/>
    <cellStyle name="Input 6" xfId="364"/>
    <cellStyle name="Input 6 10" xfId="365"/>
    <cellStyle name="Input 6 10 2" xfId="1676"/>
    <cellStyle name="Input 6 10 3" xfId="3128"/>
    <cellStyle name="Input 6 10 4" xfId="3129"/>
    <cellStyle name="Input 6 10 5" xfId="3130"/>
    <cellStyle name="Input 6 11" xfId="366"/>
    <cellStyle name="Input 6 11 2" xfId="1677"/>
    <cellStyle name="Input 6 11 3" xfId="3131"/>
    <cellStyle name="Input 6 11 4" xfId="3132"/>
    <cellStyle name="Input 6 11 5" xfId="3133"/>
    <cellStyle name="Input 6 12" xfId="1675"/>
    <cellStyle name="Input 6 12 2" xfId="3134"/>
    <cellStyle name="Input 6 12 3" xfId="3135"/>
    <cellStyle name="Input 6 12 4" xfId="3136"/>
    <cellStyle name="Input 6 12 5" xfId="3137"/>
    <cellStyle name="Input 6 13" xfId="3138"/>
    <cellStyle name="Input 6 14" xfId="3139"/>
    <cellStyle name="Input 6 15" xfId="3140"/>
    <cellStyle name="Input 6 16" xfId="3141"/>
    <cellStyle name="Input 6 2" xfId="367"/>
    <cellStyle name="Input 6 2 2" xfId="368"/>
    <cellStyle name="Input 6 2 2 2" xfId="1679"/>
    <cellStyle name="Input 6 2 2 3" xfId="3142"/>
    <cellStyle name="Input 6 2 2 4" xfId="3143"/>
    <cellStyle name="Input 6 2 2 5" xfId="3144"/>
    <cellStyle name="Input 6 2 3" xfId="1678"/>
    <cellStyle name="Input 6 2 4" xfId="3145"/>
    <cellStyle name="Input 6 2 5" xfId="3146"/>
    <cellStyle name="Input 6 2 6" xfId="3147"/>
    <cellStyle name="Input 6 3" xfId="369"/>
    <cellStyle name="Input 6 3 2" xfId="370"/>
    <cellStyle name="Input 6 3 2 2" xfId="1681"/>
    <cellStyle name="Input 6 3 2 3" xfId="3148"/>
    <cellStyle name="Input 6 3 2 4" xfId="3149"/>
    <cellStyle name="Input 6 3 2 5" xfId="3150"/>
    <cellStyle name="Input 6 3 3" xfId="1680"/>
    <cellStyle name="Input 6 3 4" xfId="3151"/>
    <cellStyle name="Input 6 3 5" xfId="3152"/>
    <cellStyle name="Input 6 3 6" xfId="3153"/>
    <cellStyle name="Input 6 4" xfId="371"/>
    <cellStyle name="Input 6 4 2" xfId="372"/>
    <cellStyle name="Input 6 4 2 2" xfId="1683"/>
    <cellStyle name="Input 6 4 2 3" xfId="3154"/>
    <cellStyle name="Input 6 4 2 4" xfId="3155"/>
    <cellStyle name="Input 6 4 2 5" xfId="3156"/>
    <cellStyle name="Input 6 4 3" xfId="1682"/>
    <cellStyle name="Input 6 4 4" xfId="3157"/>
    <cellStyle name="Input 6 4 5" xfId="3158"/>
    <cellStyle name="Input 6 4 6" xfId="3159"/>
    <cellStyle name="Input 6 5" xfId="373"/>
    <cellStyle name="Input 6 5 2" xfId="374"/>
    <cellStyle name="Input 6 5 2 2" xfId="1685"/>
    <cellStyle name="Input 6 5 2 3" xfId="3160"/>
    <cellStyle name="Input 6 5 2 4" xfId="3161"/>
    <cellStyle name="Input 6 5 2 5" xfId="3162"/>
    <cellStyle name="Input 6 5 3" xfId="1684"/>
    <cellStyle name="Input 6 5 4" xfId="3163"/>
    <cellStyle name="Input 6 5 5" xfId="3164"/>
    <cellStyle name="Input 6 5 6" xfId="3165"/>
    <cellStyle name="Input 6 6" xfId="375"/>
    <cellStyle name="Input 6 6 2" xfId="376"/>
    <cellStyle name="Input 6 6 2 2" xfId="1687"/>
    <cellStyle name="Input 6 6 2 3" xfId="3166"/>
    <cellStyle name="Input 6 6 2 4" xfId="3167"/>
    <cellStyle name="Input 6 6 2 5" xfId="3168"/>
    <cellStyle name="Input 6 6 3" xfId="1686"/>
    <cellStyle name="Input 6 6 4" xfId="3169"/>
    <cellStyle name="Input 6 6 5" xfId="3170"/>
    <cellStyle name="Input 6 6 6" xfId="3171"/>
    <cellStyle name="Input 6 7" xfId="377"/>
    <cellStyle name="Input 6 7 2" xfId="378"/>
    <cellStyle name="Input 6 7 2 2" xfId="1689"/>
    <cellStyle name="Input 6 7 2 3" xfId="3172"/>
    <cellStyle name="Input 6 7 2 4" xfId="3173"/>
    <cellStyle name="Input 6 7 2 5" xfId="3174"/>
    <cellStyle name="Input 6 7 3" xfId="1688"/>
    <cellStyle name="Input 6 7 4" xfId="3175"/>
    <cellStyle name="Input 6 7 5" xfId="3176"/>
    <cellStyle name="Input 6 7 6" xfId="3177"/>
    <cellStyle name="Input 6 8" xfId="379"/>
    <cellStyle name="Input 6 8 2" xfId="380"/>
    <cellStyle name="Input 6 8 2 2" xfId="1691"/>
    <cellStyle name="Input 6 8 2 3" xfId="3178"/>
    <cellStyle name="Input 6 8 2 4" xfId="3179"/>
    <cellStyle name="Input 6 8 2 5" xfId="3180"/>
    <cellStyle name="Input 6 8 3" xfId="1690"/>
    <cellStyle name="Input 6 8 4" xfId="3181"/>
    <cellStyle name="Input 6 8 5" xfId="3182"/>
    <cellStyle name="Input 6 8 6" xfId="3183"/>
    <cellStyle name="Input 6 9" xfId="381"/>
    <cellStyle name="Input 6 9 2" xfId="382"/>
    <cellStyle name="Input 6 9 2 2" xfId="1693"/>
    <cellStyle name="Input 6 9 2 3" xfId="3184"/>
    <cellStyle name="Input 6 9 2 4" xfId="3185"/>
    <cellStyle name="Input 6 9 2 5" xfId="3186"/>
    <cellStyle name="Input 6 9 3" xfId="1692"/>
    <cellStyle name="Input 6 9 4" xfId="3187"/>
    <cellStyle name="Input 6 9 5" xfId="3188"/>
    <cellStyle name="Input 6 9 6" xfId="3189"/>
    <cellStyle name="Input 7" xfId="383"/>
    <cellStyle name="Input 7 10" xfId="384"/>
    <cellStyle name="Input 7 10 2" xfId="1695"/>
    <cellStyle name="Input 7 10 3" xfId="3190"/>
    <cellStyle name="Input 7 10 4" xfId="3191"/>
    <cellStyle name="Input 7 10 5" xfId="3192"/>
    <cellStyle name="Input 7 11" xfId="385"/>
    <cellStyle name="Input 7 11 2" xfId="1696"/>
    <cellStyle name="Input 7 11 3" xfId="3193"/>
    <cellStyle name="Input 7 11 4" xfId="3194"/>
    <cellStyle name="Input 7 11 5" xfId="3195"/>
    <cellStyle name="Input 7 12" xfId="1694"/>
    <cellStyle name="Input 7 12 2" xfId="3196"/>
    <cellStyle name="Input 7 12 3" xfId="3197"/>
    <cellStyle name="Input 7 12 4" xfId="3198"/>
    <cellStyle name="Input 7 12 5" xfId="3199"/>
    <cellStyle name="Input 7 13" xfId="3200"/>
    <cellStyle name="Input 7 14" xfId="3201"/>
    <cellStyle name="Input 7 15" xfId="3202"/>
    <cellStyle name="Input 7 16" xfId="3203"/>
    <cellStyle name="Input 7 2" xfId="386"/>
    <cellStyle name="Input 7 2 2" xfId="387"/>
    <cellStyle name="Input 7 2 2 2" xfId="1698"/>
    <cellStyle name="Input 7 2 2 3" xfId="3204"/>
    <cellStyle name="Input 7 2 2 4" xfId="3205"/>
    <cellStyle name="Input 7 2 2 5" xfId="3206"/>
    <cellStyle name="Input 7 2 3" xfId="1697"/>
    <cellStyle name="Input 7 2 4" xfId="3207"/>
    <cellStyle name="Input 7 2 5" xfId="3208"/>
    <cellStyle name="Input 7 2 6" xfId="3209"/>
    <cellStyle name="Input 7 3" xfId="388"/>
    <cellStyle name="Input 7 3 2" xfId="389"/>
    <cellStyle name="Input 7 3 2 2" xfId="1700"/>
    <cellStyle name="Input 7 3 2 3" xfId="3210"/>
    <cellStyle name="Input 7 3 2 4" xfId="3211"/>
    <cellStyle name="Input 7 3 2 5" xfId="3212"/>
    <cellStyle name="Input 7 3 3" xfId="1699"/>
    <cellStyle name="Input 7 3 4" xfId="3213"/>
    <cellStyle name="Input 7 3 5" xfId="3214"/>
    <cellStyle name="Input 7 3 6" xfId="3215"/>
    <cellStyle name="Input 7 4" xfId="390"/>
    <cellStyle name="Input 7 4 2" xfId="391"/>
    <cellStyle name="Input 7 4 2 2" xfId="1702"/>
    <cellStyle name="Input 7 4 2 3" xfId="3216"/>
    <cellStyle name="Input 7 4 2 4" xfId="3217"/>
    <cellStyle name="Input 7 4 2 5" xfId="3218"/>
    <cellStyle name="Input 7 4 3" xfId="1701"/>
    <cellStyle name="Input 7 4 4" xfId="3219"/>
    <cellStyle name="Input 7 4 5" xfId="3220"/>
    <cellStyle name="Input 7 4 6" xfId="3221"/>
    <cellStyle name="Input 7 5" xfId="392"/>
    <cellStyle name="Input 7 5 2" xfId="393"/>
    <cellStyle name="Input 7 5 2 2" xfId="1704"/>
    <cellStyle name="Input 7 5 2 3" xfId="3222"/>
    <cellStyle name="Input 7 5 2 4" xfId="3223"/>
    <cellStyle name="Input 7 5 2 5" xfId="3224"/>
    <cellStyle name="Input 7 5 3" xfId="1703"/>
    <cellStyle name="Input 7 5 4" xfId="3225"/>
    <cellStyle name="Input 7 5 5" xfId="3226"/>
    <cellStyle name="Input 7 5 6" xfId="3227"/>
    <cellStyle name="Input 7 6" xfId="394"/>
    <cellStyle name="Input 7 6 2" xfId="395"/>
    <cellStyle name="Input 7 6 2 2" xfId="1706"/>
    <cellStyle name="Input 7 6 2 3" xfId="3228"/>
    <cellStyle name="Input 7 6 2 4" xfId="3229"/>
    <cellStyle name="Input 7 6 2 5" xfId="3230"/>
    <cellStyle name="Input 7 6 3" xfId="1705"/>
    <cellStyle name="Input 7 6 4" xfId="3231"/>
    <cellStyle name="Input 7 6 5" xfId="3232"/>
    <cellStyle name="Input 7 6 6" xfId="3233"/>
    <cellStyle name="Input 7 7" xfId="396"/>
    <cellStyle name="Input 7 7 2" xfId="397"/>
    <cellStyle name="Input 7 7 2 2" xfId="1708"/>
    <cellStyle name="Input 7 7 2 3" xfId="3234"/>
    <cellStyle name="Input 7 7 2 4" xfId="3235"/>
    <cellStyle name="Input 7 7 2 5" xfId="3236"/>
    <cellStyle name="Input 7 7 3" xfId="1707"/>
    <cellStyle name="Input 7 7 4" xfId="3237"/>
    <cellStyle name="Input 7 7 5" xfId="3238"/>
    <cellStyle name="Input 7 7 6" xfId="3239"/>
    <cellStyle name="Input 7 8" xfId="398"/>
    <cellStyle name="Input 7 8 2" xfId="399"/>
    <cellStyle name="Input 7 8 2 2" xfId="1710"/>
    <cellStyle name="Input 7 8 2 3" xfId="3240"/>
    <cellStyle name="Input 7 8 2 4" xfId="3241"/>
    <cellStyle name="Input 7 8 2 5" xfId="3242"/>
    <cellStyle name="Input 7 8 3" xfId="1709"/>
    <cellStyle name="Input 7 8 4" xfId="3243"/>
    <cellStyle name="Input 7 8 5" xfId="3244"/>
    <cellStyle name="Input 7 8 6" xfId="3245"/>
    <cellStyle name="Input 7 9" xfId="400"/>
    <cellStyle name="Input 7 9 2" xfId="401"/>
    <cellStyle name="Input 7 9 2 2" xfId="1712"/>
    <cellStyle name="Input 7 9 2 3" xfId="3246"/>
    <cellStyle name="Input 7 9 2 4" xfId="3247"/>
    <cellStyle name="Input 7 9 2 5" xfId="3248"/>
    <cellStyle name="Input 7 9 3" xfId="1711"/>
    <cellStyle name="Input 7 9 4" xfId="3249"/>
    <cellStyle name="Input 7 9 5" xfId="3250"/>
    <cellStyle name="Input 7 9 6" xfId="3251"/>
    <cellStyle name="Input 8" xfId="402"/>
    <cellStyle name="Input 8 10" xfId="403"/>
    <cellStyle name="Input 8 10 2" xfId="1714"/>
    <cellStyle name="Input 8 10 3" xfId="3252"/>
    <cellStyle name="Input 8 10 4" xfId="3253"/>
    <cellStyle name="Input 8 10 5" xfId="3254"/>
    <cellStyle name="Input 8 11" xfId="404"/>
    <cellStyle name="Input 8 11 2" xfId="1715"/>
    <cellStyle name="Input 8 11 3" xfId="3255"/>
    <cellStyle name="Input 8 11 4" xfId="3256"/>
    <cellStyle name="Input 8 11 5" xfId="3257"/>
    <cellStyle name="Input 8 12" xfId="1713"/>
    <cellStyle name="Input 8 12 2" xfId="3258"/>
    <cellStyle name="Input 8 12 3" xfId="3259"/>
    <cellStyle name="Input 8 12 4" xfId="3260"/>
    <cellStyle name="Input 8 12 5" xfId="3261"/>
    <cellStyle name="Input 8 13" xfId="3262"/>
    <cellStyle name="Input 8 14" xfId="3263"/>
    <cellStyle name="Input 8 15" xfId="3264"/>
    <cellStyle name="Input 8 16" xfId="3265"/>
    <cellStyle name="Input 8 2" xfId="405"/>
    <cellStyle name="Input 8 2 2" xfId="406"/>
    <cellStyle name="Input 8 2 2 2" xfId="1717"/>
    <cellStyle name="Input 8 2 2 3" xfId="3266"/>
    <cellStyle name="Input 8 2 2 4" xfId="3267"/>
    <cellStyle name="Input 8 2 2 5" xfId="3268"/>
    <cellStyle name="Input 8 2 3" xfId="1716"/>
    <cellStyle name="Input 8 2 4" xfId="3269"/>
    <cellStyle name="Input 8 2 5" xfId="3270"/>
    <cellStyle name="Input 8 2 6" xfId="3271"/>
    <cellStyle name="Input 8 3" xfId="407"/>
    <cellStyle name="Input 8 3 2" xfId="408"/>
    <cellStyle name="Input 8 3 2 2" xfId="1719"/>
    <cellStyle name="Input 8 3 2 3" xfId="3272"/>
    <cellStyle name="Input 8 3 2 4" xfId="3273"/>
    <cellStyle name="Input 8 3 2 5" xfId="3274"/>
    <cellStyle name="Input 8 3 3" xfId="1718"/>
    <cellStyle name="Input 8 3 4" xfId="3275"/>
    <cellStyle name="Input 8 3 5" xfId="3276"/>
    <cellStyle name="Input 8 3 6" xfId="3277"/>
    <cellStyle name="Input 8 4" xfId="409"/>
    <cellStyle name="Input 8 4 2" xfId="410"/>
    <cellStyle name="Input 8 4 2 2" xfId="1721"/>
    <cellStyle name="Input 8 4 2 3" xfId="3278"/>
    <cellStyle name="Input 8 4 2 4" xfId="3279"/>
    <cellStyle name="Input 8 4 2 5" xfId="3280"/>
    <cellStyle name="Input 8 4 3" xfId="1720"/>
    <cellStyle name="Input 8 4 4" xfId="3281"/>
    <cellStyle name="Input 8 4 5" xfId="3282"/>
    <cellStyle name="Input 8 4 6" xfId="3283"/>
    <cellStyle name="Input 8 5" xfId="411"/>
    <cellStyle name="Input 8 5 2" xfId="412"/>
    <cellStyle name="Input 8 5 2 2" xfId="1723"/>
    <cellStyle name="Input 8 5 2 3" xfId="3284"/>
    <cellStyle name="Input 8 5 2 4" xfId="3285"/>
    <cellStyle name="Input 8 5 2 5" xfId="3286"/>
    <cellStyle name="Input 8 5 3" xfId="1722"/>
    <cellStyle name="Input 8 5 4" xfId="3287"/>
    <cellStyle name="Input 8 5 5" xfId="3288"/>
    <cellStyle name="Input 8 5 6" xfId="3289"/>
    <cellStyle name="Input 8 6" xfId="413"/>
    <cellStyle name="Input 8 6 2" xfId="414"/>
    <cellStyle name="Input 8 6 2 2" xfId="1725"/>
    <cellStyle name="Input 8 6 2 3" xfId="3290"/>
    <cellStyle name="Input 8 6 2 4" xfId="3291"/>
    <cellStyle name="Input 8 6 2 5" xfId="3292"/>
    <cellStyle name="Input 8 6 3" xfId="1724"/>
    <cellStyle name="Input 8 6 4" xfId="3293"/>
    <cellStyle name="Input 8 6 5" xfId="3294"/>
    <cellStyle name="Input 8 6 6" xfId="3295"/>
    <cellStyle name="Input 8 7" xfId="415"/>
    <cellStyle name="Input 8 7 2" xfId="416"/>
    <cellStyle name="Input 8 7 2 2" xfId="1727"/>
    <cellStyle name="Input 8 7 2 3" xfId="3296"/>
    <cellStyle name="Input 8 7 2 4" xfId="3297"/>
    <cellStyle name="Input 8 7 2 5" xfId="3298"/>
    <cellStyle name="Input 8 7 3" xfId="1726"/>
    <cellStyle name="Input 8 7 4" xfId="3299"/>
    <cellStyle name="Input 8 7 5" xfId="3300"/>
    <cellStyle name="Input 8 7 6" xfId="3301"/>
    <cellStyle name="Input 8 8" xfId="417"/>
    <cellStyle name="Input 8 8 2" xfId="418"/>
    <cellStyle name="Input 8 8 2 2" xfId="1729"/>
    <cellStyle name="Input 8 8 2 3" xfId="3302"/>
    <cellStyle name="Input 8 8 2 4" xfId="3303"/>
    <cellStyle name="Input 8 8 2 5" xfId="3304"/>
    <cellStyle name="Input 8 8 3" xfId="1728"/>
    <cellStyle name="Input 8 8 4" xfId="3305"/>
    <cellStyle name="Input 8 8 5" xfId="3306"/>
    <cellStyle name="Input 8 8 6" xfId="3307"/>
    <cellStyle name="Input 8 9" xfId="419"/>
    <cellStyle name="Input 8 9 2" xfId="420"/>
    <cellStyle name="Input 8 9 2 2" xfId="1731"/>
    <cellStyle name="Input 8 9 2 3" xfId="3308"/>
    <cellStyle name="Input 8 9 2 4" xfId="3309"/>
    <cellStyle name="Input 8 9 2 5" xfId="3310"/>
    <cellStyle name="Input 8 9 3" xfId="1730"/>
    <cellStyle name="Input 8 9 4" xfId="3311"/>
    <cellStyle name="Input 8 9 5" xfId="3312"/>
    <cellStyle name="Input 8 9 6" xfId="3313"/>
    <cellStyle name="Input 9" xfId="421"/>
    <cellStyle name="Input 9 10" xfId="422"/>
    <cellStyle name="Input 9 10 2" xfId="1733"/>
    <cellStyle name="Input 9 10 3" xfId="3314"/>
    <cellStyle name="Input 9 10 4" xfId="3315"/>
    <cellStyle name="Input 9 10 5" xfId="3316"/>
    <cellStyle name="Input 9 11" xfId="423"/>
    <cellStyle name="Input 9 11 2" xfId="1734"/>
    <cellStyle name="Input 9 11 3" xfId="3317"/>
    <cellStyle name="Input 9 11 4" xfId="3318"/>
    <cellStyle name="Input 9 11 5" xfId="3319"/>
    <cellStyle name="Input 9 12" xfId="1732"/>
    <cellStyle name="Input 9 12 2" xfId="3320"/>
    <cellStyle name="Input 9 12 3" xfId="3321"/>
    <cellStyle name="Input 9 12 4" xfId="3322"/>
    <cellStyle name="Input 9 12 5" xfId="3323"/>
    <cellStyle name="Input 9 13" xfId="3324"/>
    <cellStyle name="Input 9 14" xfId="3325"/>
    <cellStyle name="Input 9 15" xfId="3326"/>
    <cellStyle name="Input 9 16" xfId="3327"/>
    <cellStyle name="Input 9 2" xfId="424"/>
    <cellStyle name="Input 9 2 2" xfId="425"/>
    <cellStyle name="Input 9 2 2 2" xfId="1736"/>
    <cellStyle name="Input 9 2 2 3" xfId="3328"/>
    <cellStyle name="Input 9 2 2 4" xfId="3329"/>
    <cellStyle name="Input 9 2 2 5" xfId="3330"/>
    <cellStyle name="Input 9 2 3" xfId="1735"/>
    <cellStyle name="Input 9 2 4" xfId="3331"/>
    <cellStyle name="Input 9 2 5" xfId="3332"/>
    <cellStyle name="Input 9 2 6" xfId="3333"/>
    <cellStyle name="Input 9 3" xfId="426"/>
    <cellStyle name="Input 9 3 2" xfId="427"/>
    <cellStyle name="Input 9 3 2 2" xfId="1738"/>
    <cellStyle name="Input 9 3 2 3" xfId="3334"/>
    <cellStyle name="Input 9 3 2 4" xfId="3335"/>
    <cellStyle name="Input 9 3 2 5" xfId="3336"/>
    <cellStyle name="Input 9 3 3" xfId="1737"/>
    <cellStyle name="Input 9 3 4" xfId="3337"/>
    <cellStyle name="Input 9 3 5" xfId="3338"/>
    <cellStyle name="Input 9 3 6" xfId="3339"/>
    <cellStyle name="Input 9 4" xfId="428"/>
    <cellStyle name="Input 9 4 2" xfId="429"/>
    <cellStyle name="Input 9 4 2 2" xfId="1740"/>
    <cellStyle name="Input 9 4 2 3" xfId="3340"/>
    <cellStyle name="Input 9 4 2 4" xfId="3341"/>
    <cellStyle name="Input 9 4 2 5" xfId="3342"/>
    <cellStyle name="Input 9 4 3" xfId="1739"/>
    <cellStyle name="Input 9 4 4" xfId="3343"/>
    <cellStyle name="Input 9 4 5" xfId="3344"/>
    <cellStyle name="Input 9 4 6" xfId="3345"/>
    <cellStyle name="Input 9 5" xfId="430"/>
    <cellStyle name="Input 9 5 2" xfId="431"/>
    <cellStyle name="Input 9 5 2 2" xfId="1742"/>
    <cellStyle name="Input 9 5 2 3" xfId="3346"/>
    <cellStyle name="Input 9 5 2 4" xfId="3347"/>
    <cellStyle name="Input 9 5 2 5" xfId="3348"/>
    <cellStyle name="Input 9 5 3" xfId="1741"/>
    <cellStyle name="Input 9 5 4" xfId="3349"/>
    <cellStyle name="Input 9 5 5" xfId="3350"/>
    <cellStyle name="Input 9 5 6" xfId="3351"/>
    <cellStyle name="Input 9 6" xfId="432"/>
    <cellStyle name="Input 9 6 2" xfId="433"/>
    <cellStyle name="Input 9 6 2 2" xfId="1744"/>
    <cellStyle name="Input 9 6 2 3" xfId="3352"/>
    <cellStyle name="Input 9 6 2 4" xfId="3353"/>
    <cellStyle name="Input 9 6 2 5" xfId="3354"/>
    <cellStyle name="Input 9 6 3" xfId="1743"/>
    <cellStyle name="Input 9 6 4" xfId="3355"/>
    <cellStyle name="Input 9 6 5" xfId="3356"/>
    <cellStyle name="Input 9 6 6" xfId="3357"/>
    <cellStyle name="Input 9 7" xfId="434"/>
    <cellStyle name="Input 9 7 2" xfId="435"/>
    <cellStyle name="Input 9 7 2 2" xfId="1746"/>
    <cellStyle name="Input 9 7 2 3" xfId="3358"/>
    <cellStyle name="Input 9 7 2 4" xfId="3359"/>
    <cellStyle name="Input 9 7 2 5" xfId="3360"/>
    <cellStyle name="Input 9 7 3" xfId="1745"/>
    <cellStyle name="Input 9 7 4" xfId="3361"/>
    <cellStyle name="Input 9 7 5" xfId="3362"/>
    <cellStyle name="Input 9 7 6" xfId="3363"/>
    <cellStyle name="Input 9 8" xfId="436"/>
    <cellStyle name="Input 9 8 2" xfId="437"/>
    <cellStyle name="Input 9 8 2 2" xfId="1748"/>
    <cellStyle name="Input 9 8 2 3" xfId="3364"/>
    <cellStyle name="Input 9 8 2 4" xfId="3365"/>
    <cellStyle name="Input 9 8 2 5" xfId="3366"/>
    <cellStyle name="Input 9 8 3" xfId="1747"/>
    <cellStyle name="Input 9 8 4" xfId="3367"/>
    <cellStyle name="Input 9 8 5" xfId="3368"/>
    <cellStyle name="Input 9 8 6" xfId="3369"/>
    <cellStyle name="Input 9 9" xfId="438"/>
    <cellStyle name="Input 9 9 2" xfId="439"/>
    <cellStyle name="Input 9 9 2 2" xfId="1750"/>
    <cellStyle name="Input 9 9 2 3" xfId="3370"/>
    <cellStyle name="Input 9 9 2 4" xfId="3371"/>
    <cellStyle name="Input 9 9 2 5" xfId="3372"/>
    <cellStyle name="Input 9 9 3" xfId="1749"/>
    <cellStyle name="Input 9 9 4" xfId="3373"/>
    <cellStyle name="Input 9 9 5" xfId="3374"/>
    <cellStyle name="Input 9 9 6" xfId="3375"/>
    <cellStyle name="Linked Cell 2" xfId="37"/>
    <cellStyle name="Neutral 2" xfId="38"/>
    <cellStyle name="Normal" xfId="0" builtinId="0"/>
    <cellStyle name="Normal 10" xfId="2"/>
    <cellStyle name="Normal 11" xfId="2132"/>
    <cellStyle name="Normal 11 2" xfId="5478"/>
    <cellStyle name="Normal 12" xfId="5483"/>
    <cellStyle name="Normal 12 2" xfId="5484"/>
    <cellStyle name="Normal 13" xfId="5485"/>
    <cellStyle name="Normal 2" xfId="48"/>
    <cellStyle name="Normal 2 2" xfId="49"/>
    <cellStyle name="Normal 2 2 2" xfId="440"/>
    <cellStyle name="Normal 2 3" xfId="51"/>
    <cellStyle name="Normal 2 4" xfId="57"/>
    <cellStyle name="Normal 3" xfId="52"/>
    <cellStyle name="Normal 3 2" xfId="54"/>
    <cellStyle name="Normal 3 3" xfId="1189"/>
    <cellStyle name="Normal 4" xfId="56"/>
    <cellStyle name="Normal 4 10" xfId="1099"/>
    <cellStyle name="Normal 4 10 2" xfId="1279"/>
    <cellStyle name="Normal 4 11" xfId="1190"/>
    <cellStyle name="Normal 4 2" xfId="58"/>
    <cellStyle name="Normal 4 2 2" xfId="441"/>
    <cellStyle name="Normal 4 2 2 2" xfId="442"/>
    <cellStyle name="Normal 4 2 2 2 2" xfId="1057"/>
    <cellStyle name="Normal 4 2 2 2 2 2" xfId="1103"/>
    <cellStyle name="Normal 4 2 2 2 2 2 2" xfId="1283"/>
    <cellStyle name="Normal 4 2 2 2 2 3" xfId="1238"/>
    <cellStyle name="Normal 4 2 2 2 3" xfId="1102"/>
    <cellStyle name="Normal 4 2 2 2 3 2" xfId="1282"/>
    <cellStyle name="Normal 4 2 2 2 4" xfId="1194"/>
    <cellStyle name="Normal 4 2 2 2 5" xfId="3376"/>
    <cellStyle name="Normal 4 2 2 3" xfId="1056"/>
    <cellStyle name="Normal 4 2 2 3 2" xfId="1104"/>
    <cellStyle name="Normal 4 2 2 3 2 2" xfId="1284"/>
    <cellStyle name="Normal 4 2 2 3 3" xfId="1237"/>
    <cellStyle name="Normal 4 2 2 4" xfId="1101"/>
    <cellStyle name="Normal 4 2 2 4 2" xfId="1281"/>
    <cellStyle name="Normal 4 2 2 5" xfId="1193"/>
    <cellStyle name="Normal 4 2 2 6" xfId="3377"/>
    <cellStyle name="Normal 4 2 3" xfId="443"/>
    <cellStyle name="Normal 4 2 3 2" xfId="1058"/>
    <cellStyle name="Normal 4 2 3 2 2" xfId="1106"/>
    <cellStyle name="Normal 4 2 3 2 2 2" xfId="1286"/>
    <cellStyle name="Normal 4 2 3 2 3" xfId="1239"/>
    <cellStyle name="Normal 4 2 3 3" xfId="1105"/>
    <cellStyle name="Normal 4 2 3 3 2" xfId="1285"/>
    <cellStyle name="Normal 4 2 3 4" xfId="1195"/>
    <cellStyle name="Normal 4 2 3 5" xfId="3378"/>
    <cellStyle name="Normal 4 2 4" xfId="444"/>
    <cellStyle name="Normal 4 2 4 2" xfId="1059"/>
    <cellStyle name="Normal 4 2 4 2 2" xfId="1108"/>
    <cellStyle name="Normal 4 2 4 2 2 2" xfId="1288"/>
    <cellStyle name="Normal 4 2 4 2 3" xfId="1240"/>
    <cellStyle name="Normal 4 2 4 3" xfId="1107"/>
    <cellStyle name="Normal 4 2 4 3 2" xfId="1287"/>
    <cellStyle name="Normal 4 2 4 4" xfId="1196"/>
    <cellStyle name="Normal 4 2 4 5" xfId="3379"/>
    <cellStyle name="Normal 4 2 5" xfId="1041"/>
    <cellStyle name="Normal 4 2 5 2" xfId="1085"/>
    <cellStyle name="Normal 4 2 5 2 2" xfId="1110"/>
    <cellStyle name="Normal 4 2 5 2 2 2" xfId="1290"/>
    <cellStyle name="Normal 4 2 5 2 3" xfId="1266"/>
    <cellStyle name="Normal 4 2 5 3" xfId="1109"/>
    <cellStyle name="Normal 4 2 5 3 2" xfId="1289"/>
    <cellStyle name="Normal 4 2 5 4" xfId="1222"/>
    <cellStyle name="Normal 4 2 5 5" xfId="3380"/>
    <cellStyle name="Normal 4 2 6" xfId="1047"/>
    <cellStyle name="Normal 4 2 6 2" xfId="1091"/>
    <cellStyle name="Normal 4 2 6 2 2" xfId="1112"/>
    <cellStyle name="Normal 4 2 6 2 2 2" xfId="1292"/>
    <cellStyle name="Normal 4 2 6 2 3" xfId="1272"/>
    <cellStyle name="Normal 4 2 6 3" xfId="1111"/>
    <cellStyle name="Normal 4 2 6 3 2" xfId="1291"/>
    <cellStyle name="Normal 4 2 6 4" xfId="1228"/>
    <cellStyle name="Normal 4 2 7" xfId="1054"/>
    <cellStyle name="Normal 4 2 7 2" xfId="1113"/>
    <cellStyle name="Normal 4 2 7 2 2" xfId="1293"/>
    <cellStyle name="Normal 4 2 7 3" xfId="1235"/>
    <cellStyle name="Normal 4 2 8" xfId="1100"/>
    <cellStyle name="Normal 4 2 8 2" xfId="1280"/>
    <cellStyle name="Normal 4 2 9" xfId="1191"/>
    <cellStyle name="Normal 4 3" xfId="445"/>
    <cellStyle name="Normal 4 3 2" xfId="446"/>
    <cellStyle name="Normal 4 3 2 2" xfId="1061"/>
    <cellStyle name="Normal 4 3 2 2 2" xfId="1116"/>
    <cellStyle name="Normal 4 3 2 2 2 2" xfId="1296"/>
    <cellStyle name="Normal 4 3 2 2 3" xfId="1242"/>
    <cellStyle name="Normal 4 3 2 3" xfId="1115"/>
    <cellStyle name="Normal 4 3 2 3 2" xfId="1295"/>
    <cellStyle name="Normal 4 3 2 4" xfId="1198"/>
    <cellStyle name="Normal 4 3 2 5" xfId="3381"/>
    <cellStyle name="Normal 4 3 3" xfId="447"/>
    <cellStyle name="Normal 4 3 3 2" xfId="1062"/>
    <cellStyle name="Normal 4 3 3 2 2" xfId="1118"/>
    <cellStyle name="Normal 4 3 3 2 2 2" xfId="1298"/>
    <cellStyle name="Normal 4 3 3 2 3" xfId="1243"/>
    <cellStyle name="Normal 4 3 3 3" xfId="1117"/>
    <cellStyle name="Normal 4 3 3 3 2" xfId="1297"/>
    <cellStyle name="Normal 4 3 3 4" xfId="1199"/>
    <cellStyle name="Normal 4 3 3 5" xfId="3382"/>
    <cellStyle name="Normal 4 3 4" xfId="1043"/>
    <cellStyle name="Normal 4 3 4 2" xfId="1087"/>
    <cellStyle name="Normal 4 3 4 2 2" xfId="1120"/>
    <cellStyle name="Normal 4 3 4 2 2 2" xfId="1300"/>
    <cellStyle name="Normal 4 3 4 2 3" xfId="1268"/>
    <cellStyle name="Normal 4 3 4 3" xfId="1119"/>
    <cellStyle name="Normal 4 3 4 3 2" xfId="1299"/>
    <cellStyle name="Normal 4 3 4 4" xfId="1224"/>
    <cellStyle name="Normal 4 3 4 5" xfId="3383"/>
    <cellStyle name="Normal 4 3 5" xfId="1049"/>
    <cellStyle name="Normal 4 3 5 2" xfId="1093"/>
    <cellStyle name="Normal 4 3 5 2 2" xfId="1122"/>
    <cellStyle name="Normal 4 3 5 2 2 2" xfId="1302"/>
    <cellStyle name="Normal 4 3 5 2 3" xfId="1274"/>
    <cellStyle name="Normal 4 3 5 3" xfId="1121"/>
    <cellStyle name="Normal 4 3 5 3 2" xfId="1301"/>
    <cellStyle name="Normal 4 3 5 4" xfId="1230"/>
    <cellStyle name="Normal 4 3 6" xfId="1060"/>
    <cellStyle name="Normal 4 3 6 2" xfId="1123"/>
    <cellStyle name="Normal 4 3 6 2 2" xfId="1303"/>
    <cellStyle name="Normal 4 3 6 3" xfId="1241"/>
    <cellStyle name="Normal 4 3 7" xfId="1114"/>
    <cellStyle name="Normal 4 3 7 2" xfId="1294"/>
    <cellStyle name="Normal 4 3 8" xfId="1197"/>
    <cellStyle name="Normal 4 4" xfId="448"/>
    <cellStyle name="Normal 4 4 2" xfId="449"/>
    <cellStyle name="Normal 4 4 2 2" xfId="1064"/>
    <cellStyle name="Normal 4 4 2 2 2" xfId="1126"/>
    <cellStyle name="Normal 4 4 2 2 2 2" xfId="1306"/>
    <cellStyle name="Normal 4 4 2 2 3" xfId="1245"/>
    <cellStyle name="Normal 4 4 2 3" xfId="1125"/>
    <cellStyle name="Normal 4 4 2 3 2" xfId="1305"/>
    <cellStyle name="Normal 4 4 2 4" xfId="1201"/>
    <cellStyle name="Normal 4 4 2 5" xfId="3384"/>
    <cellStyle name="Normal 4 4 3" xfId="450"/>
    <cellStyle name="Normal 4 4 3 2" xfId="1065"/>
    <cellStyle name="Normal 4 4 3 2 2" xfId="1128"/>
    <cellStyle name="Normal 4 4 3 2 2 2" xfId="1308"/>
    <cellStyle name="Normal 4 4 3 2 3" xfId="1246"/>
    <cellStyle name="Normal 4 4 3 3" xfId="1127"/>
    <cellStyle name="Normal 4 4 3 3 2" xfId="1307"/>
    <cellStyle name="Normal 4 4 3 4" xfId="1202"/>
    <cellStyle name="Normal 4 4 3 5" xfId="3385"/>
    <cellStyle name="Normal 4 4 4" xfId="1063"/>
    <cellStyle name="Normal 4 4 4 2" xfId="1129"/>
    <cellStyle name="Normal 4 4 4 2 2" xfId="1309"/>
    <cellStyle name="Normal 4 4 4 3" xfId="1244"/>
    <cellStyle name="Normal 4 4 4 4" xfId="3386"/>
    <cellStyle name="Normal 4 4 4 5" xfId="3387"/>
    <cellStyle name="Normal 4 4 5" xfId="1124"/>
    <cellStyle name="Normal 4 4 5 2" xfId="1304"/>
    <cellStyle name="Normal 4 4 6" xfId="1200"/>
    <cellStyle name="Normal 4 4 7" xfId="3388"/>
    <cellStyle name="Normal 4 4 8" xfId="3389"/>
    <cellStyle name="Normal 4 5" xfId="451"/>
    <cellStyle name="Normal 4 5 2" xfId="1066"/>
    <cellStyle name="Normal 4 5 2 2" xfId="1131"/>
    <cellStyle name="Normal 4 5 2 2 2" xfId="1311"/>
    <cellStyle name="Normal 4 5 2 3" xfId="1247"/>
    <cellStyle name="Normal 4 5 3" xfId="1130"/>
    <cellStyle name="Normal 4 5 3 2" xfId="1310"/>
    <cellStyle name="Normal 4 5 4" xfId="1203"/>
    <cellStyle name="Normal 4 5 5" xfId="3390"/>
    <cellStyle name="Normal 4 6" xfId="452"/>
    <cellStyle name="Normal 4 6 2" xfId="1067"/>
    <cellStyle name="Normal 4 6 2 2" xfId="1133"/>
    <cellStyle name="Normal 4 6 2 2 2" xfId="1313"/>
    <cellStyle name="Normal 4 6 2 3" xfId="1248"/>
    <cellStyle name="Normal 4 6 3" xfId="1132"/>
    <cellStyle name="Normal 4 6 3 2" xfId="1312"/>
    <cellStyle name="Normal 4 6 4" xfId="1204"/>
    <cellStyle name="Normal 4 6 5" xfId="3391"/>
    <cellStyle name="Normal 4 7" xfId="1040"/>
    <cellStyle name="Normal 4 7 2" xfId="1084"/>
    <cellStyle name="Normal 4 7 2 2" xfId="1135"/>
    <cellStyle name="Normal 4 7 2 2 2" xfId="1315"/>
    <cellStyle name="Normal 4 7 2 3" xfId="1265"/>
    <cellStyle name="Normal 4 7 3" xfId="1134"/>
    <cellStyle name="Normal 4 7 3 2" xfId="1314"/>
    <cellStyle name="Normal 4 7 4" xfId="1221"/>
    <cellStyle name="Normal 4 7 5" xfId="3392"/>
    <cellStyle name="Normal 4 8" xfId="1046"/>
    <cellStyle name="Normal 4 8 2" xfId="1090"/>
    <cellStyle name="Normal 4 8 2 2" xfId="1137"/>
    <cellStyle name="Normal 4 8 2 2 2" xfId="1317"/>
    <cellStyle name="Normal 4 8 2 3" xfId="1271"/>
    <cellStyle name="Normal 4 8 3" xfId="1136"/>
    <cellStyle name="Normal 4 8 3 2" xfId="1316"/>
    <cellStyle name="Normal 4 8 4" xfId="1227"/>
    <cellStyle name="Normal 4 9" xfId="1053"/>
    <cellStyle name="Normal 4 9 2" xfId="1138"/>
    <cellStyle name="Normal 4 9 2 2" xfId="1318"/>
    <cellStyle name="Normal 4 9 3" xfId="1234"/>
    <cellStyle name="Normal 5" xfId="59"/>
    <cellStyle name="Normal 5 10" xfId="1192"/>
    <cellStyle name="Normal 5 11" xfId="3393"/>
    <cellStyle name="Normal 5 2" xfId="453"/>
    <cellStyle name="Normal 5 2 2" xfId="454"/>
    <cellStyle name="Normal 5 2 2 2" xfId="1069"/>
    <cellStyle name="Normal 5 2 2 2 2" xfId="1142"/>
    <cellStyle name="Normal 5 2 2 2 2 2" xfId="1322"/>
    <cellStyle name="Normal 5 2 2 2 3" xfId="1250"/>
    <cellStyle name="Normal 5 2 2 3" xfId="1141"/>
    <cellStyle name="Normal 5 2 2 3 2" xfId="1321"/>
    <cellStyle name="Normal 5 2 2 4" xfId="1206"/>
    <cellStyle name="Normal 5 2 2 5" xfId="3394"/>
    <cellStyle name="Normal 5 2 3" xfId="455"/>
    <cellStyle name="Normal 5 2 3 2" xfId="1070"/>
    <cellStyle name="Normal 5 2 3 2 2" xfId="1144"/>
    <cellStyle name="Normal 5 2 3 2 2 2" xfId="1324"/>
    <cellStyle name="Normal 5 2 3 2 3" xfId="1251"/>
    <cellStyle name="Normal 5 2 3 3" xfId="1143"/>
    <cellStyle name="Normal 5 2 3 3 2" xfId="1323"/>
    <cellStyle name="Normal 5 2 3 4" xfId="1207"/>
    <cellStyle name="Normal 5 2 3 5" xfId="3395"/>
    <cellStyle name="Normal 5 2 4" xfId="1044"/>
    <cellStyle name="Normal 5 2 4 2" xfId="1088"/>
    <cellStyle name="Normal 5 2 4 2 2" xfId="1146"/>
    <cellStyle name="Normal 5 2 4 2 2 2" xfId="1326"/>
    <cellStyle name="Normal 5 2 4 2 3" xfId="1269"/>
    <cellStyle name="Normal 5 2 4 3" xfId="1145"/>
    <cellStyle name="Normal 5 2 4 3 2" xfId="1325"/>
    <cellStyle name="Normal 5 2 4 4" xfId="1225"/>
    <cellStyle name="Normal 5 2 4 5" xfId="3396"/>
    <cellStyle name="Normal 5 2 5" xfId="1050"/>
    <cellStyle name="Normal 5 2 5 2" xfId="1094"/>
    <cellStyle name="Normal 5 2 5 2 2" xfId="1148"/>
    <cellStyle name="Normal 5 2 5 2 2 2" xfId="1328"/>
    <cellStyle name="Normal 5 2 5 2 3" xfId="1275"/>
    <cellStyle name="Normal 5 2 5 3" xfId="1147"/>
    <cellStyle name="Normal 5 2 5 3 2" xfId="1327"/>
    <cellStyle name="Normal 5 2 5 4" xfId="1231"/>
    <cellStyle name="Normal 5 2 6" xfId="1068"/>
    <cellStyle name="Normal 5 2 6 2" xfId="1149"/>
    <cellStyle name="Normal 5 2 6 2 2" xfId="1329"/>
    <cellStyle name="Normal 5 2 6 3" xfId="1249"/>
    <cellStyle name="Normal 5 2 7" xfId="1140"/>
    <cellStyle name="Normal 5 2 7 2" xfId="1320"/>
    <cellStyle name="Normal 5 2 8" xfId="1205"/>
    <cellStyle name="Normal 5 3" xfId="456"/>
    <cellStyle name="Normal 5 3 2" xfId="457"/>
    <cellStyle name="Normal 5 3 2 2" xfId="1072"/>
    <cellStyle name="Normal 5 3 2 2 2" xfId="1152"/>
    <cellStyle name="Normal 5 3 2 2 2 2" xfId="1332"/>
    <cellStyle name="Normal 5 3 2 2 3" xfId="1253"/>
    <cellStyle name="Normal 5 3 2 3" xfId="1151"/>
    <cellStyle name="Normal 5 3 2 3 2" xfId="1331"/>
    <cellStyle name="Normal 5 3 2 4" xfId="1209"/>
    <cellStyle name="Normal 5 3 2 5" xfId="3397"/>
    <cellStyle name="Normal 5 3 3" xfId="458"/>
    <cellStyle name="Normal 5 3 3 2" xfId="1073"/>
    <cellStyle name="Normal 5 3 3 2 2" xfId="1154"/>
    <cellStyle name="Normal 5 3 3 2 2 2" xfId="1334"/>
    <cellStyle name="Normal 5 3 3 2 3" xfId="1254"/>
    <cellStyle name="Normal 5 3 3 3" xfId="1153"/>
    <cellStyle name="Normal 5 3 3 3 2" xfId="1333"/>
    <cellStyle name="Normal 5 3 3 4" xfId="1210"/>
    <cellStyle name="Normal 5 3 3 5" xfId="3398"/>
    <cellStyle name="Normal 5 3 4" xfId="1071"/>
    <cellStyle name="Normal 5 3 4 2" xfId="1155"/>
    <cellStyle name="Normal 5 3 4 2 2" xfId="1335"/>
    <cellStyle name="Normal 5 3 4 3" xfId="1252"/>
    <cellStyle name="Normal 5 3 4 4" xfId="3399"/>
    <cellStyle name="Normal 5 3 4 5" xfId="3400"/>
    <cellStyle name="Normal 5 3 5" xfId="1150"/>
    <cellStyle name="Normal 5 3 5 2" xfId="1330"/>
    <cellStyle name="Normal 5 3 6" xfId="1208"/>
    <cellStyle name="Normal 5 3 7" xfId="3401"/>
    <cellStyle name="Normal 5 3 8" xfId="3402"/>
    <cellStyle name="Normal 5 4" xfId="459"/>
    <cellStyle name="Normal 5 4 2" xfId="1074"/>
    <cellStyle name="Normal 5 4 2 2" xfId="1157"/>
    <cellStyle name="Normal 5 4 2 2 2" xfId="1337"/>
    <cellStyle name="Normal 5 4 2 3" xfId="1255"/>
    <cellStyle name="Normal 5 4 3" xfId="1156"/>
    <cellStyle name="Normal 5 4 3 2" xfId="1336"/>
    <cellStyle name="Normal 5 4 4" xfId="1211"/>
    <cellStyle name="Normal 5 4 5" xfId="3403"/>
    <cellStyle name="Normal 5 5" xfId="460"/>
    <cellStyle name="Normal 5 5 2" xfId="1075"/>
    <cellStyle name="Normal 5 5 2 2" xfId="1159"/>
    <cellStyle name="Normal 5 5 2 2 2" xfId="1339"/>
    <cellStyle name="Normal 5 5 2 3" xfId="1256"/>
    <cellStyle name="Normal 5 5 3" xfId="1158"/>
    <cellStyle name="Normal 5 5 3 2" xfId="1338"/>
    <cellStyle name="Normal 5 5 4" xfId="1212"/>
    <cellStyle name="Normal 5 5 5" xfId="3404"/>
    <cellStyle name="Normal 5 6" xfId="1042"/>
    <cellStyle name="Normal 5 6 2" xfId="1086"/>
    <cellStyle name="Normal 5 6 2 2" xfId="1161"/>
    <cellStyle name="Normal 5 6 2 2 2" xfId="1341"/>
    <cellStyle name="Normal 5 6 2 3" xfId="1267"/>
    <cellStyle name="Normal 5 6 3" xfId="1160"/>
    <cellStyle name="Normal 5 6 3 2" xfId="1340"/>
    <cellStyle name="Normal 5 6 4" xfId="1223"/>
    <cellStyle name="Normal 5 6 5" xfId="3405"/>
    <cellStyle name="Normal 5 7" xfId="1048"/>
    <cellStyle name="Normal 5 7 2" xfId="1092"/>
    <cellStyle name="Normal 5 7 2 2" xfId="1163"/>
    <cellStyle name="Normal 5 7 2 2 2" xfId="1343"/>
    <cellStyle name="Normal 5 7 2 3" xfId="1273"/>
    <cellStyle name="Normal 5 7 3" xfId="1162"/>
    <cellStyle name="Normal 5 7 3 2" xfId="1342"/>
    <cellStyle name="Normal 5 7 4" xfId="1229"/>
    <cellStyle name="Normal 5 8" xfId="1055"/>
    <cellStyle name="Normal 5 8 2" xfId="1164"/>
    <cellStyle name="Normal 5 8 2 2" xfId="1344"/>
    <cellStyle name="Normal 5 8 3" xfId="1236"/>
    <cellStyle name="Normal 5 9" xfId="1139"/>
    <cellStyle name="Normal 5 9 2" xfId="1319"/>
    <cellStyle name="Normal 6" xfId="461"/>
    <cellStyle name="Normal 6 2" xfId="5482"/>
    <cellStyle name="Normal 7" xfId="1052"/>
    <cellStyle name="Normal 7 2" xfId="1096"/>
    <cellStyle name="Normal 7 2 2" xfId="1166"/>
    <cellStyle name="Normal 7 2 2 2" xfId="1346"/>
    <cellStyle name="Normal 7 2 3" xfId="1277"/>
    <cellStyle name="Normal 7 3" xfId="1165"/>
    <cellStyle name="Normal 7 3 2" xfId="1345"/>
    <cellStyle name="Normal 7 4" xfId="1233"/>
    <cellStyle name="Normal 8" xfId="1098"/>
    <cellStyle name="Normal 8 2" xfId="1278"/>
    <cellStyle name="Normal 9" xfId="1187"/>
    <cellStyle name="Normal_GCSE_rev03_tabs" xfId="1097"/>
    <cellStyle name="Normal_GCSESFR_Jan05_skeletontabsv1.2" xfId="2133"/>
    <cellStyle name="Normal_SB97T19" xfId="5477"/>
    <cellStyle name="Normal_SFR04_Table12" xfId="39"/>
    <cellStyle name="Normal_Table 9 CP" xfId="40"/>
    <cellStyle name="Normal_Table02a_jv" xfId="2131"/>
    <cellStyle name="Normal_table1_MN" xfId="47"/>
    <cellStyle name="Normal_TABLE4F" xfId="2135"/>
    <cellStyle name="Normal_tables02_Dave" xfId="41"/>
    <cellStyle name="Note 10" xfId="462"/>
    <cellStyle name="Note 10 10" xfId="463"/>
    <cellStyle name="Note 10 10 2" xfId="3406"/>
    <cellStyle name="Note 10 10 3" xfId="3407"/>
    <cellStyle name="Note 10 10 4" xfId="3408"/>
    <cellStyle name="Note 10 10 5" xfId="3409"/>
    <cellStyle name="Note 10 11" xfId="464"/>
    <cellStyle name="Note 10 11 2" xfId="3410"/>
    <cellStyle name="Note 10 11 3" xfId="3411"/>
    <cellStyle name="Note 10 11 4" xfId="3412"/>
    <cellStyle name="Note 10 11 5" xfId="3413"/>
    <cellStyle name="Note 10 12" xfId="3414"/>
    <cellStyle name="Note 10 12 2" xfId="3415"/>
    <cellStyle name="Note 10 12 3" xfId="3416"/>
    <cellStyle name="Note 10 12 4" xfId="3417"/>
    <cellStyle name="Note 10 12 5" xfId="3418"/>
    <cellStyle name="Note 10 13" xfId="3419"/>
    <cellStyle name="Note 10 14" xfId="3420"/>
    <cellStyle name="Note 10 15" xfId="3421"/>
    <cellStyle name="Note 10 16" xfId="3422"/>
    <cellStyle name="Note 10 2" xfId="465"/>
    <cellStyle name="Note 10 2 2" xfId="466"/>
    <cellStyle name="Note 10 2 2 2" xfId="3423"/>
    <cellStyle name="Note 10 2 2 3" xfId="3424"/>
    <cellStyle name="Note 10 2 2 4" xfId="3425"/>
    <cellStyle name="Note 10 2 2 5" xfId="3426"/>
    <cellStyle name="Note 10 2 3" xfId="3427"/>
    <cellStyle name="Note 10 2 4" xfId="3428"/>
    <cellStyle name="Note 10 2 5" xfId="3429"/>
    <cellStyle name="Note 10 2 6" xfId="3430"/>
    <cellStyle name="Note 10 3" xfId="467"/>
    <cellStyle name="Note 10 3 2" xfId="468"/>
    <cellStyle name="Note 10 3 2 2" xfId="3431"/>
    <cellStyle name="Note 10 3 2 3" xfId="3432"/>
    <cellStyle name="Note 10 3 2 4" xfId="3433"/>
    <cellStyle name="Note 10 3 2 5" xfId="3434"/>
    <cellStyle name="Note 10 3 3" xfId="3435"/>
    <cellStyle name="Note 10 3 4" xfId="3436"/>
    <cellStyle name="Note 10 3 5" xfId="3437"/>
    <cellStyle name="Note 10 3 6" xfId="3438"/>
    <cellStyle name="Note 10 4" xfId="469"/>
    <cellStyle name="Note 10 4 2" xfId="470"/>
    <cellStyle name="Note 10 4 2 2" xfId="3439"/>
    <cellStyle name="Note 10 4 2 3" xfId="3440"/>
    <cellStyle name="Note 10 4 2 4" xfId="3441"/>
    <cellStyle name="Note 10 4 2 5" xfId="3442"/>
    <cellStyle name="Note 10 4 3" xfId="3443"/>
    <cellStyle name="Note 10 4 4" xfId="3444"/>
    <cellStyle name="Note 10 4 5" xfId="3445"/>
    <cellStyle name="Note 10 4 6" xfId="3446"/>
    <cellStyle name="Note 10 5" xfId="471"/>
    <cellStyle name="Note 10 5 2" xfId="472"/>
    <cellStyle name="Note 10 5 2 2" xfId="3447"/>
    <cellStyle name="Note 10 5 2 3" xfId="3448"/>
    <cellStyle name="Note 10 5 2 4" xfId="3449"/>
    <cellStyle name="Note 10 5 2 5" xfId="3450"/>
    <cellStyle name="Note 10 5 3" xfId="3451"/>
    <cellStyle name="Note 10 5 4" xfId="3452"/>
    <cellStyle name="Note 10 5 5" xfId="3453"/>
    <cellStyle name="Note 10 5 6" xfId="3454"/>
    <cellStyle name="Note 10 6" xfId="473"/>
    <cellStyle name="Note 10 6 2" xfId="474"/>
    <cellStyle name="Note 10 6 2 2" xfId="3455"/>
    <cellStyle name="Note 10 6 2 3" xfId="3456"/>
    <cellStyle name="Note 10 6 2 4" xfId="3457"/>
    <cellStyle name="Note 10 6 2 5" xfId="3458"/>
    <cellStyle name="Note 10 6 3" xfId="3459"/>
    <cellStyle name="Note 10 6 4" xfId="3460"/>
    <cellStyle name="Note 10 6 5" xfId="3461"/>
    <cellStyle name="Note 10 6 6" xfId="3462"/>
    <cellStyle name="Note 10 7" xfId="475"/>
    <cellStyle name="Note 10 7 2" xfId="476"/>
    <cellStyle name="Note 10 7 2 2" xfId="3463"/>
    <cellStyle name="Note 10 7 2 3" xfId="3464"/>
    <cellStyle name="Note 10 7 2 4" xfId="3465"/>
    <cellStyle name="Note 10 7 2 5" xfId="3466"/>
    <cellStyle name="Note 10 7 3" xfId="3467"/>
    <cellStyle name="Note 10 7 4" xfId="3468"/>
    <cellStyle name="Note 10 7 5" xfId="3469"/>
    <cellStyle name="Note 10 7 6" xfId="3470"/>
    <cellStyle name="Note 10 8" xfId="477"/>
    <cellStyle name="Note 10 8 2" xfId="478"/>
    <cellStyle name="Note 10 8 2 2" xfId="3471"/>
    <cellStyle name="Note 10 8 2 3" xfId="3472"/>
    <cellStyle name="Note 10 8 2 4" xfId="3473"/>
    <cellStyle name="Note 10 8 2 5" xfId="3474"/>
    <cellStyle name="Note 10 8 3" xfId="3475"/>
    <cellStyle name="Note 10 8 4" xfId="3476"/>
    <cellStyle name="Note 10 8 5" xfId="3477"/>
    <cellStyle name="Note 10 8 6" xfId="3478"/>
    <cellStyle name="Note 10 9" xfId="479"/>
    <cellStyle name="Note 10 9 2" xfId="480"/>
    <cellStyle name="Note 10 9 2 2" xfId="3479"/>
    <cellStyle name="Note 10 9 2 3" xfId="3480"/>
    <cellStyle name="Note 10 9 2 4" xfId="3481"/>
    <cellStyle name="Note 10 9 2 5" xfId="3482"/>
    <cellStyle name="Note 10 9 3" xfId="3483"/>
    <cellStyle name="Note 10 9 4" xfId="3484"/>
    <cellStyle name="Note 10 9 5" xfId="3485"/>
    <cellStyle name="Note 10 9 6" xfId="3486"/>
    <cellStyle name="Note 11" xfId="481"/>
    <cellStyle name="Note 11 10" xfId="482"/>
    <cellStyle name="Note 11 10 2" xfId="3487"/>
    <cellStyle name="Note 11 10 3" xfId="3488"/>
    <cellStyle name="Note 11 10 4" xfId="3489"/>
    <cellStyle name="Note 11 10 5" xfId="3490"/>
    <cellStyle name="Note 11 11" xfId="3491"/>
    <cellStyle name="Note 11 11 2" xfId="3492"/>
    <cellStyle name="Note 11 11 3" xfId="3493"/>
    <cellStyle name="Note 11 11 4" xfId="3494"/>
    <cellStyle name="Note 11 11 5" xfId="3495"/>
    <cellStyle name="Note 11 12" xfId="3496"/>
    <cellStyle name="Note 11 13" xfId="3497"/>
    <cellStyle name="Note 11 14" xfId="3498"/>
    <cellStyle name="Note 11 15" xfId="3499"/>
    <cellStyle name="Note 11 2" xfId="483"/>
    <cellStyle name="Note 11 2 2" xfId="484"/>
    <cellStyle name="Note 11 2 2 2" xfId="3500"/>
    <cellStyle name="Note 11 2 2 3" xfId="3501"/>
    <cellStyle name="Note 11 2 2 4" xfId="3502"/>
    <cellStyle name="Note 11 2 2 5" xfId="3503"/>
    <cellStyle name="Note 11 2 3" xfId="3504"/>
    <cellStyle name="Note 11 2 4" xfId="3505"/>
    <cellStyle name="Note 11 2 5" xfId="3506"/>
    <cellStyle name="Note 11 2 6" xfId="3507"/>
    <cellStyle name="Note 11 3" xfId="485"/>
    <cellStyle name="Note 11 3 2" xfId="486"/>
    <cellStyle name="Note 11 3 2 2" xfId="3508"/>
    <cellStyle name="Note 11 3 2 3" xfId="3509"/>
    <cellStyle name="Note 11 3 2 4" xfId="3510"/>
    <cellStyle name="Note 11 3 2 5" xfId="3511"/>
    <cellStyle name="Note 11 3 3" xfId="3512"/>
    <cellStyle name="Note 11 3 4" xfId="3513"/>
    <cellStyle name="Note 11 3 5" xfId="3514"/>
    <cellStyle name="Note 11 3 6" xfId="3515"/>
    <cellStyle name="Note 11 4" xfId="487"/>
    <cellStyle name="Note 11 4 2" xfId="488"/>
    <cellStyle name="Note 11 4 2 2" xfId="3516"/>
    <cellStyle name="Note 11 4 2 3" xfId="3517"/>
    <cellStyle name="Note 11 4 2 4" xfId="3518"/>
    <cellStyle name="Note 11 4 2 5" xfId="3519"/>
    <cellStyle name="Note 11 4 3" xfId="3520"/>
    <cellStyle name="Note 11 4 4" xfId="3521"/>
    <cellStyle name="Note 11 4 5" xfId="3522"/>
    <cellStyle name="Note 11 4 6" xfId="3523"/>
    <cellStyle name="Note 11 5" xfId="489"/>
    <cellStyle name="Note 11 5 2" xfId="490"/>
    <cellStyle name="Note 11 5 2 2" xfId="3524"/>
    <cellStyle name="Note 11 5 2 3" xfId="3525"/>
    <cellStyle name="Note 11 5 2 4" xfId="3526"/>
    <cellStyle name="Note 11 5 2 5" xfId="3527"/>
    <cellStyle name="Note 11 5 3" xfId="3528"/>
    <cellStyle name="Note 11 5 4" xfId="3529"/>
    <cellStyle name="Note 11 5 5" xfId="3530"/>
    <cellStyle name="Note 11 5 6" xfId="3531"/>
    <cellStyle name="Note 11 6" xfId="491"/>
    <cellStyle name="Note 11 6 2" xfId="492"/>
    <cellStyle name="Note 11 6 2 2" xfId="3532"/>
    <cellStyle name="Note 11 6 2 3" xfId="3533"/>
    <cellStyle name="Note 11 6 2 4" xfId="3534"/>
    <cellStyle name="Note 11 6 2 5" xfId="3535"/>
    <cellStyle name="Note 11 6 3" xfId="3536"/>
    <cellStyle name="Note 11 6 4" xfId="3537"/>
    <cellStyle name="Note 11 6 5" xfId="3538"/>
    <cellStyle name="Note 11 6 6" xfId="3539"/>
    <cellStyle name="Note 11 7" xfId="493"/>
    <cellStyle name="Note 11 7 2" xfId="494"/>
    <cellStyle name="Note 11 7 2 2" xfId="3540"/>
    <cellStyle name="Note 11 7 2 3" xfId="3541"/>
    <cellStyle name="Note 11 7 2 4" xfId="3542"/>
    <cellStyle name="Note 11 7 2 5" xfId="3543"/>
    <cellStyle name="Note 11 7 3" xfId="3544"/>
    <cellStyle name="Note 11 7 4" xfId="3545"/>
    <cellStyle name="Note 11 7 5" xfId="3546"/>
    <cellStyle name="Note 11 7 6" xfId="3547"/>
    <cellStyle name="Note 11 8" xfId="495"/>
    <cellStyle name="Note 11 8 2" xfId="496"/>
    <cellStyle name="Note 11 8 2 2" xfId="3548"/>
    <cellStyle name="Note 11 8 2 3" xfId="3549"/>
    <cellStyle name="Note 11 8 2 4" xfId="3550"/>
    <cellStyle name="Note 11 8 2 5" xfId="3551"/>
    <cellStyle name="Note 11 8 3" xfId="3552"/>
    <cellStyle name="Note 11 8 4" xfId="3553"/>
    <cellStyle name="Note 11 8 5" xfId="3554"/>
    <cellStyle name="Note 11 8 6" xfId="3555"/>
    <cellStyle name="Note 11 9" xfId="497"/>
    <cellStyle name="Note 11 9 2" xfId="3556"/>
    <cellStyle name="Note 11 9 3" xfId="3557"/>
    <cellStyle name="Note 11 9 4" xfId="3558"/>
    <cellStyle name="Note 11 9 5" xfId="3559"/>
    <cellStyle name="Note 12" xfId="498"/>
    <cellStyle name="Note 12 2" xfId="499"/>
    <cellStyle name="Note 12 2 2" xfId="3560"/>
    <cellStyle name="Note 12 2 3" xfId="3561"/>
    <cellStyle name="Note 12 2 4" xfId="3562"/>
    <cellStyle name="Note 12 2 5" xfId="3563"/>
    <cellStyle name="Note 12 3" xfId="3564"/>
    <cellStyle name="Note 12 4" xfId="3565"/>
    <cellStyle name="Note 12 5" xfId="3566"/>
    <cellStyle name="Note 12 6" xfId="3567"/>
    <cellStyle name="Note 13" xfId="42"/>
    <cellStyle name="Note 2" xfId="55"/>
    <cellStyle name="Note 2 10" xfId="500"/>
    <cellStyle name="Note 2 10 2" xfId="3568"/>
    <cellStyle name="Note 2 10 3" xfId="3569"/>
    <cellStyle name="Note 2 10 4" xfId="3570"/>
    <cellStyle name="Note 2 10 5" xfId="3571"/>
    <cellStyle name="Note 2 11" xfId="501"/>
    <cellStyle name="Note 2 11 2" xfId="3572"/>
    <cellStyle name="Note 2 11 3" xfId="3573"/>
    <cellStyle name="Note 2 11 4" xfId="3574"/>
    <cellStyle name="Note 2 11 5" xfId="3575"/>
    <cellStyle name="Note 2 12" xfId="3576"/>
    <cellStyle name="Note 2 12 2" xfId="3577"/>
    <cellStyle name="Note 2 12 3" xfId="3578"/>
    <cellStyle name="Note 2 12 4" xfId="3579"/>
    <cellStyle name="Note 2 12 5" xfId="3580"/>
    <cellStyle name="Note 2 13" xfId="3581"/>
    <cellStyle name="Note 2 14" xfId="3582"/>
    <cellStyle name="Note 2 15" xfId="3583"/>
    <cellStyle name="Note 2 16" xfId="3584"/>
    <cellStyle name="Note 2 2" xfId="502"/>
    <cellStyle name="Note 2 2 2" xfId="503"/>
    <cellStyle name="Note 2 2 2 2" xfId="3585"/>
    <cellStyle name="Note 2 2 2 3" xfId="3586"/>
    <cellStyle name="Note 2 2 2 4" xfId="3587"/>
    <cellStyle name="Note 2 2 2 5" xfId="3588"/>
    <cellStyle name="Note 2 2 3" xfId="3589"/>
    <cellStyle name="Note 2 2 4" xfId="3590"/>
    <cellStyle name="Note 2 2 5" xfId="3591"/>
    <cellStyle name="Note 2 2 6" xfId="3592"/>
    <cellStyle name="Note 2 3" xfId="504"/>
    <cellStyle name="Note 2 3 2" xfId="505"/>
    <cellStyle name="Note 2 3 2 2" xfId="3593"/>
    <cellStyle name="Note 2 3 2 3" xfId="3594"/>
    <cellStyle name="Note 2 3 2 4" xfId="3595"/>
    <cellStyle name="Note 2 3 2 5" xfId="3596"/>
    <cellStyle name="Note 2 3 3" xfId="3597"/>
    <cellStyle name="Note 2 3 4" xfId="3598"/>
    <cellStyle name="Note 2 3 5" xfId="3599"/>
    <cellStyle name="Note 2 3 6" xfId="3600"/>
    <cellStyle name="Note 2 4" xfId="506"/>
    <cellStyle name="Note 2 4 2" xfId="507"/>
    <cellStyle name="Note 2 4 2 2" xfId="3601"/>
    <cellStyle name="Note 2 4 2 3" xfId="3602"/>
    <cellStyle name="Note 2 4 2 4" xfId="3603"/>
    <cellStyle name="Note 2 4 2 5" xfId="3604"/>
    <cellStyle name="Note 2 4 3" xfId="3605"/>
    <cellStyle name="Note 2 4 4" xfId="3606"/>
    <cellStyle name="Note 2 4 5" xfId="3607"/>
    <cellStyle name="Note 2 4 6" xfId="3608"/>
    <cellStyle name="Note 2 5" xfId="508"/>
    <cellStyle name="Note 2 5 2" xfId="509"/>
    <cellStyle name="Note 2 5 2 2" xfId="3609"/>
    <cellStyle name="Note 2 5 2 3" xfId="3610"/>
    <cellStyle name="Note 2 5 2 4" xfId="3611"/>
    <cellStyle name="Note 2 5 2 5" xfId="3612"/>
    <cellStyle name="Note 2 5 3" xfId="3613"/>
    <cellStyle name="Note 2 5 4" xfId="3614"/>
    <cellStyle name="Note 2 5 5" xfId="3615"/>
    <cellStyle name="Note 2 5 6" xfId="3616"/>
    <cellStyle name="Note 2 6" xfId="510"/>
    <cellStyle name="Note 2 6 2" xfId="511"/>
    <cellStyle name="Note 2 6 2 2" xfId="3617"/>
    <cellStyle name="Note 2 6 2 3" xfId="3618"/>
    <cellStyle name="Note 2 6 2 4" xfId="3619"/>
    <cellStyle name="Note 2 6 2 5" xfId="3620"/>
    <cellStyle name="Note 2 6 3" xfId="3621"/>
    <cellStyle name="Note 2 6 4" xfId="3622"/>
    <cellStyle name="Note 2 6 5" xfId="3623"/>
    <cellStyle name="Note 2 6 6" xfId="3624"/>
    <cellStyle name="Note 2 7" xfId="512"/>
    <cellStyle name="Note 2 7 2" xfId="513"/>
    <cellStyle name="Note 2 7 2 2" xfId="3625"/>
    <cellStyle name="Note 2 7 2 3" xfId="3626"/>
    <cellStyle name="Note 2 7 2 4" xfId="3627"/>
    <cellStyle name="Note 2 7 2 5" xfId="3628"/>
    <cellStyle name="Note 2 7 3" xfId="3629"/>
    <cellStyle name="Note 2 7 4" xfId="3630"/>
    <cellStyle name="Note 2 7 5" xfId="3631"/>
    <cellStyle name="Note 2 7 6" xfId="3632"/>
    <cellStyle name="Note 2 8" xfId="514"/>
    <cellStyle name="Note 2 8 2" xfId="515"/>
    <cellStyle name="Note 2 8 2 2" xfId="3633"/>
    <cellStyle name="Note 2 8 2 3" xfId="3634"/>
    <cellStyle name="Note 2 8 2 4" xfId="3635"/>
    <cellStyle name="Note 2 8 2 5" xfId="3636"/>
    <cellStyle name="Note 2 8 3" xfId="3637"/>
    <cellStyle name="Note 2 8 4" xfId="3638"/>
    <cellStyle name="Note 2 8 5" xfId="3639"/>
    <cellStyle name="Note 2 8 6" xfId="3640"/>
    <cellStyle name="Note 2 9" xfId="516"/>
    <cellStyle name="Note 2 9 2" xfId="517"/>
    <cellStyle name="Note 2 9 2 2" xfId="3641"/>
    <cellStyle name="Note 2 9 2 3" xfId="3642"/>
    <cellStyle name="Note 2 9 2 4" xfId="3643"/>
    <cellStyle name="Note 2 9 2 5" xfId="3644"/>
    <cellStyle name="Note 2 9 3" xfId="3645"/>
    <cellStyle name="Note 2 9 4" xfId="3646"/>
    <cellStyle name="Note 2 9 5" xfId="3647"/>
    <cellStyle name="Note 2 9 6" xfId="3648"/>
    <cellStyle name="Note 3" xfId="518"/>
    <cellStyle name="Note 3 10" xfId="519"/>
    <cellStyle name="Note 3 10 2" xfId="3649"/>
    <cellStyle name="Note 3 10 3" xfId="3650"/>
    <cellStyle name="Note 3 10 4" xfId="3651"/>
    <cellStyle name="Note 3 10 5" xfId="3652"/>
    <cellStyle name="Note 3 11" xfId="520"/>
    <cellStyle name="Note 3 11 2" xfId="3653"/>
    <cellStyle name="Note 3 11 3" xfId="3654"/>
    <cellStyle name="Note 3 11 4" xfId="3655"/>
    <cellStyle name="Note 3 11 5" xfId="3656"/>
    <cellStyle name="Note 3 12" xfId="3657"/>
    <cellStyle name="Note 3 12 2" xfId="3658"/>
    <cellStyle name="Note 3 12 3" xfId="3659"/>
    <cellStyle name="Note 3 12 4" xfId="3660"/>
    <cellStyle name="Note 3 12 5" xfId="3661"/>
    <cellStyle name="Note 3 13" xfId="3662"/>
    <cellStyle name="Note 3 14" xfId="3663"/>
    <cellStyle name="Note 3 15" xfId="3664"/>
    <cellStyle name="Note 3 16" xfId="3665"/>
    <cellStyle name="Note 3 2" xfId="521"/>
    <cellStyle name="Note 3 2 2" xfId="522"/>
    <cellStyle name="Note 3 2 2 2" xfId="3666"/>
    <cellStyle name="Note 3 2 2 3" xfId="3667"/>
    <cellStyle name="Note 3 2 2 4" xfId="3668"/>
    <cellStyle name="Note 3 2 2 5" xfId="3669"/>
    <cellStyle name="Note 3 2 3" xfId="3670"/>
    <cellStyle name="Note 3 2 4" xfId="3671"/>
    <cellStyle name="Note 3 2 5" xfId="3672"/>
    <cellStyle name="Note 3 2 6" xfId="3673"/>
    <cellStyle name="Note 3 3" xfId="523"/>
    <cellStyle name="Note 3 3 2" xfId="524"/>
    <cellStyle name="Note 3 3 2 2" xfId="3674"/>
    <cellStyle name="Note 3 3 2 3" xfId="3675"/>
    <cellStyle name="Note 3 3 2 4" xfId="3676"/>
    <cellStyle name="Note 3 3 2 5" xfId="3677"/>
    <cellStyle name="Note 3 3 3" xfId="3678"/>
    <cellStyle name="Note 3 3 4" xfId="3679"/>
    <cellStyle name="Note 3 3 5" xfId="3680"/>
    <cellStyle name="Note 3 3 6" xfId="3681"/>
    <cellStyle name="Note 3 4" xfId="525"/>
    <cellStyle name="Note 3 4 2" xfId="526"/>
    <cellStyle name="Note 3 4 2 2" xfId="3682"/>
    <cellStyle name="Note 3 4 2 3" xfId="3683"/>
    <cellStyle name="Note 3 4 2 4" xfId="3684"/>
    <cellStyle name="Note 3 4 2 5" xfId="3685"/>
    <cellStyle name="Note 3 4 3" xfId="3686"/>
    <cellStyle name="Note 3 4 4" xfId="3687"/>
    <cellStyle name="Note 3 4 5" xfId="3688"/>
    <cellStyle name="Note 3 4 6" xfId="3689"/>
    <cellStyle name="Note 3 5" xfId="527"/>
    <cellStyle name="Note 3 5 2" xfId="528"/>
    <cellStyle name="Note 3 5 2 2" xfId="3690"/>
    <cellStyle name="Note 3 5 2 3" xfId="3691"/>
    <cellStyle name="Note 3 5 2 4" xfId="3692"/>
    <cellStyle name="Note 3 5 2 5" xfId="3693"/>
    <cellStyle name="Note 3 5 3" xfId="3694"/>
    <cellStyle name="Note 3 5 4" xfId="3695"/>
    <cellStyle name="Note 3 5 5" xfId="3696"/>
    <cellStyle name="Note 3 5 6" xfId="3697"/>
    <cellStyle name="Note 3 6" xfId="529"/>
    <cellStyle name="Note 3 6 2" xfId="530"/>
    <cellStyle name="Note 3 6 2 2" xfId="3698"/>
    <cellStyle name="Note 3 6 2 3" xfId="3699"/>
    <cellStyle name="Note 3 6 2 4" xfId="3700"/>
    <cellStyle name="Note 3 6 2 5" xfId="3701"/>
    <cellStyle name="Note 3 6 3" xfId="3702"/>
    <cellStyle name="Note 3 6 4" xfId="3703"/>
    <cellStyle name="Note 3 6 5" xfId="3704"/>
    <cellStyle name="Note 3 6 6" xfId="3705"/>
    <cellStyle name="Note 3 7" xfId="531"/>
    <cellStyle name="Note 3 7 2" xfId="532"/>
    <cellStyle name="Note 3 7 2 2" xfId="3706"/>
    <cellStyle name="Note 3 7 2 3" xfId="3707"/>
    <cellStyle name="Note 3 7 2 4" xfId="3708"/>
    <cellStyle name="Note 3 7 2 5" xfId="3709"/>
    <cellStyle name="Note 3 7 3" xfId="3710"/>
    <cellStyle name="Note 3 7 4" xfId="3711"/>
    <cellStyle name="Note 3 7 5" xfId="3712"/>
    <cellStyle name="Note 3 7 6" xfId="3713"/>
    <cellStyle name="Note 3 8" xfId="533"/>
    <cellStyle name="Note 3 8 2" xfId="534"/>
    <cellStyle name="Note 3 8 2 2" xfId="3714"/>
    <cellStyle name="Note 3 8 2 3" xfId="3715"/>
    <cellStyle name="Note 3 8 2 4" xfId="3716"/>
    <cellStyle name="Note 3 8 2 5" xfId="3717"/>
    <cellStyle name="Note 3 8 3" xfId="3718"/>
    <cellStyle name="Note 3 8 4" xfId="3719"/>
    <cellStyle name="Note 3 8 5" xfId="3720"/>
    <cellStyle name="Note 3 8 6" xfId="3721"/>
    <cellStyle name="Note 3 9" xfId="535"/>
    <cellStyle name="Note 3 9 2" xfId="536"/>
    <cellStyle name="Note 3 9 2 2" xfId="3722"/>
    <cellStyle name="Note 3 9 2 3" xfId="3723"/>
    <cellStyle name="Note 3 9 2 4" xfId="3724"/>
    <cellStyle name="Note 3 9 2 5" xfId="3725"/>
    <cellStyle name="Note 3 9 3" xfId="3726"/>
    <cellStyle name="Note 3 9 4" xfId="3727"/>
    <cellStyle name="Note 3 9 5" xfId="3728"/>
    <cellStyle name="Note 3 9 6" xfId="3729"/>
    <cellStyle name="Note 4" xfId="537"/>
    <cellStyle name="Note 4 10" xfId="538"/>
    <cellStyle name="Note 4 10 2" xfId="3730"/>
    <cellStyle name="Note 4 10 3" xfId="3731"/>
    <cellStyle name="Note 4 10 4" xfId="3732"/>
    <cellStyle name="Note 4 10 5" xfId="3733"/>
    <cellStyle name="Note 4 11" xfId="539"/>
    <cellStyle name="Note 4 11 2" xfId="3734"/>
    <cellStyle name="Note 4 11 3" xfId="3735"/>
    <cellStyle name="Note 4 11 4" xfId="3736"/>
    <cellStyle name="Note 4 11 5" xfId="3737"/>
    <cellStyle name="Note 4 12" xfId="3738"/>
    <cellStyle name="Note 4 12 2" xfId="3739"/>
    <cellStyle name="Note 4 12 3" xfId="3740"/>
    <cellStyle name="Note 4 12 4" xfId="3741"/>
    <cellStyle name="Note 4 12 5" xfId="3742"/>
    <cellStyle name="Note 4 13" xfId="3743"/>
    <cellStyle name="Note 4 14" xfId="3744"/>
    <cellStyle name="Note 4 15" xfId="3745"/>
    <cellStyle name="Note 4 16" xfId="3746"/>
    <cellStyle name="Note 4 2" xfId="540"/>
    <cellStyle name="Note 4 2 2" xfId="541"/>
    <cellStyle name="Note 4 2 2 2" xfId="3747"/>
    <cellStyle name="Note 4 2 2 3" xfId="3748"/>
    <cellStyle name="Note 4 2 2 4" xfId="3749"/>
    <cellStyle name="Note 4 2 2 5" xfId="3750"/>
    <cellStyle name="Note 4 2 3" xfId="3751"/>
    <cellStyle name="Note 4 2 4" xfId="3752"/>
    <cellStyle name="Note 4 2 5" xfId="3753"/>
    <cellStyle name="Note 4 2 6" xfId="3754"/>
    <cellStyle name="Note 4 3" xfId="542"/>
    <cellStyle name="Note 4 3 2" xfId="543"/>
    <cellStyle name="Note 4 3 2 2" xfId="3755"/>
    <cellStyle name="Note 4 3 2 3" xfId="3756"/>
    <cellStyle name="Note 4 3 2 4" xfId="3757"/>
    <cellStyle name="Note 4 3 2 5" xfId="3758"/>
    <cellStyle name="Note 4 3 3" xfId="3759"/>
    <cellStyle name="Note 4 3 4" xfId="3760"/>
    <cellStyle name="Note 4 3 5" xfId="3761"/>
    <cellStyle name="Note 4 3 6" xfId="3762"/>
    <cellStyle name="Note 4 4" xfId="544"/>
    <cellStyle name="Note 4 4 2" xfId="545"/>
    <cellStyle name="Note 4 4 2 2" xfId="3763"/>
    <cellStyle name="Note 4 4 2 3" xfId="3764"/>
    <cellStyle name="Note 4 4 2 4" xfId="3765"/>
    <cellStyle name="Note 4 4 2 5" xfId="3766"/>
    <cellStyle name="Note 4 4 3" xfId="3767"/>
    <cellStyle name="Note 4 4 4" xfId="3768"/>
    <cellStyle name="Note 4 4 5" xfId="3769"/>
    <cellStyle name="Note 4 4 6" xfId="3770"/>
    <cellStyle name="Note 4 5" xfId="546"/>
    <cellStyle name="Note 4 5 2" xfId="547"/>
    <cellStyle name="Note 4 5 2 2" xfId="3771"/>
    <cellStyle name="Note 4 5 2 3" xfId="3772"/>
    <cellStyle name="Note 4 5 2 4" xfId="3773"/>
    <cellStyle name="Note 4 5 2 5" xfId="3774"/>
    <cellStyle name="Note 4 5 3" xfId="3775"/>
    <cellStyle name="Note 4 5 4" xfId="3776"/>
    <cellStyle name="Note 4 5 5" xfId="3777"/>
    <cellStyle name="Note 4 5 6" xfId="3778"/>
    <cellStyle name="Note 4 6" xfId="548"/>
    <cellStyle name="Note 4 6 2" xfId="549"/>
    <cellStyle name="Note 4 6 2 2" xfId="3779"/>
    <cellStyle name="Note 4 6 2 3" xfId="3780"/>
    <cellStyle name="Note 4 6 2 4" xfId="3781"/>
    <cellStyle name="Note 4 6 2 5" xfId="3782"/>
    <cellStyle name="Note 4 6 3" xfId="3783"/>
    <cellStyle name="Note 4 6 4" xfId="3784"/>
    <cellStyle name="Note 4 6 5" xfId="3785"/>
    <cellStyle name="Note 4 6 6" xfId="3786"/>
    <cellStyle name="Note 4 7" xfId="550"/>
    <cellStyle name="Note 4 7 2" xfId="551"/>
    <cellStyle name="Note 4 7 2 2" xfId="3787"/>
    <cellStyle name="Note 4 7 2 3" xfId="3788"/>
    <cellStyle name="Note 4 7 2 4" xfId="3789"/>
    <cellStyle name="Note 4 7 2 5" xfId="3790"/>
    <cellStyle name="Note 4 7 3" xfId="3791"/>
    <cellStyle name="Note 4 7 4" xfId="3792"/>
    <cellStyle name="Note 4 7 5" xfId="3793"/>
    <cellStyle name="Note 4 7 6" xfId="3794"/>
    <cellStyle name="Note 4 8" xfId="552"/>
    <cellStyle name="Note 4 8 2" xfId="553"/>
    <cellStyle name="Note 4 8 2 2" xfId="3795"/>
    <cellStyle name="Note 4 8 2 3" xfId="3796"/>
    <cellStyle name="Note 4 8 2 4" xfId="3797"/>
    <cellStyle name="Note 4 8 2 5" xfId="3798"/>
    <cellStyle name="Note 4 8 3" xfId="3799"/>
    <cellStyle name="Note 4 8 4" xfId="3800"/>
    <cellStyle name="Note 4 8 5" xfId="3801"/>
    <cellStyle name="Note 4 8 6" xfId="3802"/>
    <cellStyle name="Note 4 9" xfId="554"/>
    <cellStyle name="Note 4 9 2" xfId="555"/>
    <cellStyle name="Note 4 9 2 2" xfId="3803"/>
    <cellStyle name="Note 4 9 2 3" xfId="3804"/>
    <cellStyle name="Note 4 9 2 4" xfId="3805"/>
    <cellStyle name="Note 4 9 2 5" xfId="3806"/>
    <cellStyle name="Note 4 9 3" xfId="3807"/>
    <cellStyle name="Note 4 9 4" xfId="3808"/>
    <cellStyle name="Note 4 9 5" xfId="3809"/>
    <cellStyle name="Note 4 9 6" xfId="3810"/>
    <cellStyle name="Note 5" xfId="556"/>
    <cellStyle name="Note 5 10" xfId="557"/>
    <cellStyle name="Note 5 10 2" xfId="3811"/>
    <cellStyle name="Note 5 10 3" xfId="3812"/>
    <cellStyle name="Note 5 10 4" xfId="3813"/>
    <cellStyle name="Note 5 10 5" xfId="3814"/>
    <cellStyle name="Note 5 11" xfId="558"/>
    <cellStyle name="Note 5 11 2" xfId="3815"/>
    <cellStyle name="Note 5 11 3" xfId="3816"/>
    <cellStyle name="Note 5 11 4" xfId="3817"/>
    <cellStyle name="Note 5 11 5" xfId="3818"/>
    <cellStyle name="Note 5 12" xfId="3819"/>
    <cellStyle name="Note 5 12 2" xfId="3820"/>
    <cellStyle name="Note 5 12 3" xfId="3821"/>
    <cellStyle name="Note 5 12 4" xfId="3822"/>
    <cellStyle name="Note 5 12 5" xfId="3823"/>
    <cellStyle name="Note 5 13" xfId="3824"/>
    <cellStyle name="Note 5 14" xfId="3825"/>
    <cellStyle name="Note 5 15" xfId="3826"/>
    <cellStyle name="Note 5 16" xfId="3827"/>
    <cellStyle name="Note 5 2" xfId="559"/>
    <cellStyle name="Note 5 2 2" xfId="560"/>
    <cellStyle name="Note 5 2 2 2" xfId="3828"/>
    <cellStyle name="Note 5 2 2 3" xfId="3829"/>
    <cellStyle name="Note 5 2 2 4" xfId="3830"/>
    <cellStyle name="Note 5 2 2 5" xfId="3831"/>
    <cellStyle name="Note 5 2 3" xfId="3832"/>
    <cellStyle name="Note 5 2 4" xfId="3833"/>
    <cellStyle name="Note 5 2 5" xfId="3834"/>
    <cellStyle name="Note 5 2 6" xfId="3835"/>
    <cellStyle name="Note 5 3" xfId="561"/>
    <cellStyle name="Note 5 3 2" xfId="562"/>
    <cellStyle name="Note 5 3 2 2" xfId="3836"/>
    <cellStyle name="Note 5 3 2 3" xfId="3837"/>
    <cellStyle name="Note 5 3 2 4" xfId="3838"/>
    <cellStyle name="Note 5 3 2 5" xfId="3839"/>
    <cellStyle name="Note 5 3 3" xfId="3840"/>
    <cellStyle name="Note 5 3 4" xfId="3841"/>
    <cellStyle name="Note 5 3 5" xfId="3842"/>
    <cellStyle name="Note 5 3 6" xfId="3843"/>
    <cellStyle name="Note 5 4" xfId="563"/>
    <cellStyle name="Note 5 4 2" xfId="564"/>
    <cellStyle name="Note 5 4 2 2" xfId="3844"/>
    <cellStyle name="Note 5 4 2 3" xfId="3845"/>
    <cellStyle name="Note 5 4 2 4" xfId="3846"/>
    <cellStyle name="Note 5 4 2 5" xfId="3847"/>
    <cellStyle name="Note 5 4 3" xfId="3848"/>
    <cellStyle name="Note 5 4 4" xfId="3849"/>
    <cellStyle name="Note 5 4 5" xfId="3850"/>
    <cellStyle name="Note 5 4 6" xfId="3851"/>
    <cellStyle name="Note 5 5" xfId="565"/>
    <cellStyle name="Note 5 5 2" xfId="566"/>
    <cellStyle name="Note 5 5 2 2" xfId="3852"/>
    <cellStyle name="Note 5 5 2 3" xfId="3853"/>
    <cellStyle name="Note 5 5 2 4" xfId="3854"/>
    <cellStyle name="Note 5 5 2 5" xfId="3855"/>
    <cellStyle name="Note 5 5 3" xfId="3856"/>
    <cellStyle name="Note 5 5 4" xfId="3857"/>
    <cellStyle name="Note 5 5 5" xfId="3858"/>
    <cellStyle name="Note 5 5 6" xfId="3859"/>
    <cellStyle name="Note 5 6" xfId="567"/>
    <cellStyle name="Note 5 6 2" xfId="568"/>
    <cellStyle name="Note 5 6 2 2" xfId="3860"/>
    <cellStyle name="Note 5 6 2 3" xfId="3861"/>
    <cellStyle name="Note 5 6 2 4" xfId="3862"/>
    <cellStyle name="Note 5 6 2 5" xfId="3863"/>
    <cellStyle name="Note 5 6 3" xfId="3864"/>
    <cellStyle name="Note 5 6 4" xfId="3865"/>
    <cellStyle name="Note 5 6 5" xfId="3866"/>
    <cellStyle name="Note 5 6 6" xfId="3867"/>
    <cellStyle name="Note 5 7" xfId="569"/>
    <cellStyle name="Note 5 7 2" xfId="570"/>
    <cellStyle name="Note 5 7 2 2" xfId="3868"/>
    <cellStyle name="Note 5 7 2 3" xfId="3869"/>
    <cellStyle name="Note 5 7 2 4" xfId="3870"/>
    <cellStyle name="Note 5 7 2 5" xfId="3871"/>
    <cellStyle name="Note 5 7 3" xfId="3872"/>
    <cellStyle name="Note 5 7 4" xfId="3873"/>
    <cellStyle name="Note 5 7 5" xfId="3874"/>
    <cellStyle name="Note 5 7 6" xfId="3875"/>
    <cellStyle name="Note 5 8" xfId="571"/>
    <cellStyle name="Note 5 8 2" xfId="572"/>
    <cellStyle name="Note 5 8 2 2" xfId="3876"/>
    <cellStyle name="Note 5 8 2 3" xfId="3877"/>
    <cellStyle name="Note 5 8 2 4" xfId="3878"/>
    <cellStyle name="Note 5 8 2 5" xfId="3879"/>
    <cellStyle name="Note 5 8 3" xfId="3880"/>
    <cellStyle name="Note 5 8 4" xfId="3881"/>
    <cellStyle name="Note 5 8 5" xfId="3882"/>
    <cellStyle name="Note 5 8 6" xfId="3883"/>
    <cellStyle name="Note 5 9" xfId="573"/>
    <cellStyle name="Note 5 9 2" xfId="574"/>
    <cellStyle name="Note 5 9 2 2" xfId="3884"/>
    <cellStyle name="Note 5 9 2 3" xfId="3885"/>
    <cellStyle name="Note 5 9 2 4" xfId="3886"/>
    <cellStyle name="Note 5 9 2 5" xfId="3887"/>
    <cellStyle name="Note 5 9 3" xfId="3888"/>
    <cellStyle name="Note 5 9 4" xfId="3889"/>
    <cellStyle name="Note 5 9 5" xfId="3890"/>
    <cellStyle name="Note 5 9 6" xfId="3891"/>
    <cellStyle name="Note 6" xfId="575"/>
    <cellStyle name="Note 6 10" xfId="576"/>
    <cellStyle name="Note 6 10 2" xfId="3892"/>
    <cellStyle name="Note 6 10 3" xfId="3893"/>
    <cellStyle name="Note 6 10 4" xfId="3894"/>
    <cellStyle name="Note 6 10 5" xfId="3895"/>
    <cellStyle name="Note 6 11" xfId="577"/>
    <cellStyle name="Note 6 11 2" xfId="3896"/>
    <cellStyle name="Note 6 11 3" xfId="3897"/>
    <cellStyle name="Note 6 11 4" xfId="3898"/>
    <cellStyle name="Note 6 11 5" xfId="3899"/>
    <cellStyle name="Note 6 12" xfId="3900"/>
    <cellStyle name="Note 6 12 2" xfId="3901"/>
    <cellStyle name="Note 6 12 3" xfId="3902"/>
    <cellStyle name="Note 6 12 4" xfId="3903"/>
    <cellStyle name="Note 6 12 5" xfId="3904"/>
    <cellStyle name="Note 6 13" xfId="3905"/>
    <cellStyle name="Note 6 14" xfId="3906"/>
    <cellStyle name="Note 6 15" xfId="3907"/>
    <cellStyle name="Note 6 16" xfId="3908"/>
    <cellStyle name="Note 6 2" xfId="578"/>
    <cellStyle name="Note 6 2 2" xfId="579"/>
    <cellStyle name="Note 6 2 2 2" xfId="3909"/>
    <cellStyle name="Note 6 2 2 3" xfId="3910"/>
    <cellStyle name="Note 6 2 2 4" xfId="3911"/>
    <cellStyle name="Note 6 2 2 5" xfId="3912"/>
    <cellStyle name="Note 6 2 3" xfId="3913"/>
    <cellStyle name="Note 6 2 4" xfId="3914"/>
    <cellStyle name="Note 6 2 5" xfId="3915"/>
    <cellStyle name="Note 6 2 6" xfId="3916"/>
    <cellStyle name="Note 6 3" xfId="580"/>
    <cellStyle name="Note 6 3 2" xfId="581"/>
    <cellStyle name="Note 6 3 2 2" xfId="3917"/>
    <cellStyle name="Note 6 3 2 3" xfId="3918"/>
    <cellStyle name="Note 6 3 2 4" xfId="3919"/>
    <cellStyle name="Note 6 3 2 5" xfId="3920"/>
    <cellStyle name="Note 6 3 3" xfId="3921"/>
    <cellStyle name="Note 6 3 4" xfId="3922"/>
    <cellStyle name="Note 6 3 5" xfId="3923"/>
    <cellStyle name="Note 6 3 6" xfId="3924"/>
    <cellStyle name="Note 6 4" xfId="582"/>
    <cellStyle name="Note 6 4 2" xfId="583"/>
    <cellStyle name="Note 6 4 2 2" xfId="3925"/>
    <cellStyle name="Note 6 4 2 3" xfId="3926"/>
    <cellStyle name="Note 6 4 2 4" xfId="3927"/>
    <cellStyle name="Note 6 4 2 5" xfId="3928"/>
    <cellStyle name="Note 6 4 3" xfId="3929"/>
    <cellStyle name="Note 6 4 4" xfId="3930"/>
    <cellStyle name="Note 6 4 5" xfId="3931"/>
    <cellStyle name="Note 6 4 6" xfId="3932"/>
    <cellStyle name="Note 6 5" xfId="584"/>
    <cellStyle name="Note 6 5 2" xfId="585"/>
    <cellStyle name="Note 6 5 2 2" xfId="3933"/>
    <cellStyle name="Note 6 5 2 3" xfId="3934"/>
    <cellStyle name="Note 6 5 2 4" xfId="3935"/>
    <cellStyle name="Note 6 5 2 5" xfId="3936"/>
    <cellStyle name="Note 6 5 3" xfId="3937"/>
    <cellStyle name="Note 6 5 4" xfId="3938"/>
    <cellStyle name="Note 6 5 5" xfId="3939"/>
    <cellStyle name="Note 6 5 6" xfId="3940"/>
    <cellStyle name="Note 6 6" xfId="586"/>
    <cellStyle name="Note 6 6 2" xfId="587"/>
    <cellStyle name="Note 6 6 2 2" xfId="3941"/>
    <cellStyle name="Note 6 6 2 3" xfId="3942"/>
    <cellStyle name="Note 6 6 2 4" xfId="3943"/>
    <cellStyle name="Note 6 6 2 5" xfId="3944"/>
    <cellStyle name="Note 6 6 3" xfId="3945"/>
    <cellStyle name="Note 6 6 4" xfId="3946"/>
    <cellStyle name="Note 6 6 5" xfId="3947"/>
    <cellStyle name="Note 6 6 6" xfId="3948"/>
    <cellStyle name="Note 6 7" xfId="588"/>
    <cellStyle name="Note 6 7 2" xfId="589"/>
    <cellStyle name="Note 6 7 2 2" xfId="3949"/>
    <cellStyle name="Note 6 7 2 3" xfId="3950"/>
    <cellStyle name="Note 6 7 2 4" xfId="3951"/>
    <cellStyle name="Note 6 7 2 5" xfId="3952"/>
    <cellStyle name="Note 6 7 3" xfId="3953"/>
    <cellStyle name="Note 6 7 4" xfId="3954"/>
    <cellStyle name="Note 6 7 5" xfId="3955"/>
    <cellStyle name="Note 6 7 6" xfId="3956"/>
    <cellStyle name="Note 6 8" xfId="590"/>
    <cellStyle name="Note 6 8 2" xfId="591"/>
    <cellStyle name="Note 6 8 2 2" xfId="3957"/>
    <cellStyle name="Note 6 8 2 3" xfId="3958"/>
    <cellStyle name="Note 6 8 2 4" xfId="3959"/>
    <cellStyle name="Note 6 8 2 5" xfId="3960"/>
    <cellStyle name="Note 6 8 3" xfId="3961"/>
    <cellStyle name="Note 6 8 4" xfId="3962"/>
    <cellStyle name="Note 6 8 5" xfId="3963"/>
    <cellStyle name="Note 6 8 6" xfId="3964"/>
    <cellStyle name="Note 6 9" xfId="592"/>
    <cellStyle name="Note 6 9 2" xfId="593"/>
    <cellStyle name="Note 6 9 2 2" xfId="3965"/>
    <cellStyle name="Note 6 9 2 3" xfId="3966"/>
    <cellStyle name="Note 6 9 2 4" xfId="3967"/>
    <cellStyle name="Note 6 9 2 5" xfId="3968"/>
    <cellStyle name="Note 6 9 3" xfId="3969"/>
    <cellStyle name="Note 6 9 4" xfId="3970"/>
    <cellStyle name="Note 6 9 5" xfId="3971"/>
    <cellStyle name="Note 6 9 6" xfId="3972"/>
    <cellStyle name="Note 7" xfId="594"/>
    <cellStyle name="Note 7 10" xfId="595"/>
    <cellStyle name="Note 7 10 2" xfId="3973"/>
    <cellStyle name="Note 7 10 3" xfId="3974"/>
    <cellStyle name="Note 7 10 4" xfId="3975"/>
    <cellStyle name="Note 7 10 5" xfId="3976"/>
    <cellStyle name="Note 7 11" xfId="596"/>
    <cellStyle name="Note 7 11 2" xfId="3977"/>
    <cellStyle name="Note 7 11 3" xfId="3978"/>
    <cellStyle name="Note 7 11 4" xfId="3979"/>
    <cellStyle name="Note 7 11 5" xfId="3980"/>
    <cellStyle name="Note 7 12" xfId="3981"/>
    <cellStyle name="Note 7 12 2" xfId="3982"/>
    <cellStyle name="Note 7 12 3" xfId="3983"/>
    <cellStyle name="Note 7 12 4" xfId="3984"/>
    <cellStyle name="Note 7 12 5" xfId="3985"/>
    <cellStyle name="Note 7 13" xfId="3986"/>
    <cellStyle name="Note 7 14" xfId="3987"/>
    <cellStyle name="Note 7 15" xfId="3988"/>
    <cellStyle name="Note 7 16" xfId="3989"/>
    <cellStyle name="Note 7 2" xfId="597"/>
    <cellStyle name="Note 7 2 2" xfId="598"/>
    <cellStyle name="Note 7 2 2 2" xfId="3990"/>
    <cellStyle name="Note 7 2 2 3" xfId="3991"/>
    <cellStyle name="Note 7 2 2 4" xfId="3992"/>
    <cellStyle name="Note 7 2 2 5" xfId="3993"/>
    <cellStyle name="Note 7 2 3" xfId="3994"/>
    <cellStyle name="Note 7 2 4" xfId="3995"/>
    <cellStyle name="Note 7 2 5" xfId="3996"/>
    <cellStyle name="Note 7 2 6" xfId="3997"/>
    <cellStyle name="Note 7 3" xfId="599"/>
    <cellStyle name="Note 7 3 2" xfId="600"/>
    <cellStyle name="Note 7 3 2 2" xfId="3998"/>
    <cellStyle name="Note 7 3 2 3" xfId="3999"/>
    <cellStyle name="Note 7 3 2 4" xfId="4000"/>
    <cellStyle name="Note 7 3 2 5" xfId="4001"/>
    <cellStyle name="Note 7 3 3" xfId="4002"/>
    <cellStyle name="Note 7 3 4" xfId="4003"/>
    <cellStyle name="Note 7 3 5" xfId="4004"/>
    <cellStyle name="Note 7 3 6" xfId="4005"/>
    <cellStyle name="Note 7 4" xfId="601"/>
    <cellStyle name="Note 7 4 2" xfId="602"/>
    <cellStyle name="Note 7 4 2 2" xfId="4006"/>
    <cellStyle name="Note 7 4 2 3" xfId="4007"/>
    <cellStyle name="Note 7 4 2 4" xfId="4008"/>
    <cellStyle name="Note 7 4 2 5" xfId="4009"/>
    <cellStyle name="Note 7 4 3" xfId="4010"/>
    <cellStyle name="Note 7 4 4" xfId="4011"/>
    <cellStyle name="Note 7 4 5" xfId="4012"/>
    <cellStyle name="Note 7 4 6" xfId="4013"/>
    <cellStyle name="Note 7 5" xfId="603"/>
    <cellStyle name="Note 7 5 2" xfId="604"/>
    <cellStyle name="Note 7 5 2 2" xfId="4014"/>
    <cellStyle name="Note 7 5 2 3" xfId="4015"/>
    <cellStyle name="Note 7 5 2 4" xfId="4016"/>
    <cellStyle name="Note 7 5 2 5" xfId="4017"/>
    <cellStyle name="Note 7 5 3" xfId="4018"/>
    <cellStyle name="Note 7 5 4" xfId="4019"/>
    <cellStyle name="Note 7 5 5" xfId="4020"/>
    <cellStyle name="Note 7 5 6" xfId="4021"/>
    <cellStyle name="Note 7 6" xfId="605"/>
    <cellStyle name="Note 7 6 2" xfId="606"/>
    <cellStyle name="Note 7 6 2 2" xfId="4022"/>
    <cellStyle name="Note 7 6 2 3" xfId="4023"/>
    <cellStyle name="Note 7 6 2 4" xfId="4024"/>
    <cellStyle name="Note 7 6 2 5" xfId="4025"/>
    <cellStyle name="Note 7 6 3" xfId="4026"/>
    <cellStyle name="Note 7 6 4" xfId="4027"/>
    <cellStyle name="Note 7 6 5" xfId="4028"/>
    <cellStyle name="Note 7 6 6" xfId="4029"/>
    <cellStyle name="Note 7 7" xfId="607"/>
    <cellStyle name="Note 7 7 2" xfId="608"/>
    <cellStyle name="Note 7 7 2 2" xfId="4030"/>
    <cellStyle name="Note 7 7 2 3" xfId="4031"/>
    <cellStyle name="Note 7 7 2 4" xfId="4032"/>
    <cellStyle name="Note 7 7 2 5" xfId="4033"/>
    <cellStyle name="Note 7 7 3" xfId="4034"/>
    <cellStyle name="Note 7 7 4" xfId="4035"/>
    <cellStyle name="Note 7 7 5" xfId="4036"/>
    <cellStyle name="Note 7 7 6" xfId="4037"/>
    <cellStyle name="Note 7 8" xfId="609"/>
    <cellStyle name="Note 7 8 2" xfId="610"/>
    <cellStyle name="Note 7 8 2 2" xfId="4038"/>
    <cellStyle name="Note 7 8 2 3" xfId="4039"/>
    <cellStyle name="Note 7 8 2 4" xfId="4040"/>
    <cellStyle name="Note 7 8 2 5" xfId="4041"/>
    <cellStyle name="Note 7 8 3" xfId="4042"/>
    <cellStyle name="Note 7 8 4" xfId="4043"/>
    <cellStyle name="Note 7 8 5" xfId="4044"/>
    <cellStyle name="Note 7 8 6" xfId="4045"/>
    <cellStyle name="Note 7 9" xfId="611"/>
    <cellStyle name="Note 7 9 2" xfId="612"/>
    <cellStyle name="Note 7 9 2 2" xfId="4046"/>
    <cellStyle name="Note 7 9 2 3" xfId="4047"/>
    <cellStyle name="Note 7 9 2 4" xfId="4048"/>
    <cellStyle name="Note 7 9 2 5" xfId="4049"/>
    <cellStyle name="Note 7 9 3" xfId="4050"/>
    <cellStyle name="Note 7 9 4" xfId="4051"/>
    <cellStyle name="Note 7 9 5" xfId="4052"/>
    <cellStyle name="Note 7 9 6" xfId="4053"/>
    <cellStyle name="Note 8" xfId="613"/>
    <cellStyle name="Note 8 10" xfId="614"/>
    <cellStyle name="Note 8 10 2" xfId="4054"/>
    <cellStyle name="Note 8 10 3" xfId="4055"/>
    <cellStyle name="Note 8 10 4" xfId="4056"/>
    <cellStyle name="Note 8 10 5" xfId="4057"/>
    <cellStyle name="Note 8 11" xfId="615"/>
    <cellStyle name="Note 8 11 2" xfId="4058"/>
    <cellStyle name="Note 8 11 3" xfId="4059"/>
    <cellStyle name="Note 8 11 4" xfId="4060"/>
    <cellStyle name="Note 8 11 5" xfId="4061"/>
    <cellStyle name="Note 8 12" xfId="4062"/>
    <cellStyle name="Note 8 12 2" xfId="4063"/>
    <cellStyle name="Note 8 12 3" xfId="4064"/>
    <cellStyle name="Note 8 12 4" xfId="4065"/>
    <cellStyle name="Note 8 12 5" xfId="4066"/>
    <cellStyle name="Note 8 13" xfId="4067"/>
    <cellStyle name="Note 8 14" xfId="4068"/>
    <cellStyle name="Note 8 15" xfId="4069"/>
    <cellStyle name="Note 8 16" xfId="4070"/>
    <cellStyle name="Note 8 2" xfId="616"/>
    <cellStyle name="Note 8 2 2" xfId="617"/>
    <cellStyle name="Note 8 2 2 2" xfId="4071"/>
    <cellStyle name="Note 8 2 2 3" xfId="4072"/>
    <cellStyle name="Note 8 2 2 4" xfId="4073"/>
    <cellStyle name="Note 8 2 2 5" xfId="4074"/>
    <cellStyle name="Note 8 2 3" xfId="4075"/>
    <cellStyle name="Note 8 2 4" xfId="4076"/>
    <cellStyle name="Note 8 2 5" xfId="4077"/>
    <cellStyle name="Note 8 2 6" xfId="4078"/>
    <cellStyle name="Note 8 3" xfId="618"/>
    <cellStyle name="Note 8 3 2" xfId="619"/>
    <cellStyle name="Note 8 3 2 2" xfId="4079"/>
    <cellStyle name="Note 8 3 2 3" xfId="4080"/>
    <cellStyle name="Note 8 3 2 4" xfId="4081"/>
    <cellStyle name="Note 8 3 2 5" xfId="4082"/>
    <cellStyle name="Note 8 3 3" xfId="4083"/>
    <cellStyle name="Note 8 3 4" xfId="4084"/>
    <cellStyle name="Note 8 3 5" xfId="4085"/>
    <cellStyle name="Note 8 3 6" xfId="4086"/>
    <cellStyle name="Note 8 4" xfId="620"/>
    <cellStyle name="Note 8 4 2" xfId="621"/>
    <cellStyle name="Note 8 4 2 2" xfId="4087"/>
    <cellStyle name="Note 8 4 2 3" xfId="4088"/>
    <cellStyle name="Note 8 4 2 4" xfId="4089"/>
    <cellStyle name="Note 8 4 2 5" xfId="4090"/>
    <cellStyle name="Note 8 4 3" xfId="4091"/>
    <cellStyle name="Note 8 4 4" xfId="4092"/>
    <cellStyle name="Note 8 4 5" xfId="4093"/>
    <cellStyle name="Note 8 4 6" xfId="4094"/>
    <cellStyle name="Note 8 5" xfId="622"/>
    <cellStyle name="Note 8 5 2" xfId="623"/>
    <cellStyle name="Note 8 5 2 2" xfId="4095"/>
    <cellStyle name="Note 8 5 2 3" xfId="4096"/>
    <cellStyle name="Note 8 5 2 4" xfId="4097"/>
    <cellStyle name="Note 8 5 2 5" xfId="4098"/>
    <cellStyle name="Note 8 5 3" xfId="4099"/>
    <cellStyle name="Note 8 5 4" xfId="4100"/>
    <cellStyle name="Note 8 5 5" xfId="4101"/>
    <cellStyle name="Note 8 5 6" xfId="4102"/>
    <cellStyle name="Note 8 6" xfId="624"/>
    <cellStyle name="Note 8 6 2" xfId="625"/>
    <cellStyle name="Note 8 6 2 2" xfId="4103"/>
    <cellStyle name="Note 8 6 2 3" xfId="4104"/>
    <cellStyle name="Note 8 6 2 4" xfId="4105"/>
    <cellStyle name="Note 8 6 2 5" xfId="4106"/>
    <cellStyle name="Note 8 6 3" xfId="4107"/>
    <cellStyle name="Note 8 6 4" xfId="4108"/>
    <cellStyle name="Note 8 6 5" xfId="4109"/>
    <cellStyle name="Note 8 6 6" xfId="4110"/>
    <cellStyle name="Note 8 7" xfId="626"/>
    <cellStyle name="Note 8 7 2" xfId="627"/>
    <cellStyle name="Note 8 7 2 2" xfId="4111"/>
    <cellStyle name="Note 8 7 2 3" xfId="4112"/>
    <cellStyle name="Note 8 7 2 4" xfId="4113"/>
    <cellStyle name="Note 8 7 2 5" xfId="4114"/>
    <cellStyle name="Note 8 7 3" xfId="4115"/>
    <cellStyle name="Note 8 7 4" xfId="4116"/>
    <cellStyle name="Note 8 7 5" xfId="4117"/>
    <cellStyle name="Note 8 7 6" xfId="4118"/>
    <cellStyle name="Note 8 8" xfId="628"/>
    <cellStyle name="Note 8 8 2" xfId="629"/>
    <cellStyle name="Note 8 8 2 2" xfId="4119"/>
    <cellStyle name="Note 8 8 2 3" xfId="4120"/>
    <cellStyle name="Note 8 8 2 4" xfId="4121"/>
    <cellStyle name="Note 8 8 2 5" xfId="4122"/>
    <cellStyle name="Note 8 8 3" xfId="4123"/>
    <cellStyle name="Note 8 8 4" xfId="4124"/>
    <cellStyle name="Note 8 8 5" xfId="4125"/>
    <cellStyle name="Note 8 8 6" xfId="4126"/>
    <cellStyle name="Note 8 9" xfId="630"/>
    <cellStyle name="Note 8 9 2" xfId="631"/>
    <cellStyle name="Note 8 9 2 2" xfId="4127"/>
    <cellStyle name="Note 8 9 2 3" xfId="4128"/>
    <cellStyle name="Note 8 9 2 4" xfId="4129"/>
    <cellStyle name="Note 8 9 2 5" xfId="4130"/>
    <cellStyle name="Note 8 9 3" xfId="4131"/>
    <cellStyle name="Note 8 9 4" xfId="4132"/>
    <cellStyle name="Note 8 9 5" xfId="4133"/>
    <cellStyle name="Note 8 9 6" xfId="4134"/>
    <cellStyle name="Note 9" xfId="632"/>
    <cellStyle name="Note 9 10" xfId="633"/>
    <cellStyle name="Note 9 10 2" xfId="4135"/>
    <cellStyle name="Note 9 10 3" xfId="4136"/>
    <cellStyle name="Note 9 10 4" xfId="4137"/>
    <cellStyle name="Note 9 10 5" xfId="4138"/>
    <cellStyle name="Note 9 11" xfId="634"/>
    <cellStyle name="Note 9 11 2" xfId="4139"/>
    <cellStyle name="Note 9 11 3" xfId="4140"/>
    <cellStyle name="Note 9 11 4" xfId="4141"/>
    <cellStyle name="Note 9 11 5" xfId="4142"/>
    <cellStyle name="Note 9 12" xfId="4143"/>
    <cellStyle name="Note 9 12 2" xfId="4144"/>
    <cellStyle name="Note 9 12 3" xfId="4145"/>
    <cellStyle name="Note 9 12 4" xfId="4146"/>
    <cellStyle name="Note 9 12 5" xfId="4147"/>
    <cellStyle name="Note 9 13" xfId="4148"/>
    <cellStyle name="Note 9 14" xfId="4149"/>
    <cellStyle name="Note 9 15" xfId="4150"/>
    <cellStyle name="Note 9 16" xfId="4151"/>
    <cellStyle name="Note 9 2" xfId="635"/>
    <cellStyle name="Note 9 2 2" xfId="636"/>
    <cellStyle name="Note 9 2 2 2" xfId="4152"/>
    <cellStyle name="Note 9 2 2 3" xfId="4153"/>
    <cellStyle name="Note 9 2 2 4" xfId="4154"/>
    <cellStyle name="Note 9 2 2 5" xfId="4155"/>
    <cellStyle name="Note 9 2 3" xfId="4156"/>
    <cellStyle name="Note 9 2 4" xfId="4157"/>
    <cellStyle name="Note 9 2 5" xfId="4158"/>
    <cellStyle name="Note 9 2 6" xfId="4159"/>
    <cellStyle name="Note 9 3" xfId="637"/>
    <cellStyle name="Note 9 3 2" xfId="638"/>
    <cellStyle name="Note 9 3 2 2" xfId="4160"/>
    <cellStyle name="Note 9 3 2 3" xfId="4161"/>
    <cellStyle name="Note 9 3 2 4" xfId="4162"/>
    <cellStyle name="Note 9 3 2 5" xfId="4163"/>
    <cellStyle name="Note 9 3 3" xfId="4164"/>
    <cellStyle name="Note 9 3 4" xfId="4165"/>
    <cellStyle name="Note 9 3 5" xfId="4166"/>
    <cellStyle name="Note 9 3 6" xfId="4167"/>
    <cellStyle name="Note 9 4" xfId="639"/>
    <cellStyle name="Note 9 4 2" xfId="640"/>
    <cellStyle name="Note 9 4 2 2" xfId="4168"/>
    <cellStyle name="Note 9 4 2 3" xfId="4169"/>
    <cellStyle name="Note 9 4 2 4" xfId="4170"/>
    <cellStyle name="Note 9 4 2 5" xfId="4171"/>
    <cellStyle name="Note 9 4 3" xfId="4172"/>
    <cellStyle name="Note 9 4 4" xfId="4173"/>
    <cellStyle name="Note 9 4 5" xfId="4174"/>
    <cellStyle name="Note 9 4 6" xfId="4175"/>
    <cellStyle name="Note 9 5" xfId="641"/>
    <cellStyle name="Note 9 5 2" xfId="642"/>
    <cellStyle name="Note 9 5 2 2" xfId="4176"/>
    <cellStyle name="Note 9 5 2 3" xfId="4177"/>
    <cellStyle name="Note 9 5 2 4" xfId="4178"/>
    <cellStyle name="Note 9 5 2 5" xfId="4179"/>
    <cellStyle name="Note 9 5 3" xfId="4180"/>
    <cellStyle name="Note 9 5 4" xfId="4181"/>
    <cellStyle name="Note 9 5 5" xfId="4182"/>
    <cellStyle name="Note 9 5 6" xfId="4183"/>
    <cellStyle name="Note 9 6" xfId="643"/>
    <cellStyle name="Note 9 6 2" xfId="644"/>
    <cellStyle name="Note 9 6 2 2" xfId="4184"/>
    <cellStyle name="Note 9 6 2 3" xfId="4185"/>
    <cellStyle name="Note 9 6 2 4" xfId="4186"/>
    <cellStyle name="Note 9 6 2 5" xfId="4187"/>
    <cellStyle name="Note 9 6 3" xfId="4188"/>
    <cellStyle name="Note 9 6 4" xfId="4189"/>
    <cellStyle name="Note 9 6 5" xfId="4190"/>
    <cellStyle name="Note 9 6 6" xfId="4191"/>
    <cellStyle name="Note 9 7" xfId="645"/>
    <cellStyle name="Note 9 7 2" xfId="646"/>
    <cellStyle name="Note 9 7 2 2" xfId="4192"/>
    <cellStyle name="Note 9 7 2 3" xfId="4193"/>
    <cellStyle name="Note 9 7 2 4" xfId="4194"/>
    <cellStyle name="Note 9 7 2 5" xfId="4195"/>
    <cellStyle name="Note 9 7 3" xfId="4196"/>
    <cellStyle name="Note 9 7 4" xfId="4197"/>
    <cellStyle name="Note 9 7 5" xfId="4198"/>
    <cellStyle name="Note 9 7 6" xfId="4199"/>
    <cellStyle name="Note 9 8" xfId="647"/>
    <cellStyle name="Note 9 8 2" xfId="648"/>
    <cellStyle name="Note 9 8 2 2" xfId="4200"/>
    <cellStyle name="Note 9 8 2 3" xfId="4201"/>
    <cellStyle name="Note 9 8 2 4" xfId="4202"/>
    <cellStyle name="Note 9 8 2 5" xfId="4203"/>
    <cellStyle name="Note 9 8 3" xfId="4204"/>
    <cellStyle name="Note 9 8 4" xfId="4205"/>
    <cellStyle name="Note 9 8 5" xfId="4206"/>
    <cellStyle name="Note 9 8 6" xfId="4207"/>
    <cellStyle name="Note 9 9" xfId="649"/>
    <cellStyle name="Note 9 9 2" xfId="650"/>
    <cellStyle name="Note 9 9 2 2" xfId="4208"/>
    <cellStyle name="Note 9 9 2 3" xfId="4209"/>
    <cellStyle name="Note 9 9 2 4" xfId="4210"/>
    <cellStyle name="Note 9 9 2 5" xfId="4211"/>
    <cellStyle name="Note 9 9 3" xfId="4212"/>
    <cellStyle name="Note 9 9 4" xfId="4213"/>
    <cellStyle name="Note 9 9 5" xfId="4214"/>
    <cellStyle name="Note 9 9 6" xfId="4215"/>
    <cellStyle name="Output 10" xfId="651"/>
    <cellStyle name="Output 10 10" xfId="652"/>
    <cellStyle name="Output 10 10 2" xfId="1752"/>
    <cellStyle name="Output 10 10 3" xfId="4216"/>
    <cellStyle name="Output 10 10 4" xfId="4217"/>
    <cellStyle name="Output 10 10 5" xfId="4218"/>
    <cellStyle name="Output 10 11" xfId="653"/>
    <cellStyle name="Output 10 11 2" xfId="1753"/>
    <cellStyle name="Output 10 11 3" xfId="4219"/>
    <cellStyle name="Output 10 11 4" xfId="4220"/>
    <cellStyle name="Output 10 11 5" xfId="4221"/>
    <cellStyle name="Output 10 12" xfId="1751"/>
    <cellStyle name="Output 10 12 2" xfId="4222"/>
    <cellStyle name="Output 10 12 3" xfId="4223"/>
    <cellStyle name="Output 10 12 4" xfId="4224"/>
    <cellStyle name="Output 10 12 5" xfId="4225"/>
    <cellStyle name="Output 10 13" xfId="4226"/>
    <cellStyle name="Output 10 14" xfId="4227"/>
    <cellStyle name="Output 10 15" xfId="4228"/>
    <cellStyle name="Output 10 16" xfId="4229"/>
    <cellStyle name="Output 10 2" xfId="654"/>
    <cellStyle name="Output 10 2 2" xfId="655"/>
    <cellStyle name="Output 10 2 2 2" xfId="1755"/>
    <cellStyle name="Output 10 2 2 3" xfId="4230"/>
    <cellStyle name="Output 10 2 2 4" xfId="4231"/>
    <cellStyle name="Output 10 2 2 5" xfId="4232"/>
    <cellStyle name="Output 10 2 3" xfId="1754"/>
    <cellStyle name="Output 10 2 4" xfId="4233"/>
    <cellStyle name="Output 10 2 5" xfId="4234"/>
    <cellStyle name="Output 10 2 6" xfId="4235"/>
    <cellStyle name="Output 10 3" xfId="656"/>
    <cellStyle name="Output 10 3 2" xfId="657"/>
    <cellStyle name="Output 10 3 2 2" xfId="1757"/>
    <cellStyle name="Output 10 3 2 3" xfId="4236"/>
    <cellStyle name="Output 10 3 2 4" xfId="4237"/>
    <cellStyle name="Output 10 3 2 5" xfId="4238"/>
    <cellStyle name="Output 10 3 3" xfId="1756"/>
    <cellStyle name="Output 10 3 4" xfId="4239"/>
    <cellStyle name="Output 10 3 5" xfId="4240"/>
    <cellStyle name="Output 10 3 6" xfId="4241"/>
    <cellStyle name="Output 10 4" xfId="658"/>
    <cellStyle name="Output 10 4 2" xfId="659"/>
    <cellStyle name="Output 10 4 2 2" xfId="1759"/>
    <cellStyle name="Output 10 4 2 3" xfId="4242"/>
    <cellStyle name="Output 10 4 2 4" xfId="4243"/>
    <cellStyle name="Output 10 4 2 5" xfId="4244"/>
    <cellStyle name="Output 10 4 3" xfId="1758"/>
    <cellStyle name="Output 10 4 4" xfId="4245"/>
    <cellStyle name="Output 10 4 5" xfId="4246"/>
    <cellStyle name="Output 10 4 6" xfId="4247"/>
    <cellStyle name="Output 10 5" xfId="660"/>
    <cellStyle name="Output 10 5 2" xfId="661"/>
    <cellStyle name="Output 10 5 2 2" xfId="1761"/>
    <cellStyle name="Output 10 5 2 3" xfId="4248"/>
    <cellStyle name="Output 10 5 2 4" xfId="4249"/>
    <cellStyle name="Output 10 5 2 5" xfId="4250"/>
    <cellStyle name="Output 10 5 3" xfId="1760"/>
    <cellStyle name="Output 10 5 4" xfId="4251"/>
    <cellStyle name="Output 10 5 5" xfId="4252"/>
    <cellStyle name="Output 10 5 6" xfId="4253"/>
    <cellStyle name="Output 10 6" xfId="662"/>
    <cellStyle name="Output 10 6 2" xfId="663"/>
    <cellStyle name="Output 10 6 2 2" xfId="1763"/>
    <cellStyle name="Output 10 6 2 3" xfId="4254"/>
    <cellStyle name="Output 10 6 2 4" xfId="4255"/>
    <cellStyle name="Output 10 6 2 5" xfId="4256"/>
    <cellStyle name="Output 10 6 3" xfId="1762"/>
    <cellStyle name="Output 10 6 4" xfId="4257"/>
    <cellStyle name="Output 10 6 5" xfId="4258"/>
    <cellStyle name="Output 10 6 6" xfId="4259"/>
    <cellStyle name="Output 10 7" xfId="664"/>
    <cellStyle name="Output 10 7 2" xfId="665"/>
    <cellStyle name="Output 10 7 2 2" xfId="1765"/>
    <cellStyle name="Output 10 7 2 3" xfId="4260"/>
    <cellStyle name="Output 10 7 2 4" xfId="4261"/>
    <cellStyle name="Output 10 7 2 5" xfId="4262"/>
    <cellStyle name="Output 10 7 3" xfId="1764"/>
    <cellStyle name="Output 10 7 4" xfId="4263"/>
    <cellStyle name="Output 10 7 5" xfId="4264"/>
    <cellStyle name="Output 10 7 6" xfId="4265"/>
    <cellStyle name="Output 10 8" xfId="666"/>
    <cellStyle name="Output 10 8 2" xfId="667"/>
    <cellStyle name="Output 10 8 2 2" xfId="1767"/>
    <cellStyle name="Output 10 8 2 3" xfId="4266"/>
    <cellStyle name="Output 10 8 2 4" xfId="4267"/>
    <cellStyle name="Output 10 8 2 5" xfId="4268"/>
    <cellStyle name="Output 10 8 3" xfId="1766"/>
    <cellStyle name="Output 10 8 4" xfId="4269"/>
    <cellStyle name="Output 10 8 5" xfId="4270"/>
    <cellStyle name="Output 10 8 6" xfId="4271"/>
    <cellStyle name="Output 10 9" xfId="668"/>
    <cellStyle name="Output 10 9 2" xfId="669"/>
    <cellStyle name="Output 10 9 2 2" xfId="1769"/>
    <cellStyle name="Output 10 9 2 3" xfId="4272"/>
    <cellStyle name="Output 10 9 2 4" xfId="4273"/>
    <cellStyle name="Output 10 9 2 5" xfId="4274"/>
    <cellStyle name="Output 10 9 3" xfId="1768"/>
    <cellStyle name="Output 10 9 4" xfId="4275"/>
    <cellStyle name="Output 10 9 5" xfId="4276"/>
    <cellStyle name="Output 10 9 6" xfId="4277"/>
    <cellStyle name="Output 11" xfId="670"/>
    <cellStyle name="Output 11 10" xfId="671"/>
    <cellStyle name="Output 11 10 2" xfId="1771"/>
    <cellStyle name="Output 11 10 3" xfId="4278"/>
    <cellStyle name="Output 11 10 4" xfId="4279"/>
    <cellStyle name="Output 11 10 5" xfId="4280"/>
    <cellStyle name="Output 11 11" xfId="1770"/>
    <cellStyle name="Output 11 11 2" xfId="4281"/>
    <cellStyle name="Output 11 11 3" xfId="4282"/>
    <cellStyle name="Output 11 11 4" xfId="4283"/>
    <cellStyle name="Output 11 11 5" xfId="4284"/>
    <cellStyle name="Output 11 12" xfId="4285"/>
    <cellStyle name="Output 11 13" xfId="4286"/>
    <cellStyle name="Output 11 14" xfId="4287"/>
    <cellStyle name="Output 11 15" xfId="4288"/>
    <cellStyle name="Output 11 2" xfId="672"/>
    <cellStyle name="Output 11 2 2" xfId="673"/>
    <cellStyle name="Output 11 2 2 2" xfId="1773"/>
    <cellStyle name="Output 11 2 2 3" xfId="4289"/>
    <cellStyle name="Output 11 2 2 4" xfId="4290"/>
    <cellStyle name="Output 11 2 2 5" xfId="4291"/>
    <cellStyle name="Output 11 2 3" xfId="1772"/>
    <cellStyle name="Output 11 2 4" xfId="4292"/>
    <cellStyle name="Output 11 2 5" xfId="4293"/>
    <cellStyle name="Output 11 2 6" xfId="4294"/>
    <cellStyle name="Output 11 3" xfId="674"/>
    <cellStyle name="Output 11 3 2" xfId="675"/>
    <cellStyle name="Output 11 3 2 2" xfId="1775"/>
    <cellStyle name="Output 11 3 2 3" xfId="4295"/>
    <cellStyle name="Output 11 3 2 4" xfId="4296"/>
    <cellStyle name="Output 11 3 2 5" xfId="4297"/>
    <cellStyle name="Output 11 3 3" xfId="1774"/>
    <cellStyle name="Output 11 3 4" xfId="4298"/>
    <cellStyle name="Output 11 3 5" xfId="4299"/>
    <cellStyle name="Output 11 3 6" xfId="4300"/>
    <cellStyle name="Output 11 4" xfId="676"/>
    <cellStyle name="Output 11 4 2" xfId="677"/>
    <cellStyle name="Output 11 4 2 2" xfId="1777"/>
    <cellStyle name="Output 11 4 2 3" xfId="4301"/>
    <cellStyle name="Output 11 4 2 4" xfId="4302"/>
    <cellStyle name="Output 11 4 2 5" xfId="4303"/>
    <cellStyle name="Output 11 4 3" xfId="1776"/>
    <cellStyle name="Output 11 4 4" xfId="4304"/>
    <cellStyle name="Output 11 4 5" xfId="4305"/>
    <cellStyle name="Output 11 4 6" xfId="4306"/>
    <cellStyle name="Output 11 5" xfId="678"/>
    <cellStyle name="Output 11 5 2" xfId="679"/>
    <cellStyle name="Output 11 5 2 2" xfId="1779"/>
    <cellStyle name="Output 11 5 2 3" xfId="4307"/>
    <cellStyle name="Output 11 5 2 4" xfId="4308"/>
    <cellStyle name="Output 11 5 2 5" xfId="4309"/>
    <cellStyle name="Output 11 5 3" xfId="1778"/>
    <cellStyle name="Output 11 5 4" xfId="4310"/>
    <cellStyle name="Output 11 5 5" xfId="4311"/>
    <cellStyle name="Output 11 5 6" xfId="4312"/>
    <cellStyle name="Output 11 6" xfId="680"/>
    <cellStyle name="Output 11 6 2" xfId="681"/>
    <cellStyle name="Output 11 6 2 2" xfId="1781"/>
    <cellStyle name="Output 11 6 2 3" xfId="4313"/>
    <cellStyle name="Output 11 6 2 4" xfId="4314"/>
    <cellStyle name="Output 11 6 2 5" xfId="4315"/>
    <cellStyle name="Output 11 6 3" xfId="1780"/>
    <cellStyle name="Output 11 6 4" xfId="4316"/>
    <cellStyle name="Output 11 6 5" xfId="4317"/>
    <cellStyle name="Output 11 6 6" xfId="4318"/>
    <cellStyle name="Output 11 7" xfId="682"/>
    <cellStyle name="Output 11 7 2" xfId="683"/>
    <cellStyle name="Output 11 7 2 2" xfId="1783"/>
    <cellStyle name="Output 11 7 2 3" xfId="4319"/>
    <cellStyle name="Output 11 7 2 4" xfId="4320"/>
    <cellStyle name="Output 11 7 2 5" xfId="4321"/>
    <cellStyle name="Output 11 7 3" xfId="1782"/>
    <cellStyle name="Output 11 7 4" xfId="4322"/>
    <cellStyle name="Output 11 7 5" xfId="4323"/>
    <cellStyle name="Output 11 7 6" xfId="4324"/>
    <cellStyle name="Output 11 8" xfId="684"/>
    <cellStyle name="Output 11 8 2" xfId="685"/>
    <cellStyle name="Output 11 8 2 2" xfId="1785"/>
    <cellStyle name="Output 11 8 2 3" xfId="4325"/>
    <cellStyle name="Output 11 8 2 4" xfId="4326"/>
    <cellStyle name="Output 11 8 2 5" xfId="4327"/>
    <cellStyle name="Output 11 8 3" xfId="1784"/>
    <cellStyle name="Output 11 8 4" xfId="4328"/>
    <cellStyle name="Output 11 8 5" xfId="4329"/>
    <cellStyle name="Output 11 8 6" xfId="4330"/>
    <cellStyle name="Output 11 9" xfId="686"/>
    <cellStyle name="Output 11 9 2" xfId="1786"/>
    <cellStyle name="Output 11 9 3" xfId="4331"/>
    <cellStyle name="Output 11 9 4" xfId="4332"/>
    <cellStyle name="Output 11 9 5" xfId="4333"/>
    <cellStyle name="Output 12" xfId="687"/>
    <cellStyle name="Output 12 2" xfId="688"/>
    <cellStyle name="Output 12 2 2" xfId="1788"/>
    <cellStyle name="Output 12 2 3" xfId="4334"/>
    <cellStyle name="Output 12 2 4" xfId="4335"/>
    <cellStyle name="Output 12 2 5" xfId="4336"/>
    <cellStyle name="Output 12 3" xfId="1787"/>
    <cellStyle name="Output 12 4" xfId="4337"/>
    <cellStyle name="Output 12 5" xfId="4338"/>
    <cellStyle name="Output 12 6" xfId="4339"/>
    <cellStyle name="Output 13" xfId="43"/>
    <cellStyle name="Output 14" xfId="1368"/>
    <cellStyle name="Output 2" xfId="689"/>
    <cellStyle name="Output 2 10" xfId="690"/>
    <cellStyle name="Output 2 10 2" xfId="1790"/>
    <cellStyle name="Output 2 10 3" xfId="4340"/>
    <cellStyle name="Output 2 10 4" xfId="4341"/>
    <cellStyle name="Output 2 10 5" xfId="4342"/>
    <cellStyle name="Output 2 11" xfId="691"/>
    <cellStyle name="Output 2 11 2" xfId="1791"/>
    <cellStyle name="Output 2 11 3" xfId="4343"/>
    <cellStyle name="Output 2 11 4" xfId="4344"/>
    <cellStyle name="Output 2 11 5" xfId="4345"/>
    <cellStyle name="Output 2 12" xfId="1789"/>
    <cellStyle name="Output 2 12 2" xfId="4346"/>
    <cellStyle name="Output 2 12 3" xfId="4347"/>
    <cellStyle name="Output 2 12 4" xfId="4348"/>
    <cellStyle name="Output 2 12 5" xfId="4349"/>
    <cellStyle name="Output 2 13" xfId="4350"/>
    <cellStyle name="Output 2 14" xfId="4351"/>
    <cellStyle name="Output 2 15" xfId="4352"/>
    <cellStyle name="Output 2 16" xfId="4353"/>
    <cellStyle name="Output 2 2" xfId="692"/>
    <cellStyle name="Output 2 2 2" xfId="693"/>
    <cellStyle name="Output 2 2 2 2" xfId="1793"/>
    <cellStyle name="Output 2 2 2 3" xfId="4354"/>
    <cellStyle name="Output 2 2 2 4" xfId="4355"/>
    <cellStyle name="Output 2 2 2 5" xfId="4356"/>
    <cellStyle name="Output 2 2 3" xfId="1792"/>
    <cellStyle name="Output 2 2 4" xfId="4357"/>
    <cellStyle name="Output 2 2 5" xfId="4358"/>
    <cellStyle name="Output 2 2 6" xfId="4359"/>
    <cellStyle name="Output 2 3" xfId="694"/>
    <cellStyle name="Output 2 3 2" xfId="695"/>
    <cellStyle name="Output 2 3 2 2" xfId="1795"/>
    <cellStyle name="Output 2 3 2 3" xfId="4360"/>
    <cellStyle name="Output 2 3 2 4" xfId="4361"/>
    <cellStyle name="Output 2 3 2 5" xfId="4362"/>
    <cellStyle name="Output 2 3 3" xfId="1794"/>
    <cellStyle name="Output 2 3 4" xfId="4363"/>
    <cellStyle name="Output 2 3 5" xfId="4364"/>
    <cellStyle name="Output 2 3 6" xfId="4365"/>
    <cellStyle name="Output 2 4" xfId="696"/>
    <cellStyle name="Output 2 4 2" xfId="697"/>
    <cellStyle name="Output 2 4 2 2" xfId="1797"/>
    <cellStyle name="Output 2 4 2 3" xfId="4366"/>
    <cellStyle name="Output 2 4 2 4" xfId="4367"/>
    <cellStyle name="Output 2 4 2 5" xfId="4368"/>
    <cellStyle name="Output 2 4 3" xfId="1796"/>
    <cellStyle name="Output 2 4 4" xfId="4369"/>
    <cellStyle name="Output 2 4 5" xfId="4370"/>
    <cellStyle name="Output 2 4 6" xfId="4371"/>
    <cellStyle name="Output 2 5" xfId="698"/>
    <cellStyle name="Output 2 5 2" xfId="699"/>
    <cellStyle name="Output 2 5 2 2" xfId="1799"/>
    <cellStyle name="Output 2 5 2 3" xfId="4372"/>
    <cellStyle name="Output 2 5 2 4" xfId="4373"/>
    <cellStyle name="Output 2 5 2 5" xfId="4374"/>
    <cellStyle name="Output 2 5 3" xfId="1798"/>
    <cellStyle name="Output 2 5 4" xfId="4375"/>
    <cellStyle name="Output 2 5 5" xfId="4376"/>
    <cellStyle name="Output 2 5 6" xfId="4377"/>
    <cellStyle name="Output 2 6" xfId="700"/>
    <cellStyle name="Output 2 6 2" xfId="701"/>
    <cellStyle name="Output 2 6 2 2" xfId="1801"/>
    <cellStyle name="Output 2 6 2 3" xfId="4378"/>
    <cellStyle name="Output 2 6 2 4" xfId="4379"/>
    <cellStyle name="Output 2 6 2 5" xfId="4380"/>
    <cellStyle name="Output 2 6 3" xfId="1800"/>
    <cellStyle name="Output 2 6 4" xfId="4381"/>
    <cellStyle name="Output 2 6 5" xfId="4382"/>
    <cellStyle name="Output 2 6 6" xfId="4383"/>
    <cellStyle name="Output 2 7" xfId="702"/>
    <cellStyle name="Output 2 7 2" xfId="703"/>
    <cellStyle name="Output 2 7 2 2" xfId="1803"/>
    <cellStyle name="Output 2 7 2 3" xfId="4384"/>
    <cellStyle name="Output 2 7 2 4" xfId="4385"/>
    <cellStyle name="Output 2 7 2 5" xfId="4386"/>
    <cellStyle name="Output 2 7 3" xfId="1802"/>
    <cellStyle name="Output 2 7 4" xfId="4387"/>
    <cellStyle name="Output 2 7 5" xfId="4388"/>
    <cellStyle name="Output 2 7 6" xfId="4389"/>
    <cellStyle name="Output 2 8" xfId="704"/>
    <cellStyle name="Output 2 8 2" xfId="705"/>
    <cellStyle name="Output 2 8 2 2" xfId="1805"/>
    <cellStyle name="Output 2 8 2 3" xfId="4390"/>
    <cellStyle name="Output 2 8 2 4" xfId="4391"/>
    <cellStyle name="Output 2 8 2 5" xfId="4392"/>
    <cellStyle name="Output 2 8 3" xfId="1804"/>
    <cellStyle name="Output 2 8 4" xfId="4393"/>
    <cellStyle name="Output 2 8 5" xfId="4394"/>
    <cellStyle name="Output 2 8 6" xfId="4395"/>
    <cellStyle name="Output 2 9" xfId="706"/>
    <cellStyle name="Output 2 9 2" xfId="707"/>
    <cellStyle name="Output 2 9 2 2" xfId="1807"/>
    <cellStyle name="Output 2 9 2 3" xfId="4396"/>
    <cellStyle name="Output 2 9 2 4" xfId="4397"/>
    <cellStyle name="Output 2 9 2 5" xfId="4398"/>
    <cellStyle name="Output 2 9 3" xfId="1806"/>
    <cellStyle name="Output 2 9 4" xfId="4399"/>
    <cellStyle name="Output 2 9 5" xfId="4400"/>
    <cellStyle name="Output 2 9 6" xfId="4401"/>
    <cellStyle name="Output 3" xfId="708"/>
    <cellStyle name="Output 3 10" xfId="709"/>
    <cellStyle name="Output 3 10 2" xfId="1809"/>
    <cellStyle name="Output 3 10 3" xfId="4402"/>
    <cellStyle name="Output 3 10 4" xfId="4403"/>
    <cellStyle name="Output 3 10 5" xfId="4404"/>
    <cellStyle name="Output 3 11" xfId="710"/>
    <cellStyle name="Output 3 11 2" xfId="1810"/>
    <cellStyle name="Output 3 11 3" xfId="4405"/>
    <cellStyle name="Output 3 11 4" xfId="4406"/>
    <cellStyle name="Output 3 11 5" xfId="4407"/>
    <cellStyle name="Output 3 12" xfId="1808"/>
    <cellStyle name="Output 3 12 2" xfId="4408"/>
    <cellStyle name="Output 3 12 3" xfId="4409"/>
    <cellStyle name="Output 3 12 4" xfId="4410"/>
    <cellStyle name="Output 3 12 5" xfId="4411"/>
    <cellStyle name="Output 3 13" xfId="4412"/>
    <cellStyle name="Output 3 14" xfId="4413"/>
    <cellStyle name="Output 3 15" xfId="4414"/>
    <cellStyle name="Output 3 16" xfId="4415"/>
    <cellStyle name="Output 3 2" xfId="711"/>
    <cellStyle name="Output 3 2 2" xfId="712"/>
    <cellStyle name="Output 3 2 2 2" xfId="1812"/>
    <cellStyle name="Output 3 2 2 3" xfId="4416"/>
    <cellStyle name="Output 3 2 2 4" xfId="4417"/>
    <cellStyle name="Output 3 2 2 5" xfId="4418"/>
    <cellStyle name="Output 3 2 3" xfId="1811"/>
    <cellStyle name="Output 3 2 4" xfId="4419"/>
    <cellStyle name="Output 3 2 5" xfId="4420"/>
    <cellStyle name="Output 3 2 6" xfId="4421"/>
    <cellStyle name="Output 3 3" xfId="713"/>
    <cellStyle name="Output 3 3 2" xfId="714"/>
    <cellStyle name="Output 3 3 2 2" xfId="1814"/>
    <cellStyle name="Output 3 3 2 3" xfId="4422"/>
    <cellStyle name="Output 3 3 2 4" xfId="4423"/>
    <cellStyle name="Output 3 3 2 5" xfId="4424"/>
    <cellStyle name="Output 3 3 3" xfId="1813"/>
    <cellStyle name="Output 3 3 4" xfId="4425"/>
    <cellStyle name="Output 3 3 5" xfId="4426"/>
    <cellStyle name="Output 3 3 6" xfId="4427"/>
    <cellStyle name="Output 3 4" xfId="715"/>
    <cellStyle name="Output 3 4 2" xfId="716"/>
    <cellStyle name="Output 3 4 2 2" xfId="1816"/>
    <cellStyle name="Output 3 4 2 3" xfId="4428"/>
    <cellStyle name="Output 3 4 2 4" xfId="4429"/>
    <cellStyle name="Output 3 4 2 5" xfId="4430"/>
    <cellStyle name="Output 3 4 3" xfId="1815"/>
    <cellStyle name="Output 3 4 4" xfId="4431"/>
    <cellStyle name="Output 3 4 5" xfId="4432"/>
    <cellStyle name="Output 3 4 6" xfId="4433"/>
    <cellStyle name="Output 3 5" xfId="717"/>
    <cellStyle name="Output 3 5 2" xfId="718"/>
    <cellStyle name="Output 3 5 2 2" xfId="1818"/>
    <cellStyle name="Output 3 5 2 3" xfId="4434"/>
    <cellStyle name="Output 3 5 2 4" xfId="4435"/>
    <cellStyle name="Output 3 5 2 5" xfId="4436"/>
    <cellStyle name="Output 3 5 3" xfId="1817"/>
    <cellStyle name="Output 3 5 4" xfId="4437"/>
    <cellStyle name="Output 3 5 5" xfId="4438"/>
    <cellStyle name="Output 3 5 6" xfId="4439"/>
    <cellStyle name="Output 3 6" xfId="719"/>
    <cellStyle name="Output 3 6 2" xfId="720"/>
    <cellStyle name="Output 3 6 2 2" xfId="1820"/>
    <cellStyle name="Output 3 6 2 3" xfId="4440"/>
    <cellStyle name="Output 3 6 2 4" xfId="4441"/>
    <cellStyle name="Output 3 6 2 5" xfId="4442"/>
    <cellStyle name="Output 3 6 3" xfId="1819"/>
    <cellStyle name="Output 3 6 4" xfId="4443"/>
    <cellStyle name="Output 3 6 5" xfId="4444"/>
    <cellStyle name="Output 3 6 6" xfId="4445"/>
    <cellStyle name="Output 3 7" xfId="721"/>
    <cellStyle name="Output 3 7 2" xfId="722"/>
    <cellStyle name="Output 3 7 2 2" xfId="1822"/>
    <cellStyle name="Output 3 7 2 3" xfId="4446"/>
    <cellStyle name="Output 3 7 2 4" xfId="4447"/>
    <cellStyle name="Output 3 7 2 5" xfId="4448"/>
    <cellStyle name="Output 3 7 3" xfId="1821"/>
    <cellStyle name="Output 3 7 4" xfId="4449"/>
    <cellStyle name="Output 3 7 5" xfId="4450"/>
    <cellStyle name="Output 3 7 6" xfId="4451"/>
    <cellStyle name="Output 3 8" xfId="723"/>
    <cellStyle name="Output 3 8 2" xfId="724"/>
    <cellStyle name="Output 3 8 2 2" xfId="1824"/>
    <cellStyle name="Output 3 8 2 3" xfId="4452"/>
    <cellStyle name="Output 3 8 2 4" xfId="4453"/>
    <cellStyle name="Output 3 8 2 5" xfId="4454"/>
    <cellStyle name="Output 3 8 3" xfId="1823"/>
    <cellStyle name="Output 3 8 4" xfId="4455"/>
    <cellStyle name="Output 3 8 5" xfId="4456"/>
    <cellStyle name="Output 3 8 6" xfId="4457"/>
    <cellStyle name="Output 3 9" xfId="725"/>
    <cellStyle name="Output 3 9 2" xfId="726"/>
    <cellStyle name="Output 3 9 2 2" xfId="1826"/>
    <cellStyle name="Output 3 9 2 3" xfId="4458"/>
    <cellStyle name="Output 3 9 2 4" xfId="4459"/>
    <cellStyle name="Output 3 9 2 5" xfId="4460"/>
    <cellStyle name="Output 3 9 3" xfId="1825"/>
    <cellStyle name="Output 3 9 4" xfId="4461"/>
    <cellStyle name="Output 3 9 5" xfId="4462"/>
    <cellStyle name="Output 3 9 6" xfId="4463"/>
    <cellStyle name="Output 4" xfId="727"/>
    <cellStyle name="Output 4 10" xfId="728"/>
    <cellStyle name="Output 4 10 2" xfId="1828"/>
    <cellStyle name="Output 4 10 3" xfId="4464"/>
    <cellStyle name="Output 4 10 4" xfId="4465"/>
    <cellStyle name="Output 4 10 5" xfId="4466"/>
    <cellStyle name="Output 4 11" xfId="729"/>
    <cellStyle name="Output 4 11 2" xfId="1829"/>
    <cellStyle name="Output 4 11 3" xfId="4467"/>
    <cellStyle name="Output 4 11 4" xfId="4468"/>
    <cellStyle name="Output 4 11 5" xfId="4469"/>
    <cellStyle name="Output 4 12" xfId="1827"/>
    <cellStyle name="Output 4 12 2" xfId="4470"/>
    <cellStyle name="Output 4 12 3" xfId="4471"/>
    <cellStyle name="Output 4 12 4" xfId="4472"/>
    <cellStyle name="Output 4 12 5" xfId="4473"/>
    <cellStyle name="Output 4 13" xfId="4474"/>
    <cellStyle name="Output 4 14" xfId="4475"/>
    <cellStyle name="Output 4 15" xfId="4476"/>
    <cellStyle name="Output 4 16" xfId="4477"/>
    <cellStyle name="Output 4 2" xfId="730"/>
    <cellStyle name="Output 4 2 2" xfId="731"/>
    <cellStyle name="Output 4 2 2 2" xfId="1831"/>
    <cellStyle name="Output 4 2 2 3" xfId="4478"/>
    <cellStyle name="Output 4 2 2 4" xfId="4479"/>
    <cellStyle name="Output 4 2 2 5" xfId="4480"/>
    <cellStyle name="Output 4 2 3" xfId="1830"/>
    <cellStyle name="Output 4 2 4" xfId="4481"/>
    <cellStyle name="Output 4 2 5" xfId="4482"/>
    <cellStyle name="Output 4 2 6" xfId="4483"/>
    <cellStyle name="Output 4 3" xfId="732"/>
    <cellStyle name="Output 4 3 2" xfId="733"/>
    <cellStyle name="Output 4 3 2 2" xfId="1833"/>
    <cellStyle name="Output 4 3 2 3" xfId="4484"/>
    <cellStyle name="Output 4 3 2 4" xfId="4485"/>
    <cellStyle name="Output 4 3 2 5" xfId="4486"/>
    <cellStyle name="Output 4 3 3" xfId="1832"/>
    <cellStyle name="Output 4 3 4" xfId="4487"/>
    <cellStyle name="Output 4 3 5" xfId="4488"/>
    <cellStyle name="Output 4 3 6" xfId="4489"/>
    <cellStyle name="Output 4 4" xfId="734"/>
    <cellStyle name="Output 4 4 2" xfId="735"/>
    <cellStyle name="Output 4 4 2 2" xfId="1835"/>
    <cellStyle name="Output 4 4 2 3" xfId="4490"/>
    <cellStyle name="Output 4 4 2 4" xfId="4491"/>
    <cellStyle name="Output 4 4 2 5" xfId="4492"/>
    <cellStyle name="Output 4 4 3" xfId="1834"/>
    <cellStyle name="Output 4 4 4" xfId="4493"/>
    <cellStyle name="Output 4 4 5" xfId="4494"/>
    <cellStyle name="Output 4 4 6" xfId="4495"/>
    <cellStyle name="Output 4 5" xfId="736"/>
    <cellStyle name="Output 4 5 2" xfId="737"/>
    <cellStyle name="Output 4 5 2 2" xfId="1837"/>
    <cellStyle name="Output 4 5 2 3" xfId="4496"/>
    <cellStyle name="Output 4 5 2 4" xfId="4497"/>
    <cellStyle name="Output 4 5 2 5" xfId="4498"/>
    <cellStyle name="Output 4 5 3" xfId="1836"/>
    <cellStyle name="Output 4 5 4" xfId="4499"/>
    <cellStyle name="Output 4 5 5" xfId="4500"/>
    <cellStyle name="Output 4 5 6" xfId="4501"/>
    <cellStyle name="Output 4 6" xfId="738"/>
    <cellStyle name="Output 4 6 2" xfId="739"/>
    <cellStyle name="Output 4 6 2 2" xfId="1839"/>
    <cellStyle name="Output 4 6 2 3" xfId="4502"/>
    <cellStyle name="Output 4 6 2 4" xfId="4503"/>
    <cellStyle name="Output 4 6 2 5" xfId="4504"/>
    <cellStyle name="Output 4 6 3" xfId="1838"/>
    <cellStyle name="Output 4 6 4" xfId="4505"/>
    <cellStyle name="Output 4 6 5" xfId="4506"/>
    <cellStyle name="Output 4 6 6" xfId="4507"/>
    <cellStyle name="Output 4 7" xfId="740"/>
    <cellStyle name="Output 4 7 2" xfId="741"/>
    <cellStyle name="Output 4 7 2 2" xfId="1841"/>
    <cellStyle name="Output 4 7 2 3" xfId="4508"/>
    <cellStyle name="Output 4 7 2 4" xfId="4509"/>
    <cellStyle name="Output 4 7 2 5" xfId="4510"/>
    <cellStyle name="Output 4 7 3" xfId="1840"/>
    <cellStyle name="Output 4 7 4" xfId="4511"/>
    <cellStyle name="Output 4 7 5" xfId="4512"/>
    <cellStyle name="Output 4 7 6" xfId="4513"/>
    <cellStyle name="Output 4 8" xfId="742"/>
    <cellStyle name="Output 4 8 2" xfId="743"/>
    <cellStyle name="Output 4 8 2 2" xfId="1843"/>
    <cellStyle name="Output 4 8 2 3" xfId="4514"/>
    <cellStyle name="Output 4 8 2 4" xfId="4515"/>
    <cellStyle name="Output 4 8 2 5" xfId="4516"/>
    <cellStyle name="Output 4 8 3" xfId="1842"/>
    <cellStyle name="Output 4 8 4" xfId="4517"/>
    <cellStyle name="Output 4 8 5" xfId="4518"/>
    <cellStyle name="Output 4 8 6" xfId="4519"/>
    <cellStyle name="Output 4 9" xfId="744"/>
    <cellStyle name="Output 4 9 2" xfId="745"/>
    <cellStyle name="Output 4 9 2 2" xfId="1845"/>
    <cellStyle name="Output 4 9 2 3" xfId="4520"/>
    <cellStyle name="Output 4 9 2 4" xfId="4521"/>
    <cellStyle name="Output 4 9 2 5" xfId="4522"/>
    <cellStyle name="Output 4 9 3" xfId="1844"/>
    <cellStyle name="Output 4 9 4" xfId="4523"/>
    <cellStyle name="Output 4 9 5" xfId="4524"/>
    <cellStyle name="Output 4 9 6" xfId="4525"/>
    <cellStyle name="Output 5" xfId="746"/>
    <cellStyle name="Output 5 10" xfId="747"/>
    <cellStyle name="Output 5 10 2" xfId="1847"/>
    <cellStyle name="Output 5 10 3" xfId="4526"/>
    <cellStyle name="Output 5 10 4" xfId="4527"/>
    <cellStyle name="Output 5 10 5" xfId="4528"/>
    <cellStyle name="Output 5 11" xfId="748"/>
    <cellStyle name="Output 5 11 2" xfId="1848"/>
    <cellStyle name="Output 5 11 3" xfId="4529"/>
    <cellStyle name="Output 5 11 4" xfId="4530"/>
    <cellStyle name="Output 5 11 5" xfId="4531"/>
    <cellStyle name="Output 5 12" xfId="1846"/>
    <cellStyle name="Output 5 12 2" xfId="4532"/>
    <cellStyle name="Output 5 12 3" xfId="4533"/>
    <cellStyle name="Output 5 12 4" xfId="4534"/>
    <cellStyle name="Output 5 12 5" xfId="4535"/>
    <cellStyle name="Output 5 13" xfId="4536"/>
    <cellStyle name="Output 5 14" xfId="4537"/>
    <cellStyle name="Output 5 15" xfId="4538"/>
    <cellStyle name="Output 5 16" xfId="4539"/>
    <cellStyle name="Output 5 2" xfId="749"/>
    <cellStyle name="Output 5 2 2" xfId="750"/>
    <cellStyle name="Output 5 2 2 2" xfId="1850"/>
    <cellStyle name="Output 5 2 2 3" xfId="4540"/>
    <cellStyle name="Output 5 2 2 4" xfId="4541"/>
    <cellStyle name="Output 5 2 2 5" xfId="4542"/>
    <cellStyle name="Output 5 2 3" xfId="1849"/>
    <cellStyle name="Output 5 2 4" xfId="4543"/>
    <cellStyle name="Output 5 2 5" xfId="4544"/>
    <cellStyle name="Output 5 2 6" xfId="4545"/>
    <cellStyle name="Output 5 3" xfId="751"/>
    <cellStyle name="Output 5 3 2" xfId="752"/>
    <cellStyle name="Output 5 3 2 2" xfId="1852"/>
    <cellStyle name="Output 5 3 2 3" xfId="4546"/>
    <cellStyle name="Output 5 3 2 4" xfId="4547"/>
    <cellStyle name="Output 5 3 2 5" xfId="4548"/>
    <cellStyle name="Output 5 3 3" xfId="1851"/>
    <cellStyle name="Output 5 3 4" xfId="4549"/>
    <cellStyle name="Output 5 3 5" xfId="4550"/>
    <cellStyle name="Output 5 3 6" xfId="4551"/>
    <cellStyle name="Output 5 4" xfId="753"/>
    <cellStyle name="Output 5 4 2" xfId="754"/>
    <cellStyle name="Output 5 4 2 2" xfId="1854"/>
    <cellStyle name="Output 5 4 2 3" xfId="4552"/>
    <cellStyle name="Output 5 4 2 4" xfId="4553"/>
    <cellStyle name="Output 5 4 2 5" xfId="4554"/>
    <cellStyle name="Output 5 4 3" xfId="1853"/>
    <cellStyle name="Output 5 4 4" xfId="4555"/>
    <cellStyle name="Output 5 4 5" xfId="4556"/>
    <cellStyle name="Output 5 4 6" xfId="4557"/>
    <cellStyle name="Output 5 5" xfId="755"/>
    <cellStyle name="Output 5 5 2" xfId="756"/>
    <cellStyle name="Output 5 5 2 2" xfId="1856"/>
    <cellStyle name="Output 5 5 2 3" xfId="4558"/>
    <cellStyle name="Output 5 5 2 4" xfId="4559"/>
    <cellStyle name="Output 5 5 2 5" xfId="4560"/>
    <cellStyle name="Output 5 5 3" xfId="1855"/>
    <cellStyle name="Output 5 5 4" xfId="4561"/>
    <cellStyle name="Output 5 5 5" xfId="4562"/>
    <cellStyle name="Output 5 5 6" xfId="4563"/>
    <cellStyle name="Output 5 6" xfId="757"/>
    <cellStyle name="Output 5 6 2" xfId="758"/>
    <cellStyle name="Output 5 6 2 2" xfId="1858"/>
    <cellStyle name="Output 5 6 2 3" xfId="4564"/>
    <cellStyle name="Output 5 6 2 4" xfId="4565"/>
    <cellStyle name="Output 5 6 2 5" xfId="4566"/>
    <cellStyle name="Output 5 6 3" xfId="1857"/>
    <cellStyle name="Output 5 6 4" xfId="4567"/>
    <cellStyle name="Output 5 6 5" xfId="4568"/>
    <cellStyle name="Output 5 6 6" xfId="4569"/>
    <cellStyle name="Output 5 7" xfId="759"/>
    <cellStyle name="Output 5 7 2" xfId="760"/>
    <cellStyle name="Output 5 7 2 2" xfId="1860"/>
    <cellStyle name="Output 5 7 2 3" xfId="4570"/>
    <cellStyle name="Output 5 7 2 4" xfId="4571"/>
    <cellStyle name="Output 5 7 2 5" xfId="4572"/>
    <cellStyle name="Output 5 7 3" xfId="1859"/>
    <cellStyle name="Output 5 7 4" xfId="4573"/>
    <cellStyle name="Output 5 7 5" xfId="4574"/>
    <cellStyle name="Output 5 7 6" xfId="4575"/>
    <cellStyle name="Output 5 8" xfId="761"/>
    <cellStyle name="Output 5 8 2" xfId="762"/>
    <cellStyle name="Output 5 8 2 2" xfId="1862"/>
    <cellStyle name="Output 5 8 2 3" xfId="4576"/>
    <cellStyle name="Output 5 8 2 4" xfId="4577"/>
    <cellStyle name="Output 5 8 2 5" xfId="4578"/>
    <cellStyle name="Output 5 8 3" xfId="1861"/>
    <cellStyle name="Output 5 8 4" xfId="4579"/>
    <cellStyle name="Output 5 8 5" xfId="4580"/>
    <cellStyle name="Output 5 8 6" xfId="4581"/>
    <cellStyle name="Output 5 9" xfId="763"/>
    <cellStyle name="Output 5 9 2" xfId="764"/>
    <cellStyle name="Output 5 9 2 2" xfId="1864"/>
    <cellStyle name="Output 5 9 2 3" xfId="4582"/>
    <cellStyle name="Output 5 9 2 4" xfId="4583"/>
    <cellStyle name="Output 5 9 2 5" xfId="4584"/>
    <cellStyle name="Output 5 9 3" xfId="1863"/>
    <cellStyle name="Output 5 9 4" xfId="4585"/>
    <cellStyle name="Output 5 9 5" xfId="4586"/>
    <cellStyle name="Output 5 9 6" xfId="4587"/>
    <cellStyle name="Output 6" xfId="765"/>
    <cellStyle name="Output 6 10" xfId="766"/>
    <cellStyle name="Output 6 10 2" xfId="1866"/>
    <cellStyle name="Output 6 10 3" xfId="4588"/>
    <cellStyle name="Output 6 10 4" xfId="4589"/>
    <cellStyle name="Output 6 10 5" xfId="4590"/>
    <cellStyle name="Output 6 11" xfId="767"/>
    <cellStyle name="Output 6 11 2" xfId="1867"/>
    <cellStyle name="Output 6 11 3" xfId="4591"/>
    <cellStyle name="Output 6 11 4" xfId="4592"/>
    <cellStyle name="Output 6 11 5" xfId="4593"/>
    <cellStyle name="Output 6 12" xfId="1865"/>
    <cellStyle name="Output 6 12 2" xfId="4594"/>
    <cellStyle name="Output 6 12 3" xfId="4595"/>
    <cellStyle name="Output 6 12 4" xfId="4596"/>
    <cellStyle name="Output 6 12 5" xfId="4597"/>
    <cellStyle name="Output 6 13" xfId="4598"/>
    <cellStyle name="Output 6 14" xfId="4599"/>
    <cellStyle name="Output 6 15" xfId="4600"/>
    <cellStyle name="Output 6 16" xfId="4601"/>
    <cellStyle name="Output 6 2" xfId="768"/>
    <cellStyle name="Output 6 2 2" xfId="769"/>
    <cellStyle name="Output 6 2 2 2" xfId="1869"/>
    <cellStyle name="Output 6 2 2 3" xfId="4602"/>
    <cellStyle name="Output 6 2 2 4" xfId="4603"/>
    <cellStyle name="Output 6 2 2 5" xfId="4604"/>
    <cellStyle name="Output 6 2 3" xfId="1868"/>
    <cellStyle name="Output 6 2 4" xfId="4605"/>
    <cellStyle name="Output 6 2 5" xfId="4606"/>
    <cellStyle name="Output 6 2 6" xfId="4607"/>
    <cellStyle name="Output 6 3" xfId="770"/>
    <cellStyle name="Output 6 3 2" xfId="771"/>
    <cellStyle name="Output 6 3 2 2" xfId="1871"/>
    <cellStyle name="Output 6 3 2 3" xfId="4608"/>
    <cellStyle name="Output 6 3 2 4" xfId="4609"/>
    <cellStyle name="Output 6 3 2 5" xfId="4610"/>
    <cellStyle name="Output 6 3 3" xfId="1870"/>
    <cellStyle name="Output 6 3 4" xfId="4611"/>
    <cellStyle name="Output 6 3 5" xfId="4612"/>
    <cellStyle name="Output 6 3 6" xfId="4613"/>
    <cellStyle name="Output 6 4" xfId="772"/>
    <cellStyle name="Output 6 4 2" xfId="773"/>
    <cellStyle name="Output 6 4 2 2" xfId="1873"/>
    <cellStyle name="Output 6 4 2 3" xfId="4614"/>
    <cellStyle name="Output 6 4 2 4" xfId="4615"/>
    <cellStyle name="Output 6 4 2 5" xfId="4616"/>
    <cellStyle name="Output 6 4 3" xfId="1872"/>
    <cellStyle name="Output 6 4 4" xfId="4617"/>
    <cellStyle name="Output 6 4 5" xfId="4618"/>
    <cellStyle name="Output 6 4 6" xfId="4619"/>
    <cellStyle name="Output 6 5" xfId="774"/>
    <cellStyle name="Output 6 5 2" xfId="775"/>
    <cellStyle name="Output 6 5 2 2" xfId="1875"/>
    <cellStyle name="Output 6 5 2 3" xfId="4620"/>
    <cellStyle name="Output 6 5 2 4" xfId="4621"/>
    <cellStyle name="Output 6 5 2 5" xfId="4622"/>
    <cellStyle name="Output 6 5 3" xfId="1874"/>
    <cellStyle name="Output 6 5 4" xfId="4623"/>
    <cellStyle name="Output 6 5 5" xfId="4624"/>
    <cellStyle name="Output 6 5 6" xfId="4625"/>
    <cellStyle name="Output 6 6" xfId="776"/>
    <cellStyle name="Output 6 6 2" xfId="777"/>
    <cellStyle name="Output 6 6 2 2" xfId="1877"/>
    <cellStyle name="Output 6 6 2 3" xfId="4626"/>
    <cellStyle name="Output 6 6 2 4" xfId="4627"/>
    <cellStyle name="Output 6 6 2 5" xfId="4628"/>
    <cellStyle name="Output 6 6 3" xfId="1876"/>
    <cellStyle name="Output 6 6 4" xfId="4629"/>
    <cellStyle name="Output 6 6 5" xfId="4630"/>
    <cellStyle name="Output 6 6 6" xfId="4631"/>
    <cellStyle name="Output 6 7" xfId="778"/>
    <cellStyle name="Output 6 7 2" xfId="779"/>
    <cellStyle name="Output 6 7 2 2" xfId="1879"/>
    <cellStyle name="Output 6 7 2 3" xfId="4632"/>
    <cellStyle name="Output 6 7 2 4" xfId="4633"/>
    <cellStyle name="Output 6 7 2 5" xfId="4634"/>
    <cellStyle name="Output 6 7 3" xfId="1878"/>
    <cellStyle name="Output 6 7 4" xfId="4635"/>
    <cellStyle name="Output 6 7 5" xfId="4636"/>
    <cellStyle name="Output 6 7 6" xfId="4637"/>
    <cellStyle name="Output 6 8" xfId="780"/>
    <cellStyle name="Output 6 8 2" xfId="781"/>
    <cellStyle name="Output 6 8 2 2" xfId="1881"/>
    <cellStyle name="Output 6 8 2 3" xfId="4638"/>
    <cellStyle name="Output 6 8 2 4" xfId="4639"/>
    <cellStyle name="Output 6 8 2 5" xfId="4640"/>
    <cellStyle name="Output 6 8 3" xfId="1880"/>
    <cellStyle name="Output 6 8 4" xfId="4641"/>
    <cellStyle name="Output 6 8 5" xfId="4642"/>
    <cellStyle name="Output 6 8 6" xfId="4643"/>
    <cellStyle name="Output 6 9" xfId="782"/>
    <cellStyle name="Output 6 9 2" xfId="783"/>
    <cellStyle name="Output 6 9 2 2" xfId="1883"/>
    <cellStyle name="Output 6 9 2 3" xfId="4644"/>
    <cellStyle name="Output 6 9 2 4" xfId="4645"/>
    <cellStyle name="Output 6 9 2 5" xfId="4646"/>
    <cellStyle name="Output 6 9 3" xfId="1882"/>
    <cellStyle name="Output 6 9 4" xfId="4647"/>
    <cellStyle name="Output 6 9 5" xfId="4648"/>
    <cellStyle name="Output 6 9 6" xfId="4649"/>
    <cellStyle name="Output 7" xfId="784"/>
    <cellStyle name="Output 7 10" xfId="785"/>
    <cellStyle name="Output 7 10 2" xfId="1885"/>
    <cellStyle name="Output 7 10 3" xfId="4650"/>
    <cellStyle name="Output 7 10 4" xfId="4651"/>
    <cellStyle name="Output 7 10 5" xfId="4652"/>
    <cellStyle name="Output 7 11" xfId="786"/>
    <cellStyle name="Output 7 11 2" xfId="1886"/>
    <cellStyle name="Output 7 11 3" xfId="4653"/>
    <cellStyle name="Output 7 11 4" xfId="4654"/>
    <cellStyle name="Output 7 11 5" xfId="4655"/>
    <cellStyle name="Output 7 12" xfId="1884"/>
    <cellStyle name="Output 7 12 2" xfId="4656"/>
    <cellStyle name="Output 7 12 3" xfId="4657"/>
    <cellStyle name="Output 7 12 4" xfId="4658"/>
    <cellStyle name="Output 7 12 5" xfId="4659"/>
    <cellStyle name="Output 7 13" xfId="4660"/>
    <cellStyle name="Output 7 14" xfId="4661"/>
    <cellStyle name="Output 7 15" xfId="4662"/>
    <cellStyle name="Output 7 16" xfId="4663"/>
    <cellStyle name="Output 7 2" xfId="787"/>
    <cellStyle name="Output 7 2 2" xfId="788"/>
    <cellStyle name="Output 7 2 2 2" xfId="1888"/>
    <cellStyle name="Output 7 2 2 3" xfId="4664"/>
    <cellStyle name="Output 7 2 2 4" xfId="4665"/>
    <cellStyle name="Output 7 2 2 5" xfId="4666"/>
    <cellStyle name="Output 7 2 3" xfId="1887"/>
    <cellStyle name="Output 7 2 4" xfId="4667"/>
    <cellStyle name="Output 7 2 5" xfId="4668"/>
    <cellStyle name="Output 7 2 6" xfId="4669"/>
    <cellStyle name="Output 7 3" xfId="789"/>
    <cellStyle name="Output 7 3 2" xfId="790"/>
    <cellStyle name="Output 7 3 2 2" xfId="1890"/>
    <cellStyle name="Output 7 3 2 3" xfId="4670"/>
    <cellStyle name="Output 7 3 2 4" xfId="4671"/>
    <cellStyle name="Output 7 3 2 5" xfId="4672"/>
    <cellStyle name="Output 7 3 3" xfId="1889"/>
    <cellStyle name="Output 7 3 4" xfId="4673"/>
    <cellStyle name="Output 7 3 5" xfId="4674"/>
    <cellStyle name="Output 7 3 6" xfId="4675"/>
    <cellStyle name="Output 7 4" xfId="791"/>
    <cellStyle name="Output 7 4 2" xfId="792"/>
    <cellStyle name="Output 7 4 2 2" xfId="1892"/>
    <cellStyle name="Output 7 4 2 3" xfId="4676"/>
    <cellStyle name="Output 7 4 2 4" xfId="4677"/>
    <cellStyle name="Output 7 4 2 5" xfId="4678"/>
    <cellStyle name="Output 7 4 3" xfId="1891"/>
    <cellStyle name="Output 7 4 4" xfId="4679"/>
    <cellStyle name="Output 7 4 5" xfId="4680"/>
    <cellStyle name="Output 7 4 6" xfId="4681"/>
    <cellStyle name="Output 7 5" xfId="793"/>
    <cellStyle name="Output 7 5 2" xfId="794"/>
    <cellStyle name="Output 7 5 2 2" xfId="1894"/>
    <cellStyle name="Output 7 5 2 3" xfId="4682"/>
    <cellStyle name="Output 7 5 2 4" xfId="4683"/>
    <cellStyle name="Output 7 5 2 5" xfId="4684"/>
    <cellStyle name="Output 7 5 3" xfId="1893"/>
    <cellStyle name="Output 7 5 4" xfId="4685"/>
    <cellStyle name="Output 7 5 5" xfId="4686"/>
    <cellStyle name="Output 7 5 6" xfId="4687"/>
    <cellStyle name="Output 7 6" xfId="795"/>
    <cellStyle name="Output 7 6 2" xfId="796"/>
    <cellStyle name="Output 7 6 2 2" xfId="1896"/>
    <cellStyle name="Output 7 6 2 3" xfId="4688"/>
    <cellStyle name="Output 7 6 2 4" xfId="4689"/>
    <cellStyle name="Output 7 6 2 5" xfId="4690"/>
    <cellStyle name="Output 7 6 3" xfId="1895"/>
    <cellStyle name="Output 7 6 4" xfId="4691"/>
    <cellStyle name="Output 7 6 5" xfId="4692"/>
    <cellStyle name="Output 7 6 6" xfId="4693"/>
    <cellStyle name="Output 7 7" xfId="797"/>
    <cellStyle name="Output 7 7 2" xfId="798"/>
    <cellStyle name="Output 7 7 2 2" xfId="1898"/>
    <cellStyle name="Output 7 7 2 3" xfId="4694"/>
    <cellStyle name="Output 7 7 2 4" xfId="4695"/>
    <cellStyle name="Output 7 7 2 5" xfId="4696"/>
    <cellStyle name="Output 7 7 3" xfId="1897"/>
    <cellStyle name="Output 7 7 4" xfId="4697"/>
    <cellStyle name="Output 7 7 5" xfId="4698"/>
    <cellStyle name="Output 7 7 6" xfId="4699"/>
    <cellStyle name="Output 7 8" xfId="799"/>
    <cellStyle name="Output 7 8 2" xfId="800"/>
    <cellStyle name="Output 7 8 2 2" xfId="1900"/>
    <cellStyle name="Output 7 8 2 3" xfId="4700"/>
    <cellStyle name="Output 7 8 2 4" xfId="4701"/>
    <cellStyle name="Output 7 8 2 5" xfId="4702"/>
    <cellStyle name="Output 7 8 3" xfId="1899"/>
    <cellStyle name="Output 7 8 4" xfId="4703"/>
    <cellStyle name="Output 7 8 5" xfId="4704"/>
    <cellStyle name="Output 7 8 6" xfId="4705"/>
    <cellStyle name="Output 7 9" xfId="801"/>
    <cellStyle name="Output 7 9 2" xfId="802"/>
    <cellStyle name="Output 7 9 2 2" xfId="1902"/>
    <cellStyle name="Output 7 9 2 3" xfId="4706"/>
    <cellStyle name="Output 7 9 2 4" xfId="4707"/>
    <cellStyle name="Output 7 9 2 5" xfId="4708"/>
    <cellStyle name="Output 7 9 3" xfId="1901"/>
    <cellStyle name="Output 7 9 4" xfId="4709"/>
    <cellStyle name="Output 7 9 5" xfId="4710"/>
    <cellStyle name="Output 7 9 6" xfId="4711"/>
    <cellStyle name="Output 8" xfId="803"/>
    <cellStyle name="Output 8 10" xfId="804"/>
    <cellStyle name="Output 8 10 2" xfId="1904"/>
    <cellStyle name="Output 8 10 3" xfId="4712"/>
    <cellStyle name="Output 8 10 4" xfId="4713"/>
    <cellStyle name="Output 8 10 5" xfId="4714"/>
    <cellStyle name="Output 8 11" xfId="805"/>
    <cellStyle name="Output 8 11 2" xfId="1905"/>
    <cellStyle name="Output 8 11 3" xfId="4715"/>
    <cellStyle name="Output 8 11 4" xfId="4716"/>
    <cellStyle name="Output 8 11 5" xfId="4717"/>
    <cellStyle name="Output 8 12" xfId="1903"/>
    <cellStyle name="Output 8 12 2" xfId="4718"/>
    <cellStyle name="Output 8 12 3" xfId="4719"/>
    <cellStyle name="Output 8 12 4" xfId="4720"/>
    <cellStyle name="Output 8 12 5" xfId="4721"/>
    <cellStyle name="Output 8 13" xfId="4722"/>
    <cellStyle name="Output 8 14" xfId="4723"/>
    <cellStyle name="Output 8 15" xfId="4724"/>
    <cellStyle name="Output 8 16" xfId="4725"/>
    <cellStyle name="Output 8 2" xfId="806"/>
    <cellStyle name="Output 8 2 2" xfId="807"/>
    <cellStyle name="Output 8 2 2 2" xfId="1907"/>
    <cellStyle name="Output 8 2 2 3" xfId="4726"/>
    <cellStyle name="Output 8 2 2 4" xfId="4727"/>
    <cellStyle name="Output 8 2 2 5" xfId="4728"/>
    <cellStyle name="Output 8 2 3" xfId="1906"/>
    <cellStyle name="Output 8 2 4" xfId="4729"/>
    <cellStyle name="Output 8 2 5" xfId="4730"/>
    <cellStyle name="Output 8 2 6" xfId="4731"/>
    <cellStyle name="Output 8 3" xfId="808"/>
    <cellStyle name="Output 8 3 2" xfId="809"/>
    <cellStyle name="Output 8 3 2 2" xfId="1909"/>
    <cellStyle name="Output 8 3 2 3" xfId="4732"/>
    <cellStyle name="Output 8 3 2 4" xfId="4733"/>
    <cellStyle name="Output 8 3 2 5" xfId="4734"/>
    <cellStyle name="Output 8 3 3" xfId="1908"/>
    <cellStyle name="Output 8 3 4" xfId="4735"/>
    <cellStyle name="Output 8 3 5" xfId="4736"/>
    <cellStyle name="Output 8 3 6" xfId="4737"/>
    <cellStyle name="Output 8 4" xfId="810"/>
    <cellStyle name="Output 8 4 2" xfId="811"/>
    <cellStyle name="Output 8 4 2 2" xfId="1911"/>
    <cellStyle name="Output 8 4 2 3" xfId="4738"/>
    <cellStyle name="Output 8 4 2 4" xfId="4739"/>
    <cellStyle name="Output 8 4 2 5" xfId="4740"/>
    <cellStyle name="Output 8 4 3" xfId="1910"/>
    <cellStyle name="Output 8 4 4" xfId="4741"/>
    <cellStyle name="Output 8 4 5" xfId="4742"/>
    <cellStyle name="Output 8 4 6" xfId="4743"/>
    <cellStyle name="Output 8 5" xfId="812"/>
    <cellStyle name="Output 8 5 2" xfId="813"/>
    <cellStyle name="Output 8 5 2 2" xfId="1913"/>
    <cellStyle name="Output 8 5 2 3" xfId="4744"/>
    <cellStyle name="Output 8 5 2 4" xfId="4745"/>
    <cellStyle name="Output 8 5 2 5" xfId="4746"/>
    <cellStyle name="Output 8 5 3" xfId="1912"/>
    <cellStyle name="Output 8 5 4" xfId="4747"/>
    <cellStyle name="Output 8 5 5" xfId="4748"/>
    <cellStyle name="Output 8 5 6" xfId="4749"/>
    <cellStyle name="Output 8 6" xfId="814"/>
    <cellStyle name="Output 8 6 2" xfId="815"/>
    <cellStyle name="Output 8 6 2 2" xfId="1915"/>
    <cellStyle name="Output 8 6 2 3" xfId="4750"/>
    <cellStyle name="Output 8 6 2 4" xfId="4751"/>
    <cellStyle name="Output 8 6 2 5" xfId="4752"/>
    <cellStyle name="Output 8 6 3" xfId="1914"/>
    <cellStyle name="Output 8 6 4" xfId="4753"/>
    <cellStyle name="Output 8 6 5" xfId="4754"/>
    <cellStyle name="Output 8 6 6" xfId="4755"/>
    <cellStyle name="Output 8 7" xfId="816"/>
    <cellStyle name="Output 8 7 2" xfId="817"/>
    <cellStyle name="Output 8 7 2 2" xfId="1917"/>
    <cellStyle name="Output 8 7 2 3" xfId="4756"/>
    <cellStyle name="Output 8 7 2 4" xfId="4757"/>
    <cellStyle name="Output 8 7 2 5" xfId="4758"/>
    <cellStyle name="Output 8 7 3" xfId="1916"/>
    <cellStyle name="Output 8 7 4" xfId="4759"/>
    <cellStyle name="Output 8 7 5" xfId="4760"/>
    <cellStyle name="Output 8 7 6" xfId="4761"/>
    <cellStyle name="Output 8 8" xfId="818"/>
    <cellStyle name="Output 8 8 2" xfId="819"/>
    <cellStyle name="Output 8 8 2 2" xfId="1919"/>
    <cellStyle name="Output 8 8 2 3" xfId="4762"/>
    <cellStyle name="Output 8 8 2 4" xfId="4763"/>
    <cellStyle name="Output 8 8 2 5" xfId="4764"/>
    <cellStyle name="Output 8 8 3" xfId="1918"/>
    <cellStyle name="Output 8 8 4" xfId="4765"/>
    <cellStyle name="Output 8 8 5" xfId="4766"/>
    <cellStyle name="Output 8 8 6" xfId="4767"/>
    <cellStyle name="Output 8 9" xfId="820"/>
    <cellStyle name="Output 8 9 2" xfId="821"/>
    <cellStyle name="Output 8 9 2 2" xfId="1921"/>
    <cellStyle name="Output 8 9 2 3" xfId="4768"/>
    <cellStyle name="Output 8 9 2 4" xfId="4769"/>
    <cellStyle name="Output 8 9 2 5" xfId="4770"/>
    <cellStyle name="Output 8 9 3" xfId="1920"/>
    <cellStyle name="Output 8 9 4" xfId="4771"/>
    <cellStyle name="Output 8 9 5" xfId="4772"/>
    <cellStyle name="Output 8 9 6" xfId="4773"/>
    <cellStyle name="Output 9" xfId="822"/>
    <cellStyle name="Output 9 10" xfId="823"/>
    <cellStyle name="Output 9 10 2" xfId="1923"/>
    <cellStyle name="Output 9 10 3" xfId="4774"/>
    <cellStyle name="Output 9 10 4" xfId="4775"/>
    <cellStyle name="Output 9 10 5" xfId="4776"/>
    <cellStyle name="Output 9 11" xfId="824"/>
    <cellStyle name="Output 9 11 2" xfId="1924"/>
    <cellStyle name="Output 9 11 3" xfId="4777"/>
    <cellStyle name="Output 9 11 4" xfId="4778"/>
    <cellStyle name="Output 9 11 5" xfId="4779"/>
    <cellStyle name="Output 9 12" xfId="1922"/>
    <cellStyle name="Output 9 12 2" xfId="4780"/>
    <cellStyle name="Output 9 12 3" xfId="4781"/>
    <cellStyle name="Output 9 12 4" xfId="4782"/>
    <cellStyle name="Output 9 12 5" xfId="4783"/>
    <cellStyle name="Output 9 13" xfId="4784"/>
    <cellStyle name="Output 9 14" xfId="4785"/>
    <cellStyle name="Output 9 15" xfId="4786"/>
    <cellStyle name="Output 9 16" xfId="4787"/>
    <cellStyle name="Output 9 2" xfId="825"/>
    <cellStyle name="Output 9 2 2" xfId="826"/>
    <cellStyle name="Output 9 2 2 2" xfId="1926"/>
    <cellStyle name="Output 9 2 2 3" xfId="4788"/>
    <cellStyle name="Output 9 2 2 4" xfId="4789"/>
    <cellStyle name="Output 9 2 2 5" xfId="4790"/>
    <cellStyle name="Output 9 2 3" xfId="1925"/>
    <cellStyle name="Output 9 2 4" xfId="4791"/>
    <cellStyle name="Output 9 2 5" xfId="4792"/>
    <cellStyle name="Output 9 2 6" xfId="4793"/>
    <cellStyle name="Output 9 3" xfId="827"/>
    <cellStyle name="Output 9 3 2" xfId="828"/>
    <cellStyle name="Output 9 3 2 2" xfId="1928"/>
    <cellStyle name="Output 9 3 2 3" xfId="4794"/>
    <cellStyle name="Output 9 3 2 4" xfId="4795"/>
    <cellStyle name="Output 9 3 2 5" xfId="4796"/>
    <cellStyle name="Output 9 3 3" xfId="1927"/>
    <cellStyle name="Output 9 3 4" xfId="4797"/>
    <cellStyle name="Output 9 3 5" xfId="4798"/>
    <cellStyle name="Output 9 3 6" xfId="4799"/>
    <cellStyle name="Output 9 4" xfId="829"/>
    <cellStyle name="Output 9 4 2" xfId="830"/>
    <cellStyle name="Output 9 4 2 2" xfId="1930"/>
    <cellStyle name="Output 9 4 2 3" xfId="4800"/>
    <cellStyle name="Output 9 4 2 4" xfId="4801"/>
    <cellStyle name="Output 9 4 2 5" xfId="4802"/>
    <cellStyle name="Output 9 4 3" xfId="1929"/>
    <cellStyle name="Output 9 4 4" xfId="4803"/>
    <cellStyle name="Output 9 4 5" xfId="4804"/>
    <cellStyle name="Output 9 4 6" xfId="4805"/>
    <cellStyle name="Output 9 5" xfId="831"/>
    <cellStyle name="Output 9 5 2" xfId="832"/>
    <cellStyle name="Output 9 5 2 2" xfId="1932"/>
    <cellStyle name="Output 9 5 2 3" xfId="4806"/>
    <cellStyle name="Output 9 5 2 4" xfId="4807"/>
    <cellStyle name="Output 9 5 2 5" xfId="4808"/>
    <cellStyle name="Output 9 5 3" xfId="1931"/>
    <cellStyle name="Output 9 5 4" xfId="4809"/>
    <cellStyle name="Output 9 5 5" xfId="4810"/>
    <cellStyle name="Output 9 5 6" xfId="4811"/>
    <cellStyle name="Output 9 6" xfId="833"/>
    <cellStyle name="Output 9 6 2" xfId="834"/>
    <cellStyle name="Output 9 6 2 2" xfId="1934"/>
    <cellStyle name="Output 9 6 2 3" xfId="4812"/>
    <cellStyle name="Output 9 6 2 4" xfId="4813"/>
    <cellStyle name="Output 9 6 2 5" xfId="4814"/>
    <cellStyle name="Output 9 6 3" xfId="1933"/>
    <cellStyle name="Output 9 6 4" xfId="4815"/>
    <cellStyle name="Output 9 6 5" xfId="4816"/>
    <cellStyle name="Output 9 6 6" xfId="4817"/>
    <cellStyle name="Output 9 7" xfId="835"/>
    <cellStyle name="Output 9 7 2" xfId="836"/>
    <cellStyle name="Output 9 7 2 2" xfId="1936"/>
    <cellStyle name="Output 9 7 2 3" xfId="4818"/>
    <cellStyle name="Output 9 7 2 4" xfId="4819"/>
    <cellStyle name="Output 9 7 2 5" xfId="4820"/>
    <cellStyle name="Output 9 7 3" xfId="1935"/>
    <cellStyle name="Output 9 7 4" xfId="4821"/>
    <cellStyle name="Output 9 7 5" xfId="4822"/>
    <cellStyle name="Output 9 7 6" xfId="4823"/>
    <cellStyle name="Output 9 8" xfId="837"/>
    <cellStyle name="Output 9 8 2" xfId="838"/>
    <cellStyle name="Output 9 8 2 2" xfId="1938"/>
    <cellStyle name="Output 9 8 2 3" xfId="4824"/>
    <cellStyle name="Output 9 8 2 4" xfId="4825"/>
    <cellStyle name="Output 9 8 2 5" xfId="4826"/>
    <cellStyle name="Output 9 8 3" xfId="1937"/>
    <cellStyle name="Output 9 8 4" xfId="4827"/>
    <cellStyle name="Output 9 8 5" xfId="4828"/>
    <cellStyle name="Output 9 8 6" xfId="4829"/>
    <cellStyle name="Output 9 9" xfId="839"/>
    <cellStyle name="Output 9 9 2" xfId="840"/>
    <cellStyle name="Output 9 9 2 2" xfId="1940"/>
    <cellStyle name="Output 9 9 2 3" xfId="4830"/>
    <cellStyle name="Output 9 9 2 4" xfId="4831"/>
    <cellStyle name="Output 9 9 2 5" xfId="4832"/>
    <cellStyle name="Output 9 9 3" xfId="1939"/>
    <cellStyle name="Output 9 9 4" xfId="4833"/>
    <cellStyle name="Output 9 9 5" xfId="4834"/>
    <cellStyle name="Output 9 9 6" xfId="4835"/>
    <cellStyle name="Percent" xfId="2134" builtinId="5"/>
    <cellStyle name="Percent 2" xfId="50"/>
    <cellStyle name="Percent 2 10" xfId="4836"/>
    <cellStyle name="Percent 2 11" xfId="4837"/>
    <cellStyle name="Percent 2 2" xfId="841"/>
    <cellStyle name="Percent 2 2 2" xfId="842"/>
    <cellStyle name="Percent 2 2 2 2" xfId="1077"/>
    <cellStyle name="Percent 2 2 2 2 2" xfId="1169"/>
    <cellStyle name="Percent 2 2 2 2 2 2" xfId="1349"/>
    <cellStyle name="Percent 2 2 2 2 3" xfId="1258"/>
    <cellStyle name="Percent 2 2 2 3" xfId="1168"/>
    <cellStyle name="Percent 2 2 2 3 2" xfId="1348"/>
    <cellStyle name="Percent 2 2 2 4" xfId="1214"/>
    <cellStyle name="Percent 2 2 2 5" xfId="4838"/>
    <cellStyle name="Percent 2 2 3" xfId="843"/>
    <cellStyle name="Percent 2 2 3 2" xfId="1078"/>
    <cellStyle name="Percent 2 2 3 2 2" xfId="1171"/>
    <cellStyle name="Percent 2 2 3 2 2 2" xfId="1351"/>
    <cellStyle name="Percent 2 2 3 2 3" xfId="1259"/>
    <cellStyle name="Percent 2 2 3 3" xfId="1170"/>
    <cellStyle name="Percent 2 2 3 3 2" xfId="1350"/>
    <cellStyle name="Percent 2 2 3 4" xfId="1215"/>
    <cellStyle name="Percent 2 2 3 5" xfId="4839"/>
    <cellStyle name="Percent 2 2 4" xfId="1045"/>
    <cellStyle name="Percent 2 2 4 2" xfId="1089"/>
    <cellStyle name="Percent 2 2 4 2 2" xfId="1173"/>
    <cellStyle name="Percent 2 2 4 2 2 2" xfId="1353"/>
    <cellStyle name="Percent 2 2 4 2 3" xfId="1270"/>
    <cellStyle name="Percent 2 2 4 3" xfId="1172"/>
    <cellStyle name="Percent 2 2 4 3 2" xfId="1352"/>
    <cellStyle name="Percent 2 2 4 4" xfId="1226"/>
    <cellStyle name="Percent 2 2 4 5" xfId="4840"/>
    <cellStyle name="Percent 2 2 5" xfId="1051"/>
    <cellStyle name="Percent 2 2 5 2" xfId="1095"/>
    <cellStyle name="Percent 2 2 5 2 2" xfId="1175"/>
    <cellStyle name="Percent 2 2 5 2 2 2" xfId="1355"/>
    <cellStyle name="Percent 2 2 5 2 3" xfId="1276"/>
    <cellStyle name="Percent 2 2 5 3" xfId="1174"/>
    <cellStyle name="Percent 2 2 5 3 2" xfId="1354"/>
    <cellStyle name="Percent 2 2 5 4" xfId="1232"/>
    <cellStyle name="Percent 2 2 6" xfId="1076"/>
    <cellStyle name="Percent 2 2 6 2" xfId="1176"/>
    <cellStyle name="Percent 2 2 6 2 2" xfId="1356"/>
    <cellStyle name="Percent 2 2 6 3" xfId="1257"/>
    <cellStyle name="Percent 2 2 7" xfId="1167"/>
    <cellStyle name="Percent 2 2 7 2" xfId="1347"/>
    <cellStyle name="Percent 2 2 8" xfId="1213"/>
    <cellStyle name="Percent 2 3" xfId="844"/>
    <cellStyle name="Percent 2 3 2" xfId="845"/>
    <cellStyle name="Percent 2 3 2 2" xfId="1080"/>
    <cellStyle name="Percent 2 3 2 2 2" xfId="1179"/>
    <cellStyle name="Percent 2 3 2 2 2 2" xfId="1359"/>
    <cellStyle name="Percent 2 3 2 2 3" xfId="1261"/>
    <cellStyle name="Percent 2 3 2 3" xfId="1178"/>
    <cellStyle name="Percent 2 3 2 3 2" xfId="1358"/>
    <cellStyle name="Percent 2 3 2 4" xfId="1217"/>
    <cellStyle name="Percent 2 3 2 5" xfId="4841"/>
    <cellStyle name="Percent 2 3 3" xfId="846"/>
    <cellStyle name="Percent 2 3 3 2" xfId="1081"/>
    <cellStyle name="Percent 2 3 3 2 2" xfId="1181"/>
    <cellStyle name="Percent 2 3 3 2 2 2" xfId="1361"/>
    <cellStyle name="Percent 2 3 3 2 3" xfId="1262"/>
    <cellStyle name="Percent 2 3 3 3" xfId="1180"/>
    <cellStyle name="Percent 2 3 3 3 2" xfId="1360"/>
    <cellStyle name="Percent 2 3 3 4" xfId="1218"/>
    <cellStyle name="Percent 2 3 3 5" xfId="4842"/>
    <cellStyle name="Percent 2 3 4" xfId="1079"/>
    <cellStyle name="Percent 2 3 4 2" xfId="1182"/>
    <cellStyle name="Percent 2 3 4 2 2" xfId="1362"/>
    <cellStyle name="Percent 2 3 4 3" xfId="1260"/>
    <cellStyle name="Percent 2 3 4 4" xfId="4843"/>
    <cellStyle name="Percent 2 3 4 5" xfId="4844"/>
    <cellStyle name="Percent 2 3 5" xfId="1177"/>
    <cellStyle name="Percent 2 3 5 2" xfId="1357"/>
    <cellStyle name="Percent 2 3 6" xfId="1216"/>
    <cellStyle name="Percent 2 3 7" xfId="4845"/>
    <cellStyle name="Percent 2 3 8" xfId="4846"/>
    <cellStyle name="Percent 2 4" xfId="847"/>
    <cellStyle name="Percent 2 4 2" xfId="1082"/>
    <cellStyle name="Percent 2 4 2 2" xfId="1184"/>
    <cellStyle name="Percent 2 4 2 2 2" xfId="1364"/>
    <cellStyle name="Percent 2 4 2 3" xfId="1263"/>
    <cellStyle name="Percent 2 4 3" xfId="1183"/>
    <cellStyle name="Percent 2 4 3 2" xfId="1363"/>
    <cellStyle name="Percent 2 4 4" xfId="1219"/>
    <cellStyle name="Percent 2 4 5" xfId="4847"/>
    <cellStyle name="Percent 2 5" xfId="848"/>
    <cellStyle name="Percent 2 5 2" xfId="1083"/>
    <cellStyle name="Percent 2 5 2 2" xfId="1186"/>
    <cellStyle name="Percent 2 5 2 2 2" xfId="1366"/>
    <cellStyle name="Percent 2 5 2 3" xfId="1264"/>
    <cellStyle name="Percent 2 5 3" xfId="1185"/>
    <cellStyle name="Percent 2 5 3 2" xfId="1365"/>
    <cellStyle name="Percent 2 5 4" xfId="1220"/>
    <cellStyle name="Percent 2 5 5" xfId="4848"/>
    <cellStyle name="Percent 2 6" xfId="4849"/>
    <cellStyle name="Percent 2 6 2" xfId="4850"/>
    <cellStyle name="Percent 2 6 3" xfId="4851"/>
    <cellStyle name="Percent 2 6 4" xfId="4852"/>
    <cellStyle name="Percent 2 6 5" xfId="4853"/>
    <cellStyle name="Percent 2 7" xfId="4854"/>
    <cellStyle name="Percent 2 8" xfId="4855"/>
    <cellStyle name="Percent 2 9" xfId="4856"/>
    <cellStyle name="Percent 3" xfId="849"/>
    <cellStyle name="Title 2" xfId="44"/>
    <cellStyle name="Total 10" xfId="850"/>
    <cellStyle name="Total 10 10" xfId="851"/>
    <cellStyle name="Total 10 10 2" xfId="1942"/>
    <cellStyle name="Total 10 10 3" xfId="4857"/>
    <cellStyle name="Total 10 10 4" xfId="4858"/>
    <cellStyle name="Total 10 10 5" xfId="4859"/>
    <cellStyle name="Total 10 11" xfId="852"/>
    <cellStyle name="Total 10 11 2" xfId="1943"/>
    <cellStyle name="Total 10 11 3" xfId="4860"/>
    <cellStyle name="Total 10 11 4" xfId="4861"/>
    <cellStyle name="Total 10 11 5" xfId="4862"/>
    <cellStyle name="Total 10 12" xfId="1941"/>
    <cellStyle name="Total 10 12 2" xfId="4863"/>
    <cellStyle name="Total 10 12 3" xfId="4864"/>
    <cellStyle name="Total 10 12 4" xfId="4865"/>
    <cellStyle name="Total 10 12 5" xfId="4866"/>
    <cellStyle name="Total 10 13" xfId="4867"/>
    <cellStyle name="Total 10 14" xfId="4868"/>
    <cellStyle name="Total 10 15" xfId="4869"/>
    <cellStyle name="Total 10 16" xfId="4870"/>
    <cellStyle name="Total 10 2" xfId="853"/>
    <cellStyle name="Total 10 2 2" xfId="854"/>
    <cellStyle name="Total 10 2 2 2" xfId="1945"/>
    <cellStyle name="Total 10 2 2 3" xfId="4871"/>
    <cellStyle name="Total 10 2 2 4" xfId="4872"/>
    <cellStyle name="Total 10 2 2 5" xfId="4873"/>
    <cellStyle name="Total 10 2 3" xfId="1944"/>
    <cellStyle name="Total 10 2 4" xfId="4874"/>
    <cellStyle name="Total 10 2 5" xfId="4875"/>
    <cellStyle name="Total 10 2 6" xfId="4876"/>
    <cellStyle name="Total 10 3" xfId="855"/>
    <cellStyle name="Total 10 3 2" xfId="856"/>
    <cellStyle name="Total 10 3 2 2" xfId="1947"/>
    <cellStyle name="Total 10 3 2 3" xfId="4877"/>
    <cellStyle name="Total 10 3 2 4" xfId="4878"/>
    <cellStyle name="Total 10 3 2 5" xfId="4879"/>
    <cellStyle name="Total 10 3 3" xfId="1946"/>
    <cellStyle name="Total 10 3 4" xfId="4880"/>
    <cellStyle name="Total 10 3 5" xfId="4881"/>
    <cellStyle name="Total 10 3 6" xfId="4882"/>
    <cellStyle name="Total 10 4" xfId="857"/>
    <cellStyle name="Total 10 4 2" xfId="858"/>
    <cellStyle name="Total 10 4 2 2" xfId="1949"/>
    <cellStyle name="Total 10 4 2 3" xfId="4883"/>
    <cellStyle name="Total 10 4 2 4" xfId="4884"/>
    <cellStyle name="Total 10 4 2 5" xfId="4885"/>
    <cellStyle name="Total 10 4 3" xfId="1948"/>
    <cellStyle name="Total 10 4 4" xfId="4886"/>
    <cellStyle name="Total 10 4 5" xfId="4887"/>
    <cellStyle name="Total 10 4 6" xfId="4888"/>
    <cellStyle name="Total 10 5" xfId="859"/>
    <cellStyle name="Total 10 5 2" xfId="860"/>
    <cellStyle name="Total 10 5 2 2" xfId="1951"/>
    <cellStyle name="Total 10 5 2 3" xfId="4889"/>
    <cellStyle name="Total 10 5 2 4" xfId="4890"/>
    <cellStyle name="Total 10 5 2 5" xfId="4891"/>
    <cellStyle name="Total 10 5 3" xfId="1950"/>
    <cellStyle name="Total 10 5 4" xfId="4892"/>
    <cellStyle name="Total 10 5 5" xfId="4893"/>
    <cellStyle name="Total 10 5 6" xfId="4894"/>
    <cellStyle name="Total 10 6" xfId="861"/>
    <cellStyle name="Total 10 6 2" xfId="862"/>
    <cellStyle name="Total 10 6 2 2" xfId="1953"/>
    <cellStyle name="Total 10 6 2 3" xfId="4895"/>
    <cellStyle name="Total 10 6 2 4" xfId="4896"/>
    <cellStyle name="Total 10 6 2 5" xfId="4897"/>
    <cellStyle name="Total 10 6 3" xfId="1952"/>
    <cellStyle name="Total 10 6 4" xfId="4898"/>
    <cellStyle name="Total 10 6 5" xfId="4899"/>
    <cellStyle name="Total 10 6 6" xfId="4900"/>
    <cellStyle name="Total 10 7" xfId="863"/>
    <cellStyle name="Total 10 7 2" xfId="864"/>
    <cellStyle name="Total 10 7 2 2" xfId="1955"/>
    <cellStyle name="Total 10 7 2 3" xfId="4901"/>
    <cellStyle name="Total 10 7 2 4" xfId="4902"/>
    <cellStyle name="Total 10 7 2 5" xfId="4903"/>
    <cellStyle name="Total 10 7 3" xfId="1954"/>
    <cellStyle name="Total 10 7 4" xfId="4904"/>
    <cellStyle name="Total 10 7 5" xfId="4905"/>
    <cellStyle name="Total 10 7 6" xfId="4906"/>
    <cellStyle name="Total 10 8" xfId="865"/>
    <cellStyle name="Total 10 8 2" xfId="866"/>
    <cellStyle name="Total 10 8 2 2" xfId="1957"/>
    <cellStyle name="Total 10 8 2 3" xfId="4907"/>
    <cellStyle name="Total 10 8 2 4" xfId="4908"/>
    <cellStyle name="Total 10 8 2 5" xfId="4909"/>
    <cellStyle name="Total 10 8 3" xfId="1956"/>
    <cellStyle name="Total 10 8 4" xfId="4910"/>
    <cellStyle name="Total 10 8 5" xfId="4911"/>
    <cellStyle name="Total 10 8 6" xfId="4912"/>
    <cellStyle name="Total 10 9" xfId="867"/>
    <cellStyle name="Total 10 9 2" xfId="868"/>
    <cellStyle name="Total 10 9 2 2" xfId="1959"/>
    <cellStyle name="Total 10 9 2 3" xfId="4913"/>
    <cellStyle name="Total 10 9 2 4" xfId="4914"/>
    <cellStyle name="Total 10 9 2 5" xfId="4915"/>
    <cellStyle name="Total 10 9 3" xfId="1958"/>
    <cellStyle name="Total 10 9 4" xfId="4916"/>
    <cellStyle name="Total 10 9 5" xfId="4917"/>
    <cellStyle name="Total 10 9 6" xfId="4918"/>
    <cellStyle name="Total 11" xfId="869"/>
    <cellStyle name="Total 11 10" xfId="870"/>
    <cellStyle name="Total 11 10 2" xfId="1961"/>
    <cellStyle name="Total 11 10 3" xfId="4919"/>
    <cellStyle name="Total 11 10 4" xfId="4920"/>
    <cellStyle name="Total 11 10 5" xfId="4921"/>
    <cellStyle name="Total 11 11" xfId="1960"/>
    <cellStyle name="Total 11 11 2" xfId="4922"/>
    <cellStyle name="Total 11 11 3" xfId="4923"/>
    <cellStyle name="Total 11 11 4" xfId="4924"/>
    <cellStyle name="Total 11 11 5" xfId="4925"/>
    <cellStyle name="Total 11 12" xfId="4926"/>
    <cellStyle name="Total 11 13" xfId="4927"/>
    <cellStyle name="Total 11 14" xfId="4928"/>
    <cellStyle name="Total 11 15" xfId="4929"/>
    <cellStyle name="Total 11 2" xfId="871"/>
    <cellStyle name="Total 11 2 2" xfId="872"/>
    <cellStyle name="Total 11 2 2 2" xfId="1963"/>
    <cellStyle name="Total 11 2 2 3" xfId="4930"/>
    <cellStyle name="Total 11 2 2 4" xfId="4931"/>
    <cellStyle name="Total 11 2 2 5" xfId="4932"/>
    <cellStyle name="Total 11 2 3" xfId="1962"/>
    <cellStyle name="Total 11 2 4" xfId="4933"/>
    <cellStyle name="Total 11 2 5" xfId="4934"/>
    <cellStyle name="Total 11 2 6" xfId="4935"/>
    <cellStyle name="Total 11 3" xfId="873"/>
    <cellStyle name="Total 11 3 2" xfId="874"/>
    <cellStyle name="Total 11 3 2 2" xfId="1965"/>
    <cellStyle name="Total 11 3 2 3" xfId="4936"/>
    <cellStyle name="Total 11 3 2 4" xfId="4937"/>
    <cellStyle name="Total 11 3 2 5" xfId="4938"/>
    <cellStyle name="Total 11 3 3" xfId="1964"/>
    <cellStyle name="Total 11 3 4" xfId="4939"/>
    <cellStyle name="Total 11 3 5" xfId="4940"/>
    <cellStyle name="Total 11 3 6" xfId="4941"/>
    <cellStyle name="Total 11 4" xfId="875"/>
    <cellStyle name="Total 11 4 2" xfId="876"/>
    <cellStyle name="Total 11 4 2 2" xfId="1967"/>
    <cellStyle name="Total 11 4 2 3" xfId="4942"/>
    <cellStyle name="Total 11 4 2 4" xfId="4943"/>
    <cellStyle name="Total 11 4 2 5" xfId="4944"/>
    <cellStyle name="Total 11 4 3" xfId="1966"/>
    <cellStyle name="Total 11 4 4" xfId="4945"/>
    <cellStyle name="Total 11 4 5" xfId="4946"/>
    <cellStyle name="Total 11 4 6" xfId="4947"/>
    <cellStyle name="Total 11 5" xfId="877"/>
    <cellStyle name="Total 11 5 2" xfId="878"/>
    <cellStyle name="Total 11 5 2 2" xfId="1969"/>
    <cellStyle name="Total 11 5 2 3" xfId="4948"/>
    <cellStyle name="Total 11 5 2 4" xfId="4949"/>
    <cellStyle name="Total 11 5 2 5" xfId="4950"/>
    <cellStyle name="Total 11 5 3" xfId="1968"/>
    <cellStyle name="Total 11 5 4" xfId="4951"/>
    <cellStyle name="Total 11 5 5" xfId="4952"/>
    <cellStyle name="Total 11 5 6" xfId="4953"/>
    <cellStyle name="Total 11 6" xfId="879"/>
    <cellStyle name="Total 11 6 2" xfId="880"/>
    <cellStyle name="Total 11 6 2 2" xfId="1971"/>
    <cellStyle name="Total 11 6 2 3" xfId="4954"/>
    <cellStyle name="Total 11 6 2 4" xfId="4955"/>
    <cellStyle name="Total 11 6 2 5" xfId="4956"/>
    <cellStyle name="Total 11 6 3" xfId="1970"/>
    <cellStyle name="Total 11 6 4" xfId="4957"/>
    <cellStyle name="Total 11 6 5" xfId="4958"/>
    <cellStyle name="Total 11 6 6" xfId="4959"/>
    <cellStyle name="Total 11 7" xfId="881"/>
    <cellStyle name="Total 11 7 2" xfId="882"/>
    <cellStyle name="Total 11 7 2 2" xfId="1973"/>
    <cellStyle name="Total 11 7 2 3" xfId="4960"/>
    <cellStyle name="Total 11 7 2 4" xfId="4961"/>
    <cellStyle name="Total 11 7 2 5" xfId="4962"/>
    <cellStyle name="Total 11 7 3" xfId="1972"/>
    <cellStyle name="Total 11 7 4" xfId="4963"/>
    <cellStyle name="Total 11 7 5" xfId="4964"/>
    <cellStyle name="Total 11 7 6" xfId="4965"/>
    <cellStyle name="Total 11 8" xfId="883"/>
    <cellStyle name="Total 11 8 2" xfId="884"/>
    <cellStyle name="Total 11 8 2 2" xfId="1975"/>
    <cellStyle name="Total 11 8 2 3" xfId="4966"/>
    <cellStyle name="Total 11 8 2 4" xfId="4967"/>
    <cellStyle name="Total 11 8 2 5" xfId="4968"/>
    <cellStyle name="Total 11 8 3" xfId="1974"/>
    <cellStyle name="Total 11 8 4" xfId="4969"/>
    <cellStyle name="Total 11 8 5" xfId="4970"/>
    <cellStyle name="Total 11 8 6" xfId="4971"/>
    <cellStyle name="Total 11 9" xfId="885"/>
    <cellStyle name="Total 11 9 2" xfId="1976"/>
    <cellStyle name="Total 11 9 3" xfId="4972"/>
    <cellStyle name="Total 11 9 4" xfId="4973"/>
    <cellStyle name="Total 11 9 5" xfId="4974"/>
    <cellStyle name="Total 12" xfId="886"/>
    <cellStyle name="Total 12 2" xfId="887"/>
    <cellStyle name="Total 12 2 2" xfId="1978"/>
    <cellStyle name="Total 12 2 3" xfId="4975"/>
    <cellStyle name="Total 12 2 4" xfId="4976"/>
    <cellStyle name="Total 12 2 5" xfId="4977"/>
    <cellStyle name="Total 12 3" xfId="1977"/>
    <cellStyle name="Total 12 4" xfId="4978"/>
    <cellStyle name="Total 12 5" xfId="4979"/>
    <cellStyle name="Total 12 6" xfId="4980"/>
    <cellStyle name="Total 13" xfId="45"/>
    <cellStyle name="Total 14" xfId="1367"/>
    <cellStyle name="Total 2" xfId="888"/>
    <cellStyle name="Total 2 10" xfId="889"/>
    <cellStyle name="Total 2 10 2" xfId="1980"/>
    <cellStyle name="Total 2 10 3" xfId="4981"/>
    <cellStyle name="Total 2 10 4" xfId="4982"/>
    <cellStyle name="Total 2 10 5" xfId="4983"/>
    <cellStyle name="Total 2 11" xfId="890"/>
    <cellStyle name="Total 2 11 2" xfId="1981"/>
    <cellStyle name="Total 2 11 3" xfId="4984"/>
    <cellStyle name="Total 2 11 4" xfId="4985"/>
    <cellStyle name="Total 2 11 5" xfId="4986"/>
    <cellStyle name="Total 2 12" xfId="1979"/>
    <cellStyle name="Total 2 12 2" xfId="4987"/>
    <cellStyle name="Total 2 12 3" xfId="4988"/>
    <cellStyle name="Total 2 12 4" xfId="4989"/>
    <cellStyle name="Total 2 12 5" xfId="4990"/>
    <cellStyle name="Total 2 13" xfId="4991"/>
    <cellStyle name="Total 2 14" xfId="4992"/>
    <cellStyle name="Total 2 15" xfId="4993"/>
    <cellStyle name="Total 2 16" xfId="4994"/>
    <cellStyle name="Total 2 2" xfId="891"/>
    <cellStyle name="Total 2 2 2" xfId="892"/>
    <cellStyle name="Total 2 2 2 2" xfId="1983"/>
    <cellStyle name="Total 2 2 2 3" xfId="4995"/>
    <cellStyle name="Total 2 2 2 4" xfId="4996"/>
    <cellStyle name="Total 2 2 2 5" xfId="4997"/>
    <cellStyle name="Total 2 2 3" xfId="1982"/>
    <cellStyle name="Total 2 2 4" xfId="4998"/>
    <cellStyle name="Total 2 2 5" xfId="4999"/>
    <cellStyle name="Total 2 2 6" xfId="5000"/>
    <cellStyle name="Total 2 3" xfId="893"/>
    <cellStyle name="Total 2 3 2" xfId="894"/>
    <cellStyle name="Total 2 3 2 2" xfId="1985"/>
    <cellStyle name="Total 2 3 2 3" xfId="5001"/>
    <cellStyle name="Total 2 3 2 4" xfId="5002"/>
    <cellStyle name="Total 2 3 2 5" xfId="5003"/>
    <cellStyle name="Total 2 3 3" xfId="1984"/>
    <cellStyle name="Total 2 3 4" xfId="5004"/>
    <cellStyle name="Total 2 3 5" xfId="5005"/>
    <cellStyle name="Total 2 3 6" xfId="5006"/>
    <cellStyle name="Total 2 4" xfId="895"/>
    <cellStyle name="Total 2 4 2" xfId="896"/>
    <cellStyle name="Total 2 4 2 2" xfId="1987"/>
    <cellStyle name="Total 2 4 2 3" xfId="5007"/>
    <cellStyle name="Total 2 4 2 4" xfId="5008"/>
    <cellStyle name="Total 2 4 2 5" xfId="5009"/>
    <cellStyle name="Total 2 4 3" xfId="1986"/>
    <cellStyle name="Total 2 4 4" xfId="5010"/>
    <cellStyle name="Total 2 4 5" xfId="5011"/>
    <cellStyle name="Total 2 4 6" xfId="5012"/>
    <cellStyle name="Total 2 5" xfId="897"/>
    <cellStyle name="Total 2 5 2" xfId="898"/>
    <cellStyle name="Total 2 5 2 2" xfId="1989"/>
    <cellStyle name="Total 2 5 2 3" xfId="5013"/>
    <cellStyle name="Total 2 5 2 4" xfId="5014"/>
    <cellStyle name="Total 2 5 2 5" xfId="5015"/>
    <cellStyle name="Total 2 5 3" xfId="1988"/>
    <cellStyle name="Total 2 5 4" xfId="5016"/>
    <cellStyle name="Total 2 5 5" xfId="5017"/>
    <cellStyle name="Total 2 5 6" xfId="5018"/>
    <cellStyle name="Total 2 6" xfId="899"/>
    <cellStyle name="Total 2 6 2" xfId="900"/>
    <cellStyle name="Total 2 6 2 2" xfId="1991"/>
    <cellStyle name="Total 2 6 2 3" xfId="5019"/>
    <cellStyle name="Total 2 6 2 4" xfId="5020"/>
    <cellStyle name="Total 2 6 2 5" xfId="5021"/>
    <cellStyle name="Total 2 6 3" xfId="1990"/>
    <cellStyle name="Total 2 6 4" xfId="5022"/>
    <cellStyle name="Total 2 6 5" xfId="5023"/>
    <cellStyle name="Total 2 6 6" xfId="5024"/>
    <cellStyle name="Total 2 7" xfId="901"/>
    <cellStyle name="Total 2 7 2" xfId="902"/>
    <cellStyle name="Total 2 7 2 2" xfId="1993"/>
    <cellStyle name="Total 2 7 2 3" xfId="5025"/>
    <cellStyle name="Total 2 7 2 4" xfId="5026"/>
    <cellStyle name="Total 2 7 2 5" xfId="5027"/>
    <cellStyle name="Total 2 7 3" xfId="1992"/>
    <cellStyle name="Total 2 7 4" xfId="5028"/>
    <cellStyle name="Total 2 7 5" xfId="5029"/>
    <cellStyle name="Total 2 7 6" xfId="5030"/>
    <cellStyle name="Total 2 8" xfId="903"/>
    <cellStyle name="Total 2 8 2" xfId="904"/>
    <cellStyle name="Total 2 8 2 2" xfId="1995"/>
    <cellStyle name="Total 2 8 2 3" xfId="5031"/>
    <cellStyle name="Total 2 8 2 4" xfId="5032"/>
    <cellStyle name="Total 2 8 2 5" xfId="5033"/>
    <cellStyle name="Total 2 8 3" xfId="1994"/>
    <cellStyle name="Total 2 8 4" xfId="5034"/>
    <cellStyle name="Total 2 8 5" xfId="5035"/>
    <cellStyle name="Total 2 8 6" xfId="5036"/>
    <cellStyle name="Total 2 9" xfId="905"/>
    <cellStyle name="Total 2 9 2" xfId="906"/>
    <cellStyle name="Total 2 9 2 2" xfId="1997"/>
    <cellStyle name="Total 2 9 2 3" xfId="5037"/>
    <cellStyle name="Total 2 9 2 4" xfId="5038"/>
    <cellStyle name="Total 2 9 2 5" xfId="5039"/>
    <cellStyle name="Total 2 9 3" xfId="1996"/>
    <cellStyle name="Total 2 9 4" xfId="5040"/>
    <cellStyle name="Total 2 9 5" xfId="5041"/>
    <cellStyle name="Total 2 9 6" xfId="5042"/>
    <cellStyle name="Total 3" xfId="907"/>
    <cellStyle name="Total 3 10" xfId="908"/>
    <cellStyle name="Total 3 10 2" xfId="1999"/>
    <cellStyle name="Total 3 10 3" xfId="5043"/>
    <cellStyle name="Total 3 10 4" xfId="5044"/>
    <cellStyle name="Total 3 10 5" xfId="5045"/>
    <cellStyle name="Total 3 11" xfId="909"/>
    <cellStyle name="Total 3 11 2" xfId="2000"/>
    <cellStyle name="Total 3 11 3" xfId="5046"/>
    <cellStyle name="Total 3 11 4" xfId="5047"/>
    <cellStyle name="Total 3 11 5" xfId="5048"/>
    <cellStyle name="Total 3 12" xfId="1998"/>
    <cellStyle name="Total 3 12 2" xfId="5049"/>
    <cellStyle name="Total 3 12 3" xfId="5050"/>
    <cellStyle name="Total 3 12 4" xfId="5051"/>
    <cellStyle name="Total 3 12 5" xfId="5052"/>
    <cellStyle name="Total 3 13" xfId="5053"/>
    <cellStyle name="Total 3 14" xfId="5054"/>
    <cellStyle name="Total 3 15" xfId="5055"/>
    <cellStyle name="Total 3 16" xfId="5056"/>
    <cellStyle name="Total 3 2" xfId="910"/>
    <cellStyle name="Total 3 2 2" xfId="911"/>
    <cellStyle name="Total 3 2 2 2" xfId="2002"/>
    <cellStyle name="Total 3 2 2 3" xfId="5057"/>
    <cellStyle name="Total 3 2 2 4" xfId="5058"/>
    <cellStyle name="Total 3 2 2 5" xfId="5059"/>
    <cellStyle name="Total 3 2 3" xfId="2001"/>
    <cellStyle name="Total 3 2 4" xfId="5060"/>
    <cellStyle name="Total 3 2 5" xfId="5061"/>
    <cellStyle name="Total 3 2 6" xfId="5062"/>
    <cellStyle name="Total 3 3" xfId="912"/>
    <cellStyle name="Total 3 3 2" xfId="913"/>
    <cellStyle name="Total 3 3 2 2" xfId="2004"/>
    <cellStyle name="Total 3 3 2 3" xfId="5063"/>
    <cellStyle name="Total 3 3 2 4" xfId="5064"/>
    <cellStyle name="Total 3 3 2 5" xfId="5065"/>
    <cellStyle name="Total 3 3 3" xfId="2003"/>
    <cellStyle name="Total 3 3 4" xfId="5066"/>
    <cellStyle name="Total 3 3 5" xfId="5067"/>
    <cellStyle name="Total 3 3 6" xfId="5068"/>
    <cellStyle name="Total 3 4" xfId="914"/>
    <cellStyle name="Total 3 4 2" xfId="915"/>
    <cellStyle name="Total 3 4 2 2" xfId="2006"/>
    <cellStyle name="Total 3 4 2 3" xfId="5069"/>
    <cellStyle name="Total 3 4 2 4" xfId="5070"/>
    <cellStyle name="Total 3 4 2 5" xfId="5071"/>
    <cellStyle name="Total 3 4 3" xfId="2005"/>
    <cellStyle name="Total 3 4 4" xfId="5072"/>
    <cellStyle name="Total 3 4 5" xfId="5073"/>
    <cellStyle name="Total 3 4 6" xfId="5074"/>
    <cellStyle name="Total 3 5" xfId="916"/>
    <cellStyle name="Total 3 5 2" xfId="917"/>
    <cellStyle name="Total 3 5 2 2" xfId="2008"/>
    <cellStyle name="Total 3 5 2 3" xfId="5075"/>
    <cellStyle name="Total 3 5 2 4" xfId="5076"/>
    <cellStyle name="Total 3 5 2 5" xfId="5077"/>
    <cellStyle name="Total 3 5 3" xfId="2007"/>
    <cellStyle name="Total 3 5 4" xfId="5078"/>
    <cellStyle name="Total 3 5 5" xfId="5079"/>
    <cellStyle name="Total 3 5 6" xfId="5080"/>
    <cellStyle name="Total 3 6" xfId="918"/>
    <cellStyle name="Total 3 6 2" xfId="919"/>
    <cellStyle name="Total 3 6 2 2" xfId="2010"/>
    <cellStyle name="Total 3 6 2 3" xfId="5081"/>
    <cellStyle name="Total 3 6 2 4" xfId="5082"/>
    <cellStyle name="Total 3 6 2 5" xfId="5083"/>
    <cellStyle name="Total 3 6 3" xfId="2009"/>
    <cellStyle name="Total 3 6 4" xfId="5084"/>
    <cellStyle name="Total 3 6 5" xfId="5085"/>
    <cellStyle name="Total 3 6 6" xfId="5086"/>
    <cellStyle name="Total 3 7" xfId="920"/>
    <cellStyle name="Total 3 7 2" xfId="921"/>
    <cellStyle name="Total 3 7 2 2" xfId="2012"/>
    <cellStyle name="Total 3 7 2 3" xfId="5087"/>
    <cellStyle name="Total 3 7 2 4" xfId="5088"/>
    <cellStyle name="Total 3 7 2 5" xfId="5089"/>
    <cellStyle name="Total 3 7 3" xfId="2011"/>
    <cellStyle name="Total 3 7 4" xfId="5090"/>
    <cellStyle name="Total 3 7 5" xfId="5091"/>
    <cellStyle name="Total 3 7 6" xfId="5092"/>
    <cellStyle name="Total 3 8" xfId="922"/>
    <cellStyle name="Total 3 8 2" xfId="923"/>
    <cellStyle name="Total 3 8 2 2" xfId="2014"/>
    <cellStyle name="Total 3 8 2 3" xfId="5093"/>
    <cellStyle name="Total 3 8 2 4" xfId="5094"/>
    <cellStyle name="Total 3 8 2 5" xfId="5095"/>
    <cellStyle name="Total 3 8 3" xfId="2013"/>
    <cellStyle name="Total 3 8 4" xfId="5096"/>
    <cellStyle name="Total 3 8 5" xfId="5097"/>
    <cellStyle name="Total 3 8 6" xfId="5098"/>
    <cellStyle name="Total 3 9" xfId="924"/>
    <cellStyle name="Total 3 9 2" xfId="925"/>
    <cellStyle name="Total 3 9 2 2" xfId="2016"/>
    <cellStyle name="Total 3 9 2 3" xfId="5099"/>
    <cellStyle name="Total 3 9 2 4" xfId="5100"/>
    <cellStyle name="Total 3 9 2 5" xfId="5101"/>
    <cellStyle name="Total 3 9 3" xfId="2015"/>
    <cellStyle name="Total 3 9 4" xfId="5102"/>
    <cellStyle name="Total 3 9 5" xfId="5103"/>
    <cellStyle name="Total 3 9 6" xfId="5104"/>
    <cellStyle name="Total 4" xfId="926"/>
    <cellStyle name="Total 4 10" xfId="927"/>
    <cellStyle name="Total 4 10 2" xfId="2018"/>
    <cellStyle name="Total 4 10 3" xfId="5105"/>
    <cellStyle name="Total 4 10 4" xfId="5106"/>
    <cellStyle name="Total 4 10 5" xfId="5107"/>
    <cellStyle name="Total 4 11" xfId="928"/>
    <cellStyle name="Total 4 11 2" xfId="2019"/>
    <cellStyle name="Total 4 11 3" xfId="5108"/>
    <cellStyle name="Total 4 11 4" xfId="5109"/>
    <cellStyle name="Total 4 11 5" xfId="5110"/>
    <cellStyle name="Total 4 12" xfId="2017"/>
    <cellStyle name="Total 4 12 2" xfId="5111"/>
    <cellStyle name="Total 4 12 3" xfId="5112"/>
    <cellStyle name="Total 4 12 4" xfId="5113"/>
    <cellStyle name="Total 4 12 5" xfId="5114"/>
    <cellStyle name="Total 4 13" xfId="5115"/>
    <cellStyle name="Total 4 14" xfId="5116"/>
    <cellStyle name="Total 4 15" xfId="5117"/>
    <cellStyle name="Total 4 16" xfId="5118"/>
    <cellStyle name="Total 4 2" xfId="929"/>
    <cellStyle name="Total 4 2 2" xfId="930"/>
    <cellStyle name="Total 4 2 2 2" xfId="2021"/>
    <cellStyle name="Total 4 2 2 3" xfId="5119"/>
    <cellStyle name="Total 4 2 2 4" xfId="5120"/>
    <cellStyle name="Total 4 2 2 5" xfId="5121"/>
    <cellStyle name="Total 4 2 3" xfId="2020"/>
    <cellStyle name="Total 4 2 4" xfId="5122"/>
    <cellStyle name="Total 4 2 5" xfId="5123"/>
    <cellStyle name="Total 4 2 6" xfId="5124"/>
    <cellStyle name="Total 4 3" xfId="931"/>
    <cellStyle name="Total 4 3 2" xfId="932"/>
    <cellStyle name="Total 4 3 2 2" xfId="2023"/>
    <cellStyle name="Total 4 3 2 3" xfId="5125"/>
    <cellStyle name="Total 4 3 2 4" xfId="5126"/>
    <cellStyle name="Total 4 3 2 5" xfId="5127"/>
    <cellStyle name="Total 4 3 3" xfId="2022"/>
    <cellStyle name="Total 4 3 4" xfId="5128"/>
    <cellStyle name="Total 4 3 5" xfId="5129"/>
    <cellStyle name="Total 4 3 6" xfId="5130"/>
    <cellStyle name="Total 4 4" xfId="933"/>
    <cellStyle name="Total 4 4 2" xfId="934"/>
    <cellStyle name="Total 4 4 2 2" xfId="2025"/>
    <cellStyle name="Total 4 4 2 3" xfId="5131"/>
    <cellStyle name="Total 4 4 2 4" xfId="5132"/>
    <cellStyle name="Total 4 4 2 5" xfId="5133"/>
    <cellStyle name="Total 4 4 3" xfId="2024"/>
    <cellStyle name="Total 4 4 4" xfId="5134"/>
    <cellStyle name="Total 4 4 5" xfId="5135"/>
    <cellStyle name="Total 4 4 6" xfId="5136"/>
    <cellStyle name="Total 4 5" xfId="935"/>
    <cellStyle name="Total 4 5 2" xfId="936"/>
    <cellStyle name="Total 4 5 2 2" xfId="2027"/>
    <cellStyle name="Total 4 5 2 3" xfId="5137"/>
    <cellStyle name="Total 4 5 2 4" xfId="5138"/>
    <cellStyle name="Total 4 5 2 5" xfId="5139"/>
    <cellStyle name="Total 4 5 3" xfId="2026"/>
    <cellStyle name="Total 4 5 4" xfId="5140"/>
    <cellStyle name="Total 4 5 5" xfId="5141"/>
    <cellStyle name="Total 4 5 6" xfId="5142"/>
    <cellStyle name="Total 4 6" xfId="937"/>
    <cellStyle name="Total 4 6 2" xfId="938"/>
    <cellStyle name="Total 4 6 2 2" xfId="2029"/>
    <cellStyle name="Total 4 6 2 3" xfId="5143"/>
    <cellStyle name="Total 4 6 2 4" xfId="5144"/>
    <cellStyle name="Total 4 6 2 5" xfId="5145"/>
    <cellStyle name="Total 4 6 3" xfId="2028"/>
    <cellStyle name="Total 4 6 4" xfId="5146"/>
    <cellStyle name="Total 4 6 5" xfId="5147"/>
    <cellStyle name="Total 4 6 6" xfId="5148"/>
    <cellStyle name="Total 4 7" xfId="939"/>
    <cellStyle name="Total 4 7 2" xfId="940"/>
    <cellStyle name="Total 4 7 2 2" xfId="2031"/>
    <cellStyle name="Total 4 7 2 3" xfId="5149"/>
    <cellStyle name="Total 4 7 2 4" xfId="5150"/>
    <cellStyle name="Total 4 7 2 5" xfId="5151"/>
    <cellStyle name="Total 4 7 3" xfId="2030"/>
    <cellStyle name="Total 4 7 4" xfId="5152"/>
    <cellStyle name="Total 4 7 5" xfId="5153"/>
    <cellStyle name="Total 4 7 6" xfId="5154"/>
    <cellStyle name="Total 4 8" xfId="941"/>
    <cellStyle name="Total 4 8 2" xfId="942"/>
    <cellStyle name="Total 4 8 2 2" xfId="2033"/>
    <cellStyle name="Total 4 8 2 3" xfId="5155"/>
    <cellStyle name="Total 4 8 2 4" xfId="5156"/>
    <cellStyle name="Total 4 8 2 5" xfId="5157"/>
    <cellStyle name="Total 4 8 3" xfId="2032"/>
    <cellStyle name="Total 4 8 4" xfId="5158"/>
    <cellStyle name="Total 4 8 5" xfId="5159"/>
    <cellStyle name="Total 4 8 6" xfId="5160"/>
    <cellStyle name="Total 4 9" xfId="943"/>
    <cellStyle name="Total 4 9 2" xfId="944"/>
    <cellStyle name="Total 4 9 2 2" xfId="2035"/>
    <cellStyle name="Total 4 9 2 3" xfId="5161"/>
    <cellStyle name="Total 4 9 2 4" xfId="5162"/>
    <cellStyle name="Total 4 9 2 5" xfId="5163"/>
    <cellStyle name="Total 4 9 3" xfId="2034"/>
    <cellStyle name="Total 4 9 4" xfId="5164"/>
    <cellStyle name="Total 4 9 5" xfId="5165"/>
    <cellStyle name="Total 4 9 6" xfId="5166"/>
    <cellStyle name="Total 5" xfId="945"/>
    <cellStyle name="Total 5 10" xfId="946"/>
    <cellStyle name="Total 5 10 2" xfId="2037"/>
    <cellStyle name="Total 5 10 3" xfId="5167"/>
    <cellStyle name="Total 5 10 4" xfId="5168"/>
    <cellStyle name="Total 5 10 5" xfId="5169"/>
    <cellStyle name="Total 5 11" xfId="947"/>
    <cellStyle name="Total 5 11 2" xfId="2038"/>
    <cellStyle name="Total 5 11 3" xfId="5170"/>
    <cellStyle name="Total 5 11 4" xfId="5171"/>
    <cellStyle name="Total 5 11 5" xfId="5172"/>
    <cellStyle name="Total 5 12" xfId="2036"/>
    <cellStyle name="Total 5 12 2" xfId="5173"/>
    <cellStyle name="Total 5 12 3" xfId="5174"/>
    <cellStyle name="Total 5 12 4" xfId="5175"/>
    <cellStyle name="Total 5 12 5" xfId="5176"/>
    <cellStyle name="Total 5 13" xfId="5177"/>
    <cellStyle name="Total 5 14" xfId="5178"/>
    <cellStyle name="Total 5 15" xfId="5179"/>
    <cellStyle name="Total 5 16" xfId="5180"/>
    <cellStyle name="Total 5 2" xfId="948"/>
    <cellStyle name="Total 5 2 2" xfId="949"/>
    <cellStyle name="Total 5 2 2 2" xfId="2040"/>
    <cellStyle name="Total 5 2 2 3" xfId="5181"/>
    <cellStyle name="Total 5 2 2 4" xfId="5182"/>
    <cellStyle name="Total 5 2 2 5" xfId="5183"/>
    <cellStyle name="Total 5 2 3" xfId="2039"/>
    <cellStyle name="Total 5 2 4" xfId="5184"/>
    <cellStyle name="Total 5 2 5" xfId="5185"/>
    <cellStyle name="Total 5 2 6" xfId="5186"/>
    <cellStyle name="Total 5 3" xfId="950"/>
    <cellStyle name="Total 5 3 2" xfId="951"/>
    <cellStyle name="Total 5 3 2 2" xfId="2042"/>
    <cellStyle name="Total 5 3 2 3" xfId="5187"/>
    <cellStyle name="Total 5 3 2 4" xfId="5188"/>
    <cellStyle name="Total 5 3 2 5" xfId="5189"/>
    <cellStyle name="Total 5 3 3" xfId="2041"/>
    <cellStyle name="Total 5 3 4" xfId="5190"/>
    <cellStyle name="Total 5 3 5" xfId="5191"/>
    <cellStyle name="Total 5 3 6" xfId="5192"/>
    <cellStyle name="Total 5 4" xfId="952"/>
    <cellStyle name="Total 5 4 2" xfId="953"/>
    <cellStyle name="Total 5 4 2 2" xfId="2044"/>
    <cellStyle name="Total 5 4 2 3" xfId="5193"/>
    <cellStyle name="Total 5 4 2 4" xfId="5194"/>
    <cellStyle name="Total 5 4 2 5" xfId="5195"/>
    <cellStyle name="Total 5 4 3" xfId="2043"/>
    <cellStyle name="Total 5 4 4" xfId="5196"/>
    <cellStyle name="Total 5 4 5" xfId="5197"/>
    <cellStyle name="Total 5 4 6" xfId="5198"/>
    <cellStyle name="Total 5 5" xfId="954"/>
    <cellStyle name="Total 5 5 2" xfId="955"/>
    <cellStyle name="Total 5 5 2 2" xfId="2046"/>
    <cellStyle name="Total 5 5 2 3" xfId="5199"/>
    <cellStyle name="Total 5 5 2 4" xfId="5200"/>
    <cellStyle name="Total 5 5 2 5" xfId="5201"/>
    <cellStyle name="Total 5 5 3" xfId="2045"/>
    <cellStyle name="Total 5 5 4" xfId="5202"/>
    <cellStyle name="Total 5 5 5" xfId="5203"/>
    <cellStyle name="Total 5 5 6" xfId="5204"/>
    <cellStyle name="Total 5 6" xfId="956"/>
    <cellStyle name="Total 5 6 2" xfId="957"/>
    <cellStyle name="Total 5 6 2 2" xfId="2048"/>
    <cellStyle name="Total 5 6 2 3" xfId="5205"/>
    <cellStyle name="Total 5 6 2 4" xfId="5206"/>
    <cellStyle name="Total 5 6 2 5" xfId="5207"/>
    <cellStyle name="Total 5 6 3" xfId="2047"/>
    <cellStyle name="Total 5 6 4" xfId="5208"/>
    <cellStyle name="Total 5 6 5" xfId="5209"/>
    <cellStyle name="Total 5 6 6" xfId="5210"/>
    <cellStyle name="Total 5 7" xfId="958"/>
    <cellStyle name="Total 5 7 2" xfId="959"/>
    <cellStyle name="Total 5 7 2 2" xfId="2050"/>
    <cellStyle name="Total 5 7 2 3" xfId="5211"/>
    <cellStyle name="Total 5 7 2 4" xfId="5212"/>
    <cellStyle name="Total 5 7 2 5" xfId="5213"/>
    <cellStyle name="Total 5 7 3" xfId="2049"/>
    <cellStyle name="Total 5 7 4" xfId="5214"/>
    <cellStyle name="Total 5 7 5" xfId="5215"/>
    <cellStyle name="Total 5 7 6" xfId="5216"/>
    <cellStyle name="Total 5 8" xfId="960"/>
    <cellStyle name="Total 5 8 2" xfId="961"/>
    <cellStyle name="Total 5 8 2 2" xfId="2052"/>
    <cellStyle name="Total 5 8 2 3" xfId="5217"/>
    <cellStyle name="Total 5 8 2 4" xfId="5218"/>
    <cellStyle name="Total 5 8 2 5" xfId="5219"/>
    <cellStyle name="Total 5 8 3" xfId="2051"/>
    <cellStyle name="Total 5 8 4" xfId="5220"/>
    <cellStyle name="Total 5 8 5" xfId="5221"/>
    <cellStyle name="Total 5 8 6" xfId="5222"/>
    <cellStyle name="Total 5 9" xfId="962"/>
    <cellStyle name="Total 5 9 2" xfId="963"/>
    <cellStyle name="Total 5 9 2 2" xfId="2054"/>
    <cellStyle name="Total 5 9 2 3" xfId="5223"/>
    <cellStyle name="Total 5 9 2 4" xfId="5224"/>
    <cellStyle name="Total 5 9 2 5" xfId="5225"/>
    <cellStyle name="Total 5 9 3" xfId="2053"/>
    <cellStyle name="Total 5 9 4" xfId="5226"/>
    <cellStyle name="Total 5 9 5" xfId="5227"/>
    <cellStyle name="Total 5 9 6" xfId="5228"/>
    <cellStyle name="Total 6" xfId="964"/>
    <cellStyle name="Total 6 10" xfId="965"/>
    <cellStyle name="Total 6 10 2" xfId="2056"/>
    <cellStyle name="Total 6 10 3" xfId="5229"/>
    <cellStyle name="Total 6 10 4" xfId="5230"/>
    <cellStyle name="Total 6 10 5" xfId="5231"/>
    <cellStyle name="Total 6 11" xfId="966"/>
    <cellStyle name="Total 6 11 2" xfId="2057"/>
    <cellStyle name="Total 6 11 3" xfId="5232"/>
    <cellStyle name="Total 6 11 4" xfId="5233"/>
    <cellStyle name="Total 6 11 5" xfId="5234"/>
    <cellStyle name="Total 6 12" xfId="2055"/>
    <cellStyle name="Total 6 12 2" xfId="5235"/>
    <cellStyle name="Total 6 12 3" xfId="5236"/>
    <cellStyle name="Total 6 12 4" xfId="5237"/>
    <cellStyle name="Total 6 12 5" xfId="5238"/>
    <cellStyle name="Total 6 13" xfId="5239"/>
    <cellStyle name="Total 6 14" xfId="5240"/>
    <cellStyle name="Total 6 15" xfId="5241"/>
    <cellStyle name="Total 6 16" xfId="5242"/>
    <cellStyle name="Total 6 2" xfId="967"/>
    <cellStyle name="Total 6 2 2" xfId="968"/>
    <cellStyle name="Total 6 2 2 2" xfId="2059"/>
    <cellStyle name="Total 6 2 2 3" xfId="5243"/>
    <cellStyle name="Total 6 2 2 4" xfId="5244"/>
    <cellStyle name="Total 6 2 2 5" xfId="5245"/>
    <cellStyle name="Total 6 2 3" xfId="2058"/>
    <cellStyle name="Total 6 2 4" xfId="5246"/>
    <cellStyle name="Total 6 2 5" xfId="5247"/>
    <cellStyle name="Total 6 2 6" xfId="5248"/>
    <cellStyle name="Total 6 3" xfId="969"/>
    <cellStyle name="Total 6 3 2" xfId="970"/>
    <cellStyle name="Total 6 3 2 2" xfId="2061"/>
    <cellStyle name="Total 6 3 2 3" xfId="5249"/>
    <cellStyle name="Total 6 3 2 4" xfId="5250"/>
    <cellStyle name="Total 6 3 2 5" xfId="5251"/>
    <cellStyle name="Total 6 3 3" xfId="2060"/>
    <cellStyle name="Total 6 3 4" xfId="5252"/>
    <cellStyle name="Total 6 3 5" xfId="5253"/>
    <cellStyle name="Total 6 3 6" xfId="5254"/>
    <cellStyle name="Total 6 4" xfId="971"/>
    <cellStyle name="Total 6 4 2" xfId="972"/>
    <cellStyle name="Total 6 4 2 2" xfId="2063"/>
    <cellStyle name="Total 6 4 2 3" xfId="5255"/>
    <cellStyle name="Total 6 4 2 4" xfId="5256"/>
    <cellStyle name="Total 6 4 2 5" xfId="5257"/>
    <cellStyle name="Total 6 4 3" xfId="2062"/>
    <cellStyle name="Total 6 4 4" xfId="5258"/>
    <cellStyle name="Total 6 4 5" xfId="5259"/>
    <cellStyle name="Total 6 4 6" xfId="5260"/>
    <cellStyle name="Total 6 5" xfId="973"/>
    <cellStyle name="Total 6 5 2" xfId="974"/>
    <cellStyle name="Total 6 5 2 2" xfId="2065"/>
    <cellStyle name="Total 6 5 2 3" xfId="5261"/>
    <cellStyle name="Total 6 5 2 4" xfId="5262"/>
    <cellStyle name="Total 6 5 2 5" xfId="5263"/>
    <cellStyle name="Total 6 5 3" xfId="2064"/>
    <cellStyle name="Total 6 5 4" xfId="5264"/>
    <cellStyle name="Total 6 5 5" xfId="5265"/>
    <cellStyle name="Total 6 5 6" xfId="5266"/>
    <cellStyle name="Total 6 6" xfId="975"/>
    <cellStyle name="Total 6 6 2" xfId="976"/>
    <cellStyle name="Total 6 6 2 2" xfId="2067"/>
    <cellStyle name="Total 6 6 2 3" xfId="5267"/>
    <cellStyle name="Total 6 6 2 4" xfId="5268"/>
    <cellStyle name="Total 6 6 2 5" xfId="5269"/>
    <cellStyle name="Total 6 6 3" xfId="2066"/>
    <cellStyle name="Total 6 6 4" xfId="5270"/>
    <cellStyle name="Total 6 6 5" xfId="5271"/>
    <cellStyle name="Total 6 6 6" xfId="5272"/>
    <cellStyle name="Total 6 7" xfId="977"/>
    <cellStyle name="Total 6 7 2" xfId="978"/>
    <cellStyle name="Total 6 7 2 2" xfId="2069"/>
    <cellStyle name="Total 6 7 2 3" xfId="5273"/>
    <cellStyle name="Total 6 7 2 4" xfId="5274"/>
    <cellStyle name="Total 6 7 2 5" xfId="5275"/>
    <cellStyle name="Total 6 7 3" xfId="2068"/>
    <cellStyle name="Total 6 7 4" xfId="5276"/>
    <cellStyle name="Total 6 7 5" xfId="5277"/>
    <cellStyle name="Total 6 7 6" xfId="5278"/>
    <cellStyle name="Total 6 8" xfId="979"/>
    <cellStyle name="Total 6 8 2" xfId="980"/>
    <cellStyle name="Total 6 8 2 2" xfId="2071"/>
    <cellStyle name="Total 6 8 2 3" xfId="5279"/>
    <cellStyle name="Total 6 8 2 4" xfId="5280"/>
    <cellStyle name="Total 6 8 2 5" xfId="5281"/>
    <cellStyle name="Total 6 8 3" xfId="2070"/>
    <cellStyle name="Total 6 8 4" xfId="5282"/>
    <cellStyle name="Total 6 8 5" xfId="5283"/>
    <cellStyle name="Total 6 8 6" xfId="5284"/>
    <cellStyle name="Total 6 9" xfId="981"/>
    <cellStyle name="Total 6 9 2" xfId="982"/>
    <cellStyle name="Total 6 9 2 2" xfId="2073"/>
    <cellStyle name="Total 6 9 2 3" xfId="5285"/>
    <cellStyle name="Total 6 9 2 4" xfId="5286"/>
    <cellStyle name="Total 6 9 2 5" xfId="5287"/>
    <cellStyle name="Total 6 9 3" xfId="2072"/>
    <cellStyle name="Total 6 9 4" xfId="5288"/>
    <cellStyle name="Total 6 9 5" xfId="5289"/>
    <cellStyle name="Total 6 9 6" xfId="5290"/>
    <cellStyle name="Total 7" xfId="983"/>
    <cellStyle name="Total 7 10" xfId="984"/>
    <cellStyle name="Total 7 10 2" xfId="2075"/>
    <cellStyle name="Total 7 10 3" xfId="5291"/>
    <cellStyle name="Total 7 10 4" xfId="5292"/>
    <cellStyle name="Total 7 10 5" xfId="5293"/>
    <cellStyle name="Total 7 11" xfId="985"/>
    <cellStyle name="Total 7 11 2" xfId="2076"/>
    <cellStyle name="Total 7 11 3" xfId="5294"/>
    <cellStyle name="Total 7 11 4" xfId="5295"/>
    <cellStyle name="Total 7 11 5" xfId="5296"/>
    <cellStyle name="Total 7 12" xfId="2074"/>
    <cellStyle name="Total 7 12 2" xfId="5297"/>
    <cellStyle name="Total 7 12 3" xfId="5298"/>
    <cellStyle name="Total 7 12 4" xfId="5299"/>
    <cellStyle name="Total 7 12 5" xfId="5300"/>
    <cellStyle name="Total 7 13" xfId="5301"/>
    <cellStyle name="Total 7 14" xfId="5302"/>
    <cellStyle name="Total 7 15" xfId="5303"/>
    <cellStyle name="Total 7 16" xfId="5304"/>
    <cellStyle name="Total 7 2" xfId="986"/>
    <cellStyle name="Total 7 2 2" xfId="987"/>
    <cellStyle name="Total 7 2 2 2" xfId="2078"/>
    <cellStyle name="Total 7 2 2 3" xfId="5305"/>
    <cellStyle name="Total 7 2 2 4" xfId="5306"/>
    <cellStyle name="Total 7 2 2 5" xfId="5307"/>
    <cellStyle name="Total 7 2 3" xfId="2077"/>
    <cellStyle name="Total 7 2 4" xfId="5308"/>
    <cellStyle name="Total 7 2 5" xfId="5309"/>
    <cellStyle name="Total 7 2 6" xfId="5310"/>
    <cellStyle name="Total 7 3" xfId="988"/>
    <cellStyle name="Total 7 3 2" xfId="989"/>
    <cellStyle name="Total 7 3 2 2" xfId="2080"/>
    <cellStyle name="Total 7 3 2 3" xfId="5311"/>
    <cellStyle name="Total 7 3 2 4" xfId="5312"/>
    <cellStyle name="Total 7 3 2 5" xfId="5313"/>
    <cellStyle name="Total 7 3 3" xfId="2079"/>
    <cellStyle name="Total 7 3 4" xfId="5314"/>
    <cellStyle name="Total 7 3 5" xfId="5315"/>
    <cellStyle name="Total 7 3 6" xfId="5316"/>
    <cellStyle name="Total 7 4" xfId="990"/>
    <cellStyle name="Total 7 4 2" xfId="991"/>
    <cellStyle name="Total 7 4 2 2" xfId="2082"/>
    <cellStyle name="Total 7 4 2 3" xfId="5317"/>
    <cellStyle name="Total 7 4 2 4" xfId="5318"/>
    <cellStyle name="Total 7 4 2 5" xfId="5319"/>
    <cellStyle name="Total 7 4 3" xfId="2081"/>
    <cellStyle name="Total 7 4 4" xfId="5320"/>
    <cellStyle name="Total 7 4 5" xfId="5321"/>
    <cellStyle name="Total 7 4 6" xfId="5322"/>
    <cellStyle name="Total 7 5" xfId="992"/>
    <cellStyle name="Total 7 5 2" xfId="993"/>
    <cellStyle name="Total 7 5 2 2" xfId="2084"/>
    <cellStyle name="Total 7 5 2 3" xfId="5323"/>
    <cellStyle name="Total 7 5 2 4" xfId="5324"/>
    <cellStyle name="Total 7 5 2 5" xfId="5325"/>
    <cellStyle name="Total 7 5 3" xfId="2083"/>
    <cellStyle name="Total 7 5 4" xfId="5326"/>
    <cellStyle name="Total 7 5 5" xfId="5327"/>
    <cellStyle name="Total 7 5 6" xfId="5328"/>
    <cellStyle name="Total 7 6" xfId="994"/>
    <cellStyle name="Total 7 6 2" xfId="995"/>
    <cellStyle name="Total 7 6 2 2" xfId="2086"/>
    <cellStyle name="Total 7 6 2 3" xfId="5329"/>
    <cellStyle name="Total 7 6 2 4" xfId="5330"/>
    <cellStyle name="Total 7 6 2 5" xfId="5331"/>
    <cellStyle name="Total 7 6 3" xfId="2085"/>
    <cellStyle name="Total 7 6 4" xfId="5332"/>
    <cellStyle name="Total 7 6 5" xfId="5333"/>
    <cellStyle name="Total 7 6 6" xfId="5334"/>
    <cellStyle name="Total 7 7" xfId="996"/>
    <cellStyle name="Total 7 7 2" xfId="997"/>
    <cellStyle name="Total 7 7 2 2" xfId="2088"/>
    <cellStyle name="Total 7 7 2 3" xfId="5335"/>
    <cellStyle name="Total 7 7 2 4" xfId="5336"/>
    <cellStyle name="Total 7 7 2 5" xfId="5337"/>
    <cellStyle name="Total 7 7 3" xfId="2087"/>
    <cellStyle name="Total 7 7 4" xfId="5338"/>
    <cellStyle name="Total 7 7 5" xfId="5339"/>
    <cellStyle name="Total 7 7 6" xfId="5340"/>
    <cellStyle name="Total 7 8" xfId="998"/>
    <cellStyle name="Total 7 8 2" xfId="999"/>
    <cellStyle name="Total 7 8 2 2" xfId="2090"/>
    <cellStyle name="Total 7 8 2 3" xfId="5341"/>
    <cellStyle name="Total 7 8 2 4" xfId="5342"/>
    <cellStyle name="Total 7 8 2 5" xfId="5343"/>
    <cellStyle name="Total 7 8 3" xfId="2089"/>
    <cellStyle name="Total 7 8 4" xfId="5344"/>
    <cellStyle name="Total 7 8 5" xfId="5345"/>
    <cellStyle name="Total 7 8 6" xfId="5346"/>
    <cellStyle name="Total 7 9" xfId="1000"/>
    <cellStyle name="Total 7 9 2" xfId="1001"/>
    <cellStyle name="Total 7 9 2 2" xfId="2092"/>
    <cellStyle name="Total 7 9 2 3" xfId="5347"/>
    <cellStyle name="Total 7 9 2 4" xfId="5348"/>
    <cellStyle name="Total 7 9 2 5" xfId="5349"/>
    <cellStyle name="Total 7 9 3" xfId="2091"/>
    <cellStyle name="Total 7 9 4" xfId="5350"/>
    <cellStyle name="Total 7 9 5" xfId="5351"/>
    <cellStyle name="Total 7 9 6" xfId="5352"/>
    <cellStyle name="Total 8" xfId="1002"/>
    <cellStyle name="Total 8 10" xfId="1003"/>
    <cellStyle name="Total 8 10 2" xfId="2094"/>
    <cellStyle name="Total 8 10 3" xfId="5353"/>
    <cellStyle name="Total 8 10 4" xfId="5354"/>
    <cellStyle name="Total 8 10 5" xfId="5355"/>
    <cellStyle name="Total 8 11" xfId="1004"/>
    <cellStyle name="Total 8 11 2" xfId="2095"/>
    <cellStyle name="Total 8 11 3" xfId="5356"/>
    <cellStyle name="Total 8 11 4" xfId="5357"/>
    <cellStyle name="Total 8 11 5" xfId="5358"/>
    <cellStyle name="Total 8 12" xfId="2093"/>
    <cellStyle name="Total 8 12 2" xfId="5359"/>
    <cellStyle name="Total 8 12 3" xfId="5360"/>
    <cellStyle name="Total 8 12 4" xfId="5361"/>
    <cellStyle name="Total 8 12 5" xfId="5362"/>
    <cellStyle name="Total 8 13" xfId="5363"/>
    <cellStyle name="Total 8 14" xfId="5364"/>
    <cellStyle name="Total 8 15" xfId="5365"/>
    <cellStyle name="Total 8 16" xfId="5366"/>
    <cellStyle name="Total 8 2" xfId="1005"/>
    <cellStyle name="Total 8 2 2" xfId="1006"/>
    <cellStyle name="Total 8 2 2 2" xfId="2097"/>
    <cellStyle name="Total 8 2 2 3" xfId="5367"/>
    <cellStyle name="Total 8 2 2 4" xfId="5368"/>
    <cellStyle name="Total 8 2 2 5" xfId="5369"/>
    <cellStyle name="Total 8 2 3" xfId="2096"/>
    <cellStyle name="Total 8 2 4" xfId="5370"/>
    <cellStyle name="Total 8 2 5" xfId="5371"/>
    <cellStyle name="Total 8 2 6" xfId="5372"/>
    <cellStyle name="Total 8 3" xfId="1007"/>
    <cellStyle name="Total 8 3 2" xfId="1008"/>
    <cellStyle name="Total 8 3 2 2" xfId="2099"/>
    <cellStyle name="Total 8 3 2 3" xfId="5373"/>
    <cellStyle name="Total 8 3 2 4" xfId="5374"/>
    <cellStyle name="Total 8 3 2 5" xfId="5375"/>
    <cellStyle name="Total 8 3 3" xfId="2098"/>
    <cellStyle name="Total 8 3 4" xfId="5376"/>
    <cellStyle name="Total 8 3 5" xfId="5377"/>
    <cellStyle name="Total 8 3 6" xfId="5378"/>
    <cellStyle name="Total 8 4" xfId="1009"/>
    <cellStyle name="Total 8 4 2" xfId="1010"/>
    <cellStyle name="Total 8 4 2 2" xfId="2101"/>
    <cellStyle name="Total 8 4 2 3" xfId="5379"/>
    <cellStyle name="Total 8 4 2 4" xfId="5380"/>
    <cellStyle name="Total 8 4 2 5" xfId="5381"/>
    <cellStyle name="Total 8 4 3" xfId="2100"/>
    <cellStyle name="Total 8 4 4" xfId="5382"/>
    <cellStyle name="Total 8 4 5" xfId="5383"/>
    <cellStyle name="Total 8 4 6" xfId="5384"/>
    <cellStyle name="Total 8 5" xfId="1011"/>
    <cellStyle name="Total 8 5 2" xfId="1012"/>
    <cellStyle name="Total 8 5 2 2" xfId="2103"/>
    <cellStyle name="Total 8 5 2 3" xfId="5385"/>
    <cellStyle name="Total 8 5 2 4" xfId="5386"/>
    <cellStyle name="Total 8 5 2 5" xfId="5387"/>
    <cellStyle name="Total 8 5 3" xfId="2102"/>
    <cellStyle name="Total 8 5 4" xfId="5388"/>
    <cellStyle name="Total 8 5 5" xfId="5389"/>
    <cellStyle name="Total 8 5 6" xfId="5390"/>
    <cellStyle name="Total 8 6" xfId="1013"/>
    <cellStyle name="Total 8 6 2" xfId="1014"/>
    <cellStyle name="Total 8 6 2 2" xfId="2105"/>
    <cellStyle name="Total 8 6 2 3" xfId="5391"/>
    <cellStyle name="Total 8 6 2 4" xfId="5392"/>
    <cellStyle name="Total 8 6 2 5" xfId="5393"/>
    <cellStyle name="Total 8 6 3" xfId="2104"/>
    <cellStyle name="Total 8 6 4" xfId="5394"/>
    <cellStyle name="Total 8 6 5" xfId="5395"/>
    <cellStyle name="Total 8 6 6" xfId="5396"/>
    <cellStyle name="Total 8 7" xfId="1015"/>
    <cellStyle name="Total 8 7 2" xfId="1016"/>
    <cellStyle name="Total 8 7 2 2" xfId="2107"/>
    <cellStyle name="Total 8 7 2 3" xfId="5397"/>
    <cellStyle name="Total 8 7 2 4" xfId="5398"/>
    <cellStyle name="Total 8 7 2 5" xfId="5399"/>
    <cellStyle name="Total 8 7 3" xfId="2106"/>
    <cellStyle name="Total 8 7 4" xfId="5400"/>
    <cellStyle name="Total 8 7 5" xfId="5401"/>
    <cellStyle name="Total 8 7 6" xfId="5402"/>
    <cellStyle name="Total 8 8" xfId="1017"/>
    <cellStyle name="Total 8 8 2" xfId="1018"/>
    <cellStyle name="Total 8 8 2 2" xfId="2109"/>
    <cellStyle name="Total 8 8 2 3" xfId="5403"/>
    <cellStyle name="Total 8 8 2 4" xfId="5404"/>
    <cellStyle name="Total 8 8 2 5" xfId="5405"/>
    <cellStyle name="Total 8 8 3" xfId="2108"/>
    <cellStyle name="Total 8 8 4" xfId="5406"/>
    <cellStyle name="Total 8 8 5" xfId="5407"/>
    <cellStyle name="Total 8 8 6" xfId="5408"/>
    <cellStyle name="Total 8 9" xfId="1019"/>
    <cellStyle name="Total 8 9 2" xfId="1020"/>
    <cellStyle name="Total 8 9 2 2" xfId="2111"/>
    <cellStyle name="Total 8 9 2 3" xfId="5409"/>
    <cellStyle name="Total 8 9 2 4" xfId="5410"/>
    <cellStyle name="Total 8 9 2 5" xfId="5411"/>
    <cellStyle name="Total 8 9 3" xfId="2110"/>
    <cellStyle name="Total 8 9 4" xfId="5412"/>
    <cellStyle name="Total 8 9 5" xfId="5413"/>
    <cellStyle name="Total 8 9 6" xfId="5414"/>
    <cellStyle name="Total 9" xfId="1021"/>
    <cellStyle name="Total 9 10" xfId="1022"/>
    <cellStyle name="Total 9 10 2" xfId="2113"/>
    <cellStyle name="Total 9 10 3" xfId="5415"/>
    <cellStyle name="Total 9 10 4" xfId="5416"/>
    <cellStyle name="Total 9 10 5" xfId="5417"/>
    <cellStyle name="Total 9 11" xfId="1023"/>
    <cellStyle name="Total 9 11 2" xfId="2114"/>
    <cellStyle name="Total 9 11 3" xfId="5418"/>
    <cellStyle name="Total 9 11 4" xfId="5419"/>
    <cellStyle name="Total 9 11 5" xfId="5420"/>
    <cellStyle name="Total 9 12" xfId="2112"/>
    <cellStyle name="Total 9 12 2" xfId="5421"/>
    <cellStyle name="Total 9 12 3" xfId="5422"/>
    <cellStyle name="Total 9 12 4" xfId="5423"/>
    <cellStyle name="Total 9 12 5" xfId="5424"/>
    <cellStyle name="Total 9 13" xfId="5425"/>
    <cellStyle name="Total 9 14" xfId="5426"/>
    <cellStyle name="Total 9 15" xfId="5427"/>
    <cellStyle name="Total 9 16" xfId="5428"/>
    <cellStyle name="Total 9 2" xfId="1024"/>
    <cellStyle name="Total 9 2 2" xfId="1025"/>
    <cellStyle name="Total 9 2 2 2" xfId="2116"/>
    <cellStyle name="Total 9 2 2 3" xfId="5429"/>
    <cellStyle name="Total 9 2 2 4" xfId="5430"/>
    <cellStyle name="Total 9 2 2 5" xfId="5431"/>
    <cellStyle name="Total 9 2 3" xfId="2115"/>
    <cellStyle name="Total 9 2 4" xfId="5432"/>
    <cellStyle name="Total 9 2 5" xfId="5433"/>
    <cellStyle name="Total 9 2 6" xfId="5434"/>
    <cellStyle name="Total 9 3" xfId="1026"/>
    <cellStyle name="Total 9 3 2" xfId="1027"/>
    <cellStyle name="Total 9 3 2 2" xfId="2118"/>
    <cellStyle name="Total 9 3 2 3" xfId="5435"/>
    <cellStyle name="Total 9 3 2 4" xfId="5436"/>
    <cellStyle name="Total 9 3 2 5" xfId="5437"/>
    <cellStyle name="Total 9 3 3" xfId="2117"/>
    <cellStyle name="Total 9 3 4" xfId="5438"/>
    <cellStyle name="Total 9 3 5" xfId="5439"/>
    <cellStyle name="Total 9 3 6" xfId="5440"/>
    <cellStyle name="Total 9 4" xfId="1028"/>
    <cellStyle name="Total 9 4 2" xfId="1029"/>
    <cellStyle name="Total 9 4 2 2" xfId="2120"/>
    <cellStyle name="Total 9 4 2 3" xfId="5441"/>
    <cellStyle name="Total 9 4 2 4" xfId="5442"/>
    <cellStyle name="Total 9 4 2 5" xfId="5443"/>
    <cellStyle name="Total 9 4 3" xfId="2119"/>
    <cellStyle name="Total 9 4 4" xfId="5444"/>
    <cellStyle name="Total 9 4 5" xfId="5445"/>
    <cellStyle name="Total 9 4 6" xfId="5446"/>
    <cellStyle name="Total 9 5" xfId="1030"/>
    <cellStyle name="Total 9 5 2" xfId="1031"/>
    <cellStyle name="Total 9 5 2 2" xfId="2122"/>
    <cellStyle name="Total 9 5 2 3" xfId="5447"/>
    <cellStyle name="Total 9 5 2 4" xfId="5448"/>
    <cellStyle name="Total 9 5 2 5" xfId="5449"/>
    <cellStyle name="Total 9 5 3" xfId="2121"/>
    <cellStyle name="Total 9 5 4" xfId="5450"/>
    <cellStyle name="Total 9 5 5" xfId="5451"/>
    <cellStyle name="Total 9 5 6" xfId="5452"/>
    <cellStyle name="Total 9 6" xfId="1032"/>
    <cellStyle name="Total 9 6 2" xfId="1033"/>
    <cellStyle name="Total 9 6 2 2" xfId="2124"/>
    <cellStyle name="Total 9 6 2 3" xfId="5453"/>
    <cellStyle name="Total 9 6 2 4" xfId="5454"/>
    <cellStyle name="Total 9 6 2 5" xfId="5455"/>
    <cellStyle name="Total 9 6 3" xfId="2123"/>
    <cellStyle name="Total 9 6 4" xfId="5456"/>
    <cellStyle name="Total 9 6 5" xfId="5457"/>
    <cellStyle name="Total 9 6 6" xfId="5458"/>
    <cellStyle name="Total 9 7" xfId="1034"/>
    <cellStyle name="Total 9 7 2" xfId="1035"/>
    <cellStyle name="Total 9 7 2 2" xfId="2126"/>
    <cellStyle name="Total 9 7 2 3" xfId="5459"/>
    <cellStyle name="Total 9 7 2 4" xfId="5460"/>
    <cellStyle name="Total 9 7 2 5" xfId="5461"/>
    <cellStyle name="Total 9 7 3" xfId="2125"/>
    <cellStyle name="Total 9 7 4" xfId="5462"/>
    <cellStyle name="Total 9 7 5" xfId="5463"/>
    <cellStyle name="Total 9 7 6" xfId="5464"/>
    <cellStyle name="Total 9 8" xfId="1036"/>
    <cellStyle name="Total 9 8 2" xfId="1037"/>
    <cellStyle name="Total 9 8 2 2" xfId="2128"/>
    <cellStyle name="Total 9 8 2 3" xfId="5465"/>
    <cellStyle name="Total 9 8 2 4" xfId="5466"/>
    <cellStyle name="Total 9 8 2 5" xfId="5467"/>
    <cellStyle name="Total 9 8 3" xfId="2127"/>
    <cellStyle name="Total 9 8 4" xfId="5468"/>
    <cellStyle name="Total 9 8 5" xfId="5469"/>
    <cellStyle name="Total 9 8 6" xfId="5470"/>
    <cellStyle name="Total 9 9" xfId="1038"/>
    <cellStyle name="Total 9 9 2" xfId="1039"/>
    <cellStyle name="Total 9 9 2 2" xfId="2130"/>
    <cellStyle name="Total 9 9 2 3" xfId="5471"/>
    <cellStyle name="Total 9 9 2 4" xfId="5472"/>
    <cellStyle name="Total 9 9 2 5" xfId="5473"/>
    <cellStyle name="Total 9 9 3" xfId="2129"/>
    <cellStyle name="Total 9 9 4" xfId="5474"/>
    <cellStyle name="Total 9 9 5" xfId="5475"/>
    <cellStyle name="Total 9 9 6" xfId="5476"/>
    <cellStyle name="Warning Text 2" xfId="46"/>
  </cellStyles>
  <dxfs count="3">
    <dxf>
      <fill>
        <patternFill>
          <bgColor rgb="FFFF0000"/>
        </patternFill>
      </fill>
    </dxf>
    <dxf>
      <fill>
        <patternFill>
          <bgColor indexed="51"/>
        </patternFill>
      </fill>
    </dxf>
    <dxf>
      <fill>
        <patternFill>
          <bgColor indexed="51"/>
        </patternFill>
      </fill>
    </dxf>
  </dxfs>
  <tableStyles count="0" defaultTableStyle="TableStyleMedium2" defaultPivotStyle="PivotStyleLight16"/>
  <colors>
    <mruColors>
      <color rgb="FF8064A2"/>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122555</xdr:colOff>
      <xdr:row>7</xdr:row>
      <xdr:rowOff>109220</xdr:rowOff>
    </xdr:to>
    <xdr:pic>
      <xdr:nvPicPr>
        <xdr:cNvPr id="2" name="Picture 1" descr="Department for Education" title="Logo">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r="38062"/>
        <a:stretch/>
      </xdr:blipFill>
      <xdr:spPr bwMode="auto">
        <a:xfrm>
          <a:off x="171450" y="161925"/>
          <a:ext cx="1341755" cy="1080770"/>
        </a:xfrm>
        <a:prstGeom prst="rect">
          <a:avLst/>
        </a:prstGeom>
        <a:ln>
          <a:noFill/>
        </a:ln>
        <a:extLst>
          <a:ext uri="{53640926-AAD7-44D8-BBD7-CCE9431645EC}">
            <a14:shadowObscured xmlns:a14="http://schemas.microsoft.com/office/drawing/2010/main"/>
          </a:ext>
        </a:extLst>
      </xdr:spPr>
    </xdr:pic>
    <xdr:clientData/>
  </xdr:twoCellAnchor>
  <xdr:twoCellAnchor editAs="oneCell">
    <xdr:from>
      <xdr:col>13</xdr:col>
      <xdr:colOff>0</xdr:colOff>
      <xdr:row>1</xdr:row>
      <xdr:rowOff>0</xdr:rowOff>
    </xdr:from>
    <xdr:to>
      <xdr:col>14</xdr:col>
      <xdr:colOff>342900</xdr:colOff>
      <xdr:row>6</xdr:row>
      <xdr:rowOff>142875</xdr:rowOff>
    </xdr:to>
    <xdr:pic>
      <xdr:nvPicPr>
        <xdr:cNvPr id="3" name="Picture 2" descr="Print">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clrChange>
            <a:clrFrom>
              <a:srgbClr val="FEFEFE"/>
            </a:clrFrom>
            <a:clrTo>
              <a:srgbClr val="FEFEFE">
                <a:alpha val="0"/>
              </a:srgbClr>
            </a:clrTo>
          </a:clrChange>
          <a:extLst>
            <a:ext uri="{28A0092B-C50C-407E-A947-70E740481C1C}">
              <a14:useLocalDpi xmlns:a14="http://schemas.microsoft.com/office/drawing/2010/main" val="0"/>
            </a:ext>
          </a:extLst>
        </a:blip>
        <a:srcRect/>
        <a:stretch>
          <a:fillRect/>
        </a:stretch>
      </xdr:blipFill>
      <xdr:spPr bwMode="auto">
        <a:xfrm>
          <a:off x="7229475" y="161925"/>
          <a:ext cx="95250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gov.uk/government/collections/statistics-gcses-key-stage-4"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your-qualification-our-regulation-gcse-as-and-a-level-reform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H20"/>
  <sheetViews>
    <sheetView tabSelected="1" workbookViewId="0"/>
  </sheetViews>
  <sheetFormatPr defaultColWidth="9.1328125" defaultRowHeight="12.75" x14ac:dyDescent="0.35"/>
  <cols>
    <col min="1" max="1" width="2.59765625" style="86" customWidth="1"/>
    <col min="2" max="6" width="9.1328125" style="86"/>
    <col min="7" max="7" width="5.265625" style="86" customWidth="1"/>
    <col min="8" max="16384" width="9.1328125" style="86"/>
  </cols>
  <sheetData>
    <row r="9" spans="2:4" ht="24.75" x14ac:dyDescent="0.65">
      <c r="B9" s="85" t="s">
        <v>609</v>
      </c>
    </row>
    <row r="10" spans="2:4" ht="13.15" x14ac:dyDescent="0.4">
      <c r="B10" s="113"/>
    </row>
    <row r="11" spans="2:4" ht="13.9" x14ac:dyDescent="0.4">
      <c r="B11" s="87" t="s">
        <v>606</v>
      </c>
      <c r="D11" s="230"/>
    </row>
    <row r="13" spans="2:4" x14ac:dyDescent="0.35">
      <c r="B13" s="86" t="s">
        <v>607</v>
      </c>
    </row>
    <row r="14" spans="2:4" x14ac:dyDescent="0.35">
      <c r="B14" s="231" t="s">
        <v>608</v>
      </c>
    </row>
    <row r="15" spans="2:4" x14ac:dyDescent="0.35">
      <c r="B15" s="86" t="s">
        <v>648</v>
      </c>
    </row>
    <row r="16" spans="2:4" x14ac:dyDescent="0.35">
      <c r="B16" s="86" t="s">
        <v>592</v>
      </c>
    </row>
    <row r="18" spans="2:8" x14ac:dyDescent="0.35">
      <c r="B18" s="99" t="s">
        <v>241</v>
      </c>
    </row>
    <row r="20" spans="2:8" x14ac:dyDescent="0.35">
      <c r="B20" s="89" t="s">
        <v>242</v>
      </c>
      <c r="C20" s="90"/>
      <c r="D20" s="90"/>
      <c r="E20" s="90"/>
      <c r="F20" s="90"/>
      <c r="G20" s="90"/>
      <c r="H20" s="88" t="s">
        <v>243</v>
      </c>
    </row>
  </sheetData>
  <hyperlinks>
    <hyperlink ref="B18" location="Index!A1" display="Index"/>
    <hyperlink ref="H20"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election sqref="A1:G1"/>
    </sheetView>
  </sheetViews>
  <sheetFormatPr defaultColWidth="9" defaultRowHeight="13.15" x14ac:dyDescent="0.4"/>
  <cols>
    <col min="1" max="1" width="38" style="228" bestFit="1" customWidth="1"/>
    <col min="2" max="2" width="25.86328125" style="228" customWidth="1"/>
    <col min="3" max="3" width="1.59765625" style="228" customWidth="1"/>
    <col min="4" max="4" width="33.1328125" style="228" customWidth="1"/>
    <col min="5" max="5" width="2.1328125" style="228" customWidth="1"/>
    <col min="6" max="6" width="32.86328125" style="228" customWidth="1"/>
    <col min="7" max="16384" width="9" style="228"/>
  </cols>
  <sheetData>
    <row r="1" spans="1:7" x14ac:dyDescent="0.4">
      <c r="A1" s="394" t="s">
        <v>475</v>
      </c>
      <c r="B1" s="394"/>
      <c r="C1" s="394"/>
      <c r="D1" s="394"/>
      <c r="E1" s="394"/>
      <c r="F1" s="395"/>
      <c r="G1" s="395"/>
    </row>
    <row r="2" spans="1:7" x14ac:dyDescent="0.4">
      <c r="A2" s="373" t="s">
        <v>594</v>
      </c>
      <c r="B2" s="373"/>
      <c r="C2" s="234"/>
      <c r="D2" s="142"/>
      <c r="E2" s="142"/>
      <c r="F2" s="311"/>
      <c r="G2" s="311"/>
    </row>
    <row r="3" spans="1:7" x14ac:dyDescent="0.4">
      <c r="A3" s="81" t="s">
        <v>70</v>
      </c>
      <c r="B3" s="311"/>
      <c r="C3" s="311"/>
      <c r="D3" s="81"/>
      <c r="E3" s="81"/>
      <c r="F3" s="311"/>
      <c r="G3" s="311"/>
    </row>
    <row r="4" spans="1:7" x14ac:dyDescent="0.4">
      <c r="A4" s="81"/>
      <c r="B4" s="311"/>
      <c r="C4" s="311"/>
      <c r="D4" s="81"/>
      <c r="E4" s="81"/>
      <c r="F4" s="311"/>
      <c r="G4" s="311"/>
    </row>
    <row r="5" spans="1:7" s="305" customFormat="1" x14ac:dyDescent="0.4">
      <c r="B5" s="312"/>
      <c r="C5" s="312"/>
      <c r="D5" s="312"/>
      <c r="E5" s="312"/>
      <c r="F5" s="312"/>
    </row>
    <row r="6" spans="1:7" ht="15" customHeight="1" x14ac:dyDescent="0.4">
      <c r="A6" s="313"/>
      <c r="B6" s="309" t="s">
        <v>370</v>
      </c>
      <c r="C6" s="248"/>
      <c r="D6" s="309" t="s">
        <v>476</v>
      </c>
      <c r="E6" s="248"/>
      <c r="F6" s="309" t="s">
        <v>477</v>
      </c>
    </row>
    <row r="7" spans="1:7" x14ac:dyDescent="0.4">
      <c r="A7" s="143" t="s">
        <v>571</v>
      </c>
      <c r="B7" s="227">
        <v>371</v>
      </c>
      <c r="C7" s="227"/>
      <c r="D7" s="227">
        <v>355</v>
      </c>
      <c r="E7" s="227"/>
      <c r="F7" s="227">
        <v>255</v>
      </c>
      <c r="G7" s="305"/>
    </row>
    <row r="8" spans="1:7" x14ac:dyDescent="0.4">
      <c r="A8" s="143" t="s">
        <v>217</v>
      </c>
      <c r="B8" s="227">
        <v>4586</v>
      </c>
      <c r="C8" s="227"/>
      <c r="D8" s="227">
        <v>4483</v>
      </c>
      <c r="E8" s="227"/>
      <c r="F8" s="227">
        <v>2906</v>
      </c>
      <c r="G8" s="305"/>
    </row>
    <row r="9" spans="1:7" x14ac:dyDescent="0.4">
      <c r="A9" s="143" t="s">
        <v>213</v>
      </c>
      <c r="B9" s="227">
        <v>27221</v>
      </c>
      <c r="C9" s="227"/>
      <c r="D9" s="227">
        <v>26505</v>
      </c>
      <c r="E9" s="227"/>
      <c r="F9" s="227">
        <v>21584</v>
      </c>
      <c r="G9" s="305"/>
    </row>
    <row r="10" spans="1:7" x14ac:dyDescent="0.4">
      <c r="A10" s="143" t="s">
        <v>218</v>
      </c>
      <c r="B10" s="227">
        <v>5168</v>
      </c>
      <c r="C10" s="227"/>
      <c r="D10" s="227">
        <v>5104</v>
      </c>
      <c r="E10" s="227"/>
      <c r="F10" s="227">
        <v>4601</v>
      </c>
      <c r="G10" s="305"/>
    </row>
    <row r="11" spans="1:7" x14ac:dyDescent="0.4">
      <c r="A11" s="143" t="s">
        <v>82</v>
      </c>
      <c r="B11" s="227">
        <v>7247</v>
      </c>
      <c r="C11" s="227"/>
      <c r="D11" s="227">
        <v>6995</v>
      </c>
      <c r="E11" s="227"/>
      <c r="F11" s="227">
        <v>4453</v>
      </c>
      <c r="G11" s="305"/>
    </row>
    <row r="12" spans="1:7" x14ac:dyDescent="0.4">
      <c r="A12" s="143" t="s">
        <v>83</v>
      </c>
      <c r="B12" s="227">
        <v>5798</v>
      </c>
      <c r="C12" s="227"/>
      <c r="D12" s="227">
        <v>5785</v>
      </c>
      <c r="E12" s="227"/>
      <c r="F12" s="227">
        <v>5297</v>
      </c>
      <c r="G12" s="305"/>
    </row>
    <row r="13" spans="1:7" x14ac:dyDescent="0.4">
      <c r="A13" s="143" t="s">
        <v>79</v>
      </c>
      <c r="B13" s="227">
        <v>12344</v>
      </c>
      <c r="C13" s="227"/>
      <c r="D13" s="227">
        <v>12056</v>
      </c>
      <c r="E13" s="227"/>
      <c r="F13" s="227">
        <v>9690</v>
      </c>
      <c r="G13" s="305"/>
    </row>
    <row r="14" spans="1:7" x14ac:dyDescent="0.4">
      <c r="A14" s="143" t="s">
        <v>219</v>
      </c>
      <c r="B14" s="227">
        <v>1597</v>
      </c>
      <c r="C14" s="227"/>
      <c r="D14" s="227">
        <v>1593</v>
      </c>
      <c r="E14" s="227"/>
      <c r="F14" s="227">
        <v>1446</v>
      </c>
      <c r="G14" s="305"/>
    </row>
    <row r="15" spans="1:7" x14ac:dyDescent="0.4">
      <c r="A15" s="143" t="s">
        <v>220</v>
      </c>
      <c r="B15" s="227">
        <v>22643</v>
      </c>
      <c r="C15" s="227"/>
      <c r="D15" s="227">
        <v>22242</v>
      </c>
      <c r="E15" s="227"/>
      <c r="F15" s="227">
        <v>18692</v>
      </c>
      <c r="G15" s="305"/>
    </row>
    <row r="16" spans="1:7" x14ac:dyDescent="0.4">
      <c r="A16" s="143" t="s">
        <v>53</v>
      </c>
      <c r="B16" s="227">
        <v>3327</v>
      </c>
      <c r="C16" s="227"/>
      <c r="D16" s="227">
        <v>3290</v>
      </c>
      <c r="E16" s="227"/>
      <c r="F16" s="227">
        <v>2531</v>
      </c>
      <c r="G16" s="305"/>
    </row>
    <row r="17" spans="1:7" x14ac:dyDescent="0.4">
      <c r="A17" s="143" t="s">
        <v>214</v>
      </c>
      <c r="B17" s="227">
        <v>177801</v>
      </c>
      <c r="C17" s="227"/>
      <c r="D17" s="227">
        <v>176112</v>
      </c>
      <c r="E17" s="227"/>
      <c r="F17" s="227">
        <v>171085</v>
      </c>
      <c r="G17" s="305"/>
    </row>
    <row r="18" spans="1:7" x14ac:dyDescent="0.4">
      <c r="A18" s="143" t="s">
        <v>221</v>
      </c>
      <c r="B18" s="227">
        <v>5823</v>
      </c>
      <c r="C18" s="227"/>
      <c r="D18" s="227">
        <v>5397</v>
      </c>
      <c r="E18" s="227"/>
      <c r="F18" s="227">
        <v>3124</v>
      </c>
      <c r="G18" s="305"/>
    </row>
    <row r="19" spans="1:7" x14ac:dyDescent="0.4">
      <c r="A19" s="143" t="s">
        <v>222</v>
      </c>
      <c r="B19" s="227">
        <v>3950</v>
      </c>
      <c r="C19" s="227"/>
      <c r="D19" s="227">
        <v>3849</v>
      </c>
      <c r="E19" s="227"/>
      <c r="F19" s="227">
        <v>3310</v>
      </c>
      <c r="G19" s="305"/>
    </row>
    <row r="20" spans="1:7" x14ac:dyDescent="0.4">
      <c r="A20" s="143" t="s">
        <v>57</v>
      </c>
      <c r="B20" s="227">
        <v>7766</v>
      </c>
      <c r="C20" s="227"/>
      <c r="D20" s="227">
        <v>7622</v>
      </c>
      <c r="E20" s="227"/>
      <c r="F20" s="227">
        <v>6789</v>
      </c>
      <c r="G20" s="305"/>
    </row>
    <row r="21" spans="1:7" x14ac:dyDescent="0.4">
      <c r="A21" s="143" t="s">
        <v>240</v>
      </c>
      <c r="B21" s="227">
        <v>6626</v>
      </c>
      <c r="C21" s="227"/>
      <c r="D21" s="227">
        <v>3436</v>
      </c>
      <c r="E21" s="227"/>
      <c r="F21" s="227">
        <v>3436</v>
      </c>
      <c r="G21" s="305"/>
    </row>
    <row r="22" spans="1:7" x14ac:dyDescent="0.4">
      <c r="A22" s="143" t="s">
        <v>223</v>
      </c>
      <c r="B22" s="227">
        <v>8207</v>
      </c>
      <c r="C22" s="227"/>
      <c r="D22" s="227">
        <v>8154</v>
      </c>
      <c r="E22" s="227"/>
      <c r="F22" s="227">
        <v>7002</v>
      </c>
      <c r="G22" s="305"/>
    </row>
    <row r="23" spans="1:7" x14ac:dyDescent="0.4">
      <c r="A23" s="143" t="s">
        <v>224</v>
      </c>
      <c r="B23" s="227">
        <v>39047</v>
      </c>
      <c r="C23" s="227"/>
      <c r="D23" s="227">
        <v>38496</v>
      </c>
      <c r="E23" s="227"/>
      <c r="F23" s="227">
        <v>32099</v>
      </c>
      <c r="G23" s="305"/>
    </row>
    <row r="24" spans="1:7" x14ac:dyDescent="0.4">
      <c r="A24" s="143" t="s">
        <v>225</v>
      </c>
      <c r="B24" s="227">
        <v>4004</v>
      </c>
      <c r="C24" s="227"/>
      <c r="D24" s="227">
        <v>3874</v>
      </c>
      <c r="E24" s="227"/>
      <c r="F24" s="227">
        <v>2880</v>
      </c>
      <c r="G24" s="305"/>
    </row>
    <row r="25" spans="1:7" x14ac:dyDescent="0.4">
      <c r="A25" s="143"/>
      <c r="B25" s="227"/>
      <c r="C25" s="227"/>
      <c r="D25" s="227"/>
      <c r="E25" s="227"/>
      <c r="F25" s="227"/>
      <c r="G25" s="305"/>
    </row>
    <row r="26" spans="1:7" ht="14.65" x14ac:dyDescent="0.4">
      <c r="A26" s="143" t="s">
        <v>478</v>
      </c>
      <c r="B26" s="227">
        <v>253380</v>
      </c>
      <c r="C26" s="227"/>
      <c r="D26" s="227">
        <v>249698</v>
      </c>
      <c r="E26" s="227"/>
      <c r="F26" s="227">
        <v>231302</v>
      </c>
      <c r="G26" s="305"/>
    </row>
    <row r="27" spans="1:7" x14ac:dyDescent="0.4">
      <c r="A27" s="308"/>
      <c r="B27" s="308"/>
      <c r="C27" s="308"/>
      <c r="D27" s="308"/>
      <c r="E27" s="308"/>
      <c r="F27" s="308"/>
    </row>
    <row r="28" spans="1:7" x14ac:dyDescent="0.4">
      <c r="F28" s="128" t="s">
        <v>593</v>
      </c>
    </row>
    <row r="29" spans="1:7" ht="41.25" customHeight="1" x14ac:dyDescent="0.4">
      <c r="A29" s="392" t="s">
        <v>479</v>
      </c>
      <c r="B29" s="392"/>
      <c r="C29" s="392"/>
      <c r="D29" s="392"/>
      <c r="E29" s="392"/>
      <c r="F29" s="393"/>
      <c r="G29" s="393"/>
    </row>
    <row r="30" spans="1:7" ht="29.25" customHeight="1" x14ac:dyDescent="0.4">
      <c r="A30" s="392" t="s">
        <v>258</v>
      </c>
      <c r="B30" s="392"/>
      <c r="C30" s="392"/>
      <c r="D30" s="392"/>
      <c r="E30" s="392"/>
      <c r="F30" s="393"/>
      <c r="G30" s="393"/>
    </row>
    <row r="31" spans="1:7" ht="27.75" customHeight="1" x14ac:dyDescent="0.4">
      <c r="A31" s="392" t="s">
        <v>374</v>
      </c>
      <c r="B31" s="392"/>
      <c r="C31" s="392"/>
      <c r="D31" s="392"/>
      <c r="E31" s="392"/>
      <c r="F31" s="392"/>
      <c r="G31" s="392"/>
    </row>
    <row r="32" spans="1:7" x14ac:dyDescent="0.4">
      <c r="A32" s="311"/>
      <c r="B32" s="311"/>
      <c r="C32" s="311"/>
      <c r="D32" s="311"/>
      <c r="E32" s="311"/>
      <c r="F32" s="311"/>
      <c r="G32" s="311"/>
    </row>
    <row r="33" spans="1:7" x14ac:dyDescent="0.4">
      <c r="A33" s="392" t="s">
        <v>131</v>
      </c>
      <c r="B33" s="392"/>
      <c r="C33" s="392"/>
      <c r="D33" s="392"/>
      <c r="E33" s="392"/>
      <c r="F33" s="393"/>
      <c r="G33" s="393" t="s">
        <v>113</v>
      </c>
    </row>
  </sheetData>
  <sheetProtection sheet="1" objects="1" scenarios="1"/>
  <mergeCells count="6">
    <mergeCell ref="A33:G33"/>
    <mergeCell ref="A1:G1"/>
    <mergeCell ref="A2:B2"/>
    <mergeCell ref="A29:G29"/>
    <mergeCell ref="A30:G30"/>
    <mergeCell ref="A31:G3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election sqref="A1:E1"/>
    </sheetView>
  </sheetViews>
  <sheetFormatPr defaultColWidth="9" defaultRowHeight="13.15" x14ac:dyDescent="0.4"/>
  <cols>
    <col min="1" max="1" width="38" style="228" bestFit="1" customWidth="1"/>
    <col min="2" max="2" width="33.1328125" style="228" customWidth="1"/>
    <col min="3" max="3" width="2.59765625" style="228" customWidth="1"/>
    <col min="4" max="4" width="32.86328125" style="228" customWidth="1"/>
    <col min="5" max="16384" width="9" style="228"/>
  </cols>
  <sheetData>
    <row r="1" spans="1:5" ht="30" customHeight="1" x14ac:dyDescent="0.4">
      <c r="A1" s="394" t="s">
        <v>480</v>
      </c>
      <c r="B1" s="394"/>
      <c r="C1" s="394"/>
      <c r="D1" s="395"/>
      <c r="E1" s="395"/>
    </row>
    <row r="2" spans="1:5" x14ac:dyDescent="0.4">
      <c r="A2" s="234" t="s">
        <v>594</v>
      </c>
      <c r="B2" s="142"/>
      <c r="C2" s="142"/>
      <c r="D2" s="311"/>
      <c r="E2" s="311"/>
    </row>
    <row r="3" spans="1:5" x14ac:dyDescent="0.4">
      <c r="A3" s="81" t="s">
        <v>70</v>
      </c>
      <c r="B3" s="81"/>
      <c r="C3" s="81"/>
      <c r="D3" s="311"/>
      <c r="E3" s="311"/>
    </row>
    <row r="4" spans="1:5" x14ac:dyDescent="0.4">
      <c r="A4" s="81"/>
      <c r="B4" s="81"/>
      <c r="C4" s="81"/>
      <c r="D4" s="311"/>
      <c r="E4" s="311"/>
    </row>
    <row r="5" spans="1:5" s="305" customFormat="1" x14ac:dyDescent="0.4"/>
    <row r="6" spans="1:5" ht="26.25" customHeight="1" x14ac:dyDescent="0.4">
      <c r="A6" s="313"/>
      <c r="B6" s="211" t="s">
        <v>481</v>
      </c>
      <c r="C6" s="248"/>
      <c r="D6" s="211" t="s">
        <v>482</v>
      </c>
    </row>
    <row r="7" spans="1:5" x14ac:dyDescent="0.4">
      <c r="A7" s="143" t="s">
        <v>571</v>
      </c>
      <c r="B7" s="227">
        <v>96</v>
      </c>
      <c r="C7" s="227"/>
      <c r="D7" s="227">
        <v>69</v>
      </c>
      <c r="E7" s="305"/>
    </row>
    <row r="8" spans="1:5" x14ac:dyDescent="0.4">
      <c r="A8" s="143" t="s">
        <v>217</v>
      </c>
      <c r="B8" s="227">
        <v>98</v>
      </c>
      <c r="C8" s="227"/>
      <c r="D8" s="227">
        <v>63</v>
      </c>
      <c r="E8" s="305"/>
    </row>
    <row r="9" spans="1:5" x14ac:dyDescent="0.4">
      <c r="A9" s="143" t="s">
        <v>213</v>
      </c>
      <c r="B9" s="227">
        <v>97</v>
      </c>
      <c r="C9" s="227"/>
      <c r="D9" s="227">
        <v>79</v>
      </c>
      <c r="E9" s="305"/>
    </row>
    <row r="10" spans="1:5" x14ac:dyDescent="0.4">
      <c r="A10" s="143" t="s">
        <v>218</v>
      </c>
      <c r="B10" s="227">
        <v>99</v>
      </c>
      <c r="C10" s="227"/>
      <c r="D10" s="227">
        <v>89</v>
      </c>
      <c r="E10" s="305"/>
    </row>
    <row r="11" spans="1:5" x14ac:dyDescent="0.4">
      <c r="A11" s="143" t="s">
        <v>82</v>
      </c>
      <c r="B11" s="227">
        <v>97</v>
      </c>
      <c r="C11" s="227"/>
      <c r="D11" s="227">
        <v>61</v>
      </c>
      <c r="E11" s="305"/>
    </row>
    <row r="12" spans="1:5" x14ac:dyDescent="0.4">
      <c r="A12" s="143" t="s">
        <v>83</v>
      </c>
      <c r="B12" s="227">
        <v>100</v>
      </c>
      <c r="C12" s="227"/>
      <c r="D12" s="227">
        <v>91</v>
      </c>
      <c r="E12" s="305"/>
    </row>
    <row r="13" spans="1:5" x14ac:dyDescent="0.4">
      <c r="A13" s="143" t="s">
        <v>79</v>
      </c>
      <c r="B13" s="227">
        <v>98</v>
      </c>
      <c r="C13" s="227"/>
      <c r="D13" s="227">
        <v>78</v>
      </c>
      <c r="E13" s="305"/>
    </row>
    <row r="14" spans="1:5" x14ac:dyDescent="0.4">
      <c r="A14" s="143" t="s">
        <v>219</v>
      </c>
      <c r="B14" s="227">
        <v>100</v>
      </c>
      <c r="C14" s="227"/>
      <c r="D14" s="227">
        <v>91</v>
      </c>
      <c r="E14" s="305"/>
    </row>
    <row r="15" spans="1:5" x14ac:dyDescent="0.4">
      <c r="A15" s="143" t="s">
        <v>220</v>
      </c>
      <c r="B15" s="227">
        <v>98</v>
      </c>
      <c r="C15" s="227"/>
      <c r="D15" s="227">
        <v>83</v>
      </c>
      <c r="E15" s="305"/>
    </row>
    <row r="16" spans="1:5" x14ac:dyDescent="0.4">
      <c r="A16" s="143" t="s">
        <v>53</v>
      </c>
      <c r="B16" s="227">
        <v>99</v>
      </c>
      <c r="C16" s="227"/>
      <c r="D16" s="227">
        <v>76</v>
      </c>
      <c r="E16" s="305"/>
    </row>
    <row r="17" spans="1:5" x14ac:dyDescent="0.4">
      <c r="A17" s="143" t="s">
        <v>214</v>
      </c>
      <c r="B17" s="227">
        <v>99</v>
      </c>
      <c r="C17" s="227"/>
      <c r="D17" s="227">
        <v>96</v>
      </c>
      <c r="E17" s="305"/>
    </row>
    <row r="18" spans="1:5" x14ac:dyDescent="0.4">
      <c r="A18" s="143" t="s">
        <v>221</v>
      </c>
      <c r="B18" s="227">
        <v>93</v>
      </c>
      <c r="C18" s="227"/>
      <c r="D18" s="227">
        <v>54</v>
      </c>
      <c r="E18" s="305"/>
    </row>
    <row r="19" spans="1:5" x14ac:dyDescent="0.4">
      <c r="A19" s="143" t="s">
        <v>222</v>
      </c>
      <c r="B19" s="227">
        <v>97</v>
      </c>
      <c r="C19" s="227"/>
      <c r="D19" s="227">
        <v>84</v>
      </c>
      <c r="E19" s="305"/>
    </row>
    <row r="20" spans="1:5" x14ac:dyDescent="0.4">
      <c r="A20" s="143" t="s">
        <v>57</v>
      </c>
      <c r="B20" s="227">
        <v>98</v>
      </c>
      <c r="C20" s="227"/>
      <c r="D20" s="227">
        <v>87</v>
      </c>
      <c r="E20" s="305"/>
    </row>
    <row r="21" spans="1:5" x14ac:dyDescent="0.4">
      <c r="A21" s="143" t="s">
        <v>240</v>
      </c>
      <c r="B21" s="227">
        <v>52</v>
      </c>
      <c r="C21" s="227"/>
      <c r="D21" s="227">
        <v>52</v>
      </c>
      <c r="E21" s="305"/>
    </row>
    <row r="22" spans="1:5" x14ac:dyDescent="0.4">
      <c r="A22" s="143" t="s">
        <v>223</v>
      </c>
      <c r="B22" s="227">
        <v>99</v>
      </c>
      <c r="C22" s="227"/>
      <c r="D22" s="227">
        <v>85</v>
      </c>
      <c r="E22" s="305"/>
    </row>
    <row r="23" spans="1:5" x14ac:dyDescent="0.4">
      <c r="A23" s="143" t="s">
        <v>224</v>
      </c>
      <c r="B23" s="227">
        <v>99</v>
      </c>
      <c r="C23" s="227"/>
      <c r="D23" s="227">
        <v>82</v>
      </c>
      <c r="E23" s="305"/>
    </row>
    <row r="24" spans="1:5" x14ac:dyDescent="0.4">
      <c r="A24" s="143" t="s">
        <v>225</v>
      </c>
      <c r="B24" s="227">
        <v>97</v>
      </c>
      <c r="C24" s="227"/>
      <c r="D24" s="227">
        <v>72</v>
      </c>
      <c r="E24" s="305"/>
    </row>
    <row r="25" spans="1:5" ht="8.25" customHeight="1" x14ac:dyDescent="0.4">
      <c r="A25" s="143"/>
      <c r="B25" s="227"/>
      <c r="C25" s="227"/>
      <c r="D25" s="227"/>
      <c r="E25" s="305"/>
    </row>
    <row r="26" spans="1:5" ht="14.65" x14ac:dyDescent="0.4">
      <c r="A26" s="143" t="s">
        <v>478</v>
      </c>
      <c r="B26" s="227">
        <v>99</v>
      </c>
      <c r="C26" s="227"/>
      <c r="D26" s="227">
        <v>91</v>
      </c>
      <c r="E26" s="305"/>
    </row>
    <row r="27" spans="1:5" x14ac:dyDescent="0.4">
      <c r="A27" s="308"/>
      <c r="B27" s="308"/>
      <c r="C27" s="308"/>
      <c r="D27" s="308"/>
    </row>
    <row r="28" spans="1:5" x14ac:dyDescent="0.4">
      <c r="D28" s="128" t="s">
        <v>593</v>
      </c>
    </row>
    <row r="29" spans="1:5" ht="49.15" customHeight="1" x14ac:dyDescent="0.4">
      <c r="A29" s="392" t="s">
        <v>479</v>
      </c>
      <c r="B29" s="392"/>
      <c r="C29" s="392"/>
      <c r="D29" s="393"/>
      <c r="E29" s="393"/>
    </row>
    <row r="30" spans="1:5" ht="36" customHeight="1" x14ac:dyDescent="0.4">
      <c r="A30" s="392" t="s">
        <v>258</v>
      </c>
      <c r="B30" s="392"/>
      <c r="C30" s="392"/>
      <c r="D30" s="393"/>
      <c r="E30" s="393"/>
    </row>
    <row r="31" spans="1:5" ht="43.9" customHeight="1" x14ac:dyDescent="0.4">
      <c r="A31" s="392" t="s">
        <v>374</v>
      </c>
      <c r="B31" s="392"/>
      <c r="C31" s="392"/>
      <c r="D31" s="392"/>
      <c r="E31" s="392"/>
    </row>
    <row r="32" spans="1:5" x14ac:dyDescent="0.4">
      <c r="A32" s="311"/>
      <c r="B32" s="311"/>
      <c r="C32" s="311"/>
      <c r="D32" s="311"/>
      <c r="E32" s="311"/>
    </row>
    <row r="33" spans="1:5" x14ac:dyDescent="0.4">
      <c r="A33" s="392" t="s">
        <v>131</v>
      </c>
      <c r="B33" s="392"/>
      <c r="C33" s="392"/>
      <c r="D33" s="393"/>
      <c r="E33" s="393" t="s">
        <v>113</v>
      </c>
    </row>
  </sheetData>
  <sheetProtection sheet="1" objects="1" scenarios="1"/>
  <mergeCells count="5">
    <mergeCell ref="A1:E1"/>
    <mergeCell ref="A29:E29"/>
    <mergeCell ref="A30:E30"/>
    <mergeCell ref="A31:E31"/>
    <mergeCell ref="A33:E3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showGridLines="0" zoomScaleNormal="100" workbookViewId="0"/>
  </sheetViews>
  <sheetFormatPr defaultColWidth="9.1328125" defaultRowHeight="13.15" x14ac:dyDescent="0.4"/>
  <cols>
    <col min="1" max="1" width="34" style="216" customWidth="1"/>
    <col min="2" max="2" width="12.59765625" style="216" customWidth="1"/>
    <col min="3" max="5" width="15.265625" style="216" customWidth="1"/>
    <col min="6" max="6" width="16.73046875" style="216" customWidth="1"/>
    <col min="7" max="7" width="3.265625" style="216" customWidth="1"/>
    <col min="8" max="8" width="12.73046875" style="216" customWidth="1"/>
    <col min="9" max="11" width="14.59765625" style="216" customWidth="1"/>
    <col min="12" max="12" width="13" style="216" customWidth="1"/>
    <col min="13" max="13" width="3.86328125" style="216" customWidth="1"/>
    <col min="14" max="14" width="11" style="216" customWidth="1"/>
    <col min="15" max="17" width="15.3984375" style="216" customWidth="1"/>
    <col min="18" max="18" width="16" style="216" customWidth="1"/>
    <col min="19" max="19" width="2.86328125" style="216" customWidth="1"/>
    <col min="20" max="24" width="16.1328125" style="216" customWidth="1"/>
    <col min="25" max="16384" width="9.1328125" style="216"/>
  </cols>
  <sheetData>
    <row r="1" spans="1:25" ht="15" x14ac:dyDescent="0.4">
      <c r="A1" s="314" t="s">
        <v>621</v>
      </c>
    </row>
    <row r="2" spans="1:25" ht="15" x14ac:dyDescent="0.4">
      <c r="A2" s="144" t="s">
        <v>483</v>
      </c>
    </row>
    <row r="3" spans="1:25" x14ac:dyDescent="0.4">
      <c r="A3" s="145" t="s">
        <v>70</v>
      </c>
    </row>
    <row r="4" spans="1:25" x14ac:dyDescent="0.4">
      <c r="A4" s="145"/>
    </row>
    <row r="5" spans="1:25" s="315" customFormat="1" x14ac:dyDescent="0.4"/>
    <row r="6" spans="1:25" ht="15" x14ac:dyDescent="0.4">
      <c r="A6" s="316"/>
      <c r="B6" s="396" t="s">
        <v>622</v>
      </c>
      <c r="C6" s="397"/>
      <c r="D6" s="397"/>
      <c r="E6" s="397"/>
      <c r="F6" s="398"/>
      <c r="G6" s="317"/>
      <c r="H6" s="396" t="s">
        <v>623</v>
      </c>
      <c r="I6" s="397"/>
      <c r="J6" s="397"/>
      <c r="K6" s="397"/>
      <c r="L6" s="398"/>
      <c r="M6" s="317"/>
      <c r="N6" s="396" t="s">
        <v>624</v>
      </c>
      <c r="O6" s="397"/>
      <c r="P6" s="397"/>
      <c r="Q6" s="397"/>
      <c r="R6" s="398"/>
      <c r="S6" s="317"/>
      <c r="T6" s="396" t="s">
        <v>625</v>
      </c>
      <c r="U6" s="396"/>
      <c r="V6" s="396"/>
      <c r="W6" s="396"/>
      <c r="X6" s="396"/>
    </row>
    <row r="7" spans="1:25" ht="90" customHeight="1" x14ac:dyDescent="0.4">
      <c r="A7" s="318"/>
      <c r="B7" s="146" t="s">
        <v>375</v>
      </c>
      <c r="C7" s="147" t="s">
        <v>484</v>
      </c>
      <c r="D7" s="148" t="s">
        <v>485</v>
      </c>
      <c r="E7" s="147" t="s">
        <v>486</v>
      </c>
      <c r="F7" s="148" t="s">
        <v>487</v>
      </c>
      <c r="G7" s="149"/>
      <c r="H7" s="146" t="s">
        <v>375</v>
      </c>
      <c r="I7" s="147" t="s">
        <v>484</v>
      </c>
      <c r="J7" s="148" t="s">
        <v>485</v>
      </c>
      <c r="K7" s="147" t="s">
        <v>486</v>
      </c>
      <c r="L7" s="148" t="s">
        <v>487</v>
      </c>
      <c r="M7" s="149"/>
      <c r="N7" s="146" t="s">
        <v>375</v>
      </c>
      <c r="O7" s="147" t="s">
        <v>484</v>
      </c>
      <c r="P7" s="148" t="s">
        <v>485</v>
      </c>
      <c r="Q7" s="147" t="s">
        <v>486</v>
      </c>
      <c r="R7" s="148" t="s">
        <v>487</v>
      </c>
      <c r="S7" s="149"/>
      <c r="T7" s="146" t="s">
        <v>375</v>
      </c>
      <c r="U7" s="147" t="s">
        <v>484</v>
      </c>
      <c r="V7" s="148" t="s">
        <v>485</v>
      </c>
      <c r="W7" s="147" t="s">
        <v>486</v>
      </c>
      <c r="X7" s="148" t="s">
        <v>487</v>
      </c>
    </row>
    <row r="8" spans="1:25" x14ac:dyDescent="0.4">
      <c r="A8" s="319" t="s">
        <v>376</v>
      </c>
      <c r="R8" s="316"/>
      <c r="Y8" s="319"/>
    </row>
    <row r="9" spans="1:25" s="315" customFormat="1" ht="21.4" customHeight="1" x14ac:dyDescent="0.4">
      <c r="A9" s="320" t="s">
        <v>626</v>
      </c>
      <c r="B9" s="321">
        <v>1197023</v>
      </c>
      <c r="C9" s="321">
        <v>104504</v>
      </c>
      <c r="D9" s="322">
        <v>8.6999999999999993</v>
      </c>
      <c r="E9" s="321">
        <v>1088939</v>
      </c>
      <c r="F9" s="322">
        <v>91</v>
      </c>
      <c r="G9" s="323"/>
      <c r="H9" s="321">
        <v>1119767</v>
      </c>
      <c r="I9" s="321">
        <v>67397</v>
      </c>
      <c r="J9" s="322">
        <v>6</v>
      </c>
      <c r="K9" s="321">
        <v>1046717</v>
      </c>
      <c r="L9" s="322">
        <v>93.5</v>
      </c>
      <c r="M9" s="324"/>
      <c r="N9" s="321">
        <v>1109418</v>
      </c>
      <c r="O9" s="321">
        <v>60548</v>
      </c>
      <c r="P9" s="322">
        <v>5.5</v>
      </c>
      <c r="Q9" s="321">
        <v>1047897</v>
      </c>
      <c r="R9" s="322">
        <v>94.5</v>
      </c>
      <c r="S9" s="324"/>
      <c r="T9" s="321">
        <v>1063615</v>
      </c>
      <c r="U9" s="321" t="s">
        <v>229</v>
      </c>
      <c r="V9" s="322" t="s">
        <v>229</v>
      </c>
      <c r="W9" s="321" t="s">
        <v>229</v>
      </c>
      <c r="X9" s="322" t="s">
        <v>229</v>
      </c>
      <c r="Y9" s="320"/>
    </row>
    <row r="10" spans="1:25" ht="14.65" x14ac:dyDescent="0.4">
      <c r="A10" s="325" t="s">
        <v>627</v>
      </c>
      <c r="B10" s="326">
        <v>142599</v>
      </c>
      <c r="C10" s="326">
        <v>20649</v>
      </c>
      <c r="D10" s="327">
        <v>14.5</v>
      </c>
      <c r="E10" s="326">
        <v>121172</v>
      </c>
      <c r="F10" s="327">
        <v>85</v>
      </c>
      <c r="G10" s="328"/>
      <c r="H10" s="326">
        <v>70358</v>
      </c>
      <c r="I10" s="326">
        <v>2458</v>
      </c>
      <c r="J10" s="327">
        <v>3.5</v>
      </c>
      <c r="K10" s="326">
        <v>66735</v>
      </c>
      <c r="L10" s="327">
        <v>94.9</v>
      </c>
      <c r="M10" s="329"/>
      <c r="N10" s="326">
        <v>34150</v>
      </c>
      <c r="O10" s="326">
        <v>1036</v>
      </c>
      <c r="P10" s="327">
        <v>3</v>
      </c>
      <c r="Q10" s="326">
        <v>32914</v>
      </c>
      <c r="R10" s="327">
        <v>96.4</v>
      </c>
      <c r="S10" s="329"/>
      <c r="T10" s="326">
        <v>235</v>
      </c>
      <c r="U10" s="326" t="s">
        <v>229</v>
      </c>
      <c r="V10" s="330" t="s">
        <v>229</v>
      </c>
      <c r="W10" s="326" t="s">
        <v>229</v>
      </c>
      <c r="X10" s="330" t="s">
        <v>229</v>
      </c>
      <c r="Y10" s="320"/>
    </row>
    <row r="11" spans="1:25" ht="14.65" x14ac:dyDescent="0.4">
      <c r="A11" s="325" t="s">
        <v>628</v>
      </c>
      <c r="B11" s="326">
        <v>579728</v>
      </c>
      <c r="C11" s="326">
        <v>63124</v>
      </c>
      <c r="D11" s="327">
        <v>10.9</v>
      </c>
      <c r="E11" s="326">
        <v>514693</v>
      </c>
      <c r="F11" s="327">
        <v>88.8</v>
      </c>
      <c r="G11" s="328"/>
      <c r="H11" s="326">
        <v>530391</v>
      </c>
      <c r="I11" s="326">
        <v>12238</v>
      </c>
      <c r="J11" s="327">
        <v>2.2999999999999998</v>
      </c>
      <c r="K11" s="326">
        <v>515335</v>
      </c>
      <c r="L11" s="327">
        <v>97.2</v>
      </c>
      <c r="M11" s="329"/>
      <c r="N11" s="326">
        <v>541050</v>
      </c>
      <c r="O11" s="326">
        <v>10753</v>
      </c>
      <c r="P11" s="327">
        <v>2</v>
      </c>
      <c r="Q11" s="326">
        <v>530078</v>
      </c>
      <c r="R11" s="327">
        <v>98</v>
      </c>
      <c r="S11" s="329"/>
      <c r="T11" s="326">
        <v>537627</v>
      </c>
      <c r="U11" s="326">
        <v>0</v>
      </c>
      <c r="V11" s="330">
        <v>0</v>
      </c>
      <c r="W11" s="326">
        <v>537627</v>
      </c>
      <c r="X11" s="330">
        <v>100</v>
      </c>
      <c r="Y11" s="320"/>
    </row>
    <row r="12" spans="1:25" ht="14.65" x14ac:dyDescent="0.4">
      <c r="A12" s="325" t="s">
        <v>559</v>
      </c>
      <c r="B12" s="326">
        <v>474696</v>
      </c>
      <c r="C12" s="326">
        <v>20731</v>
      </c>
      <c r="D12" s="327">
        <v>4.4000000000000004</v>
      </c>
      <c r="E12" s="326">
        <v>453074</v>
      </c>
      <c r="F12" s="327">
        <v>95.4</v>
      </c>
      <c r="G12" s="328"/>
      <c r="H12" s="326">
        <v>519018</v>
      </c>
      <c r="I12" s="326">
        <v>52701</v>
      </c>
      <c r="J12" s="327">
        <v>10.199999999999999</v>
      </c>
      <c r="K12" s="326">
        <v>464647</v>
      </c>
      <c r="L12" s="327">
        <v>89.5</v>
      </c>
      <c r="M12" s="329"/>
      <c r="N12" s="326">
        <v>534218</v>
      </c>
      <c r="O12" s="326">
        <v>48759</v>
      </c>
      <c r="P12" s="327">
        <v>9.1</v>
      </c>
      <c r="Q12" s="326">
        <v>484905</v>
      </c>
      <c r="R12" s="327">
        <v>90.8</v>
      </c>
      <c r="S12" s="329"/>
      <c r="T12" s="326">
        <v>525753</v>
      </c>
      <c r="U12" s="326">
        <v>0</v>
      </c>
      <c r="V12" s="330">
        <v>0</v>
      </c>
      <c r="W12" s="326">
        <v>525753</v>
      </c>
      <c r="X12" s="330">
        <v>100</v>
      </c>
      <c r="Y12" s="320"/>
    </row>
    <row r="13" spans="1:25" s="315" customFormat="1" ht="23.45" customHeight="1" x14ac:dyDescent="0.4">
      <c r="A13" s="320" t="s">
        <v>5</v>
      </c>
      <c r="B13" s="321">
        <v>889297</v>
      </c>
      <c r="C13" s="321">
        <v>186047</v>
      </c>
      <c r="D13" s="322">
        <v>20.9</v>
      </c>
      <c r="E13" s="321">
        <v>689376</v>
      </c>
      <c r="F13" s="322">
        <v>77.5</v>
      </c>
      <c r="G13" s="323"/>
      <c r="H13" s="321">
        <v>648570</v>
      </c>
      <c r="I13" s="321">
        <v>28462</v>
      </c>
      <c r="J13" s="322">
        <v>4.4000000000000004</v>
      </c>
      <c r="K13" s="321">
        <v>607800</v>
      </c>
      <c r="L13" s="322">
        <v>93.7</v>
      </c>
      <c r="M13" s="324"/>
      <c r="N13" s="321">
        <v>613964</v>
      </c>
      <c r="O13" s="321">
        <v>19447</v>
      </c>
      <c r="P13" s="322">
        <v>3.2</v>
      </c>
      <c r="Q13" s="321">
        <v>592952</v>
      </c>
      <c r="R13" s="322">
        <v>96.6</v>
      </c>
      <c r="S13" s="324"/>
      <c r="T13" s="321">
        <v>537401</v>
      </c>
      <c r="U13" s="321">
        <v>46</v>
      </c>
      <c r="V13" s="331">
        <v>0</v>
      </c>
      <c r="W13" s="321">
        <v>537336</v>
      </c>
      <c r="X13" s="331">
        <v>100</v>
      </c>
      <c r="Y13" s="320"/>
    </row>
    <row r="14" spans="1:25" x14ac:dyDescent="0.4">
      <c r="A14" s="325" t="s">
        <v>5</v>
      </c>
      <c r="B14" s="326">
        <v>854644</v>
      </c>
      <c r="C14" s="326">
        <v>177866</v>
      </c>
      <c r="D14" s="327">
        <v>20.8</v>
      </c>
      <c r="E14" s="326">
        <v>663395</v>
      </c>
      <c r="F14" s="327">
        <v>77.599999999999994</v>
      </c>
      <c r="G14" s="328"/>
      <c r="H14" s="326">
        <v>622091</v>
      </c>
      <c r="I14" s="326">
        <v>22221</v>
      </c>
      <c r="J14" s="327">
        <v>3.6</v>
      </c>
      <c r="K14" s="326">
        <v>587809</v>
      </c>
      <c r="L14" s="327">
        <v>94.5</v>
      </c>
      <c r="M14" s="329"/>
      <c r="N14" s="326">
        <v>613964</v>
      </c>
      <c r="O14" s="326">
        <v>19447</v>
      </c>
      <c r="P14" s="327">
        <v>3.2</v>
      </c>
      <c r="Q14" s="326">
        <v>592952</v>
      </c>
      <c r="R14" s="327">
        <v>96.6</v>
      </c>
      <c r="S14" s="329"/>
      <c r="T14" s="326">
        <v>537401</v>
      </c>
      <c r="U14" s="326">
        <v>46</v>
      </c>
      <c r="V14" s="330">
        <v>0</v>
      </c>
      <c r="W14" s="326">
        <v>537336</v>
      </c>
      <c r="X14" s="330">
        <v>100</v>
      </c>
      <c r="Y14" s="320"/>
    </row>
    <row r="15" spans="1:25" x14ac:dyDescent="0.4">
      <c r="A15" s="325" t="s">
        <v>377</v>
      </c>
      <c r="B15" s="326">
        <v>15844</v>
      </c>
      <c r="C15" s="326">
        <v>2476</v>
      </c>
      <c r="D15" s="327">
        <v>15.6</v>
      </c>
      <c r="E15" s="326">
        <v>13220</v>
      </c>
      <c r="F15" s="327">
        <v>83.4</v>
      </c>
      <c r="G15" s="328"/>
      <c r="H15" s="326">
        <v>12612</v>
      </c>
      <c r="I15" s="326">
        <v>2128</v>
      </c>
      <c r="J15" s="327">
        <v>16.899999999999999</v>
      </c>
      <c r="K15" s="326">
        <v>10471</v>
      </c>
      <c r="L15" s="327">
        <v>83</v>
      </c>
      <c r="M15" s="329"/>
      <c r="N15" s="326">
        <v>8708</v>
      </c>
      <c r="O15" s="326">
        <v>1234</v>
      </c>
      <c r="P15" s="327">
        <v>14.2</v>
      </c>
      <c r="Q15" s="326">
        <v>7470</v>
      </c>
      <c r="R15" s="327">
        <v>85.8</v>
      </c>
      <c r="S15" s="329"/>
      <c r="T15" s="326" t="s">
        <v>199</v>
      </c>
      <c r="U15" s="326" t="s">
        <v>199</v>
      </c>
      <c r="V15" s="330" t="s">
        <v>199</v>
      </c>
      <c r="W15" s="326" t="s">
        <v>199</v>
      </c>
      <c r="X15" s="330" t="s">
        <v>199</v>
      </c>
      <c r="Y15" s="320"/>
    </row>
    <row r="16" spans="1:25" x14ac:dyDescent="0.4">
      <c r="A16" s="325" t="s">
        <v>378</v>
      </c>
      <c r="B16" s="326">
        <v>18809</v>
      </c>
      <c r="C16" s="326">
        <v>5705</v>
      </c>
      <c r="D16" s="327">
        <v>30.3</v>
      </c>
      <c r="E16" s="326">
        <v>12761</v>
      </c>
      <c r="F16" s="327">
        <v>67.8</v>
      </c>
      <c r="G16" s="328"/>
      <c r="H16" s="326">
        <v>13867</v>
      </c>
      <c r="I16" s="326">
        <v>4113</v>
      </c>
      <c r="J16" s="327">
        <v>29.7</v>
      </c>
      <c r="K16" s="326">
        <v>9520</v>
      </c>
      <c r="L16" s="327">
        <v>68.7</v>
      </c>
      <c r="M16" s="329"/>
      <c r="N16" s="326">
        <v>8922</v>
      </c>
      <c r="O16" s="326">
        <v>2343</v>
      </c>
      <c r="P16" s="327">
        <v>26.3</v>
      </c>
      <c r="Q16" s="326">
        <v>6565</v>
      </c>
      <c r="R16" s="327">
        <v>73.599999999999994</v>
      </c>
      <c r="S16" s="329"/>
      <c r="T16" s="326" t="s">
        <v>199</v>
      </c>
      <c r="U16" s="326" t="s">
        <v>199</v>
      </c>
      <c r="V16" s="330" t="s">
        <v>199</v>
      </c>
      <c r="W16" s="326" t="s">
        <v>199</v>
      </c>
      <c r="X16" s="330" t="s">
        <v>199</v>
      </c>
      <c r="Y16" s="320"/>
    </row>
    <row r="17" spans="1:25" s="315" customFormat="1" ht="22.5" customHeight="1" x14ac:dyDescent="0.4">
      <c r="A17" s="320" t="s">
        <v>379</v>
      </c>
      <c r="B17" s="321">
        <v>1164083</v>
      </c>
      <c r="C17" s="321">
        <v>340560</v>
      </c>
      <c r="D17" s="322">
        <v>29.3</v>
      </c>
      <c r="E17" s="321">
        <v>814327</v>
      </c>
      <c r="F17" s="322">
        <v>70</v>
      </c>
      <c r="G17" s="323"/>
      <c r="H17" s="321">
        <v>1147624</v>
      </c>
      <c r="I17" s="321">
        <v>211522</v>
      </c>
      <c r="J17" s="322">
        <v>18.399999999999999</v>
      </c>
      <c r="K17" s="321">
        <v>915725</v>
      </c>
      <c r="L17" s="322">
        <v>79.8</v>
      </c>
      <c r="M17" s="324"/>
      <c r="N17" s="321">
        <v>1256723</v>
      </c>
      <c r="O17" s="321">
        <v>177051</v>
      </c>
      <c r="P17" s="322">
        <v>14.1</v>
      </c>
      <c r="Q17" s="321">
        <v>1074932</v>
      </c>
      <c r="R17" s="322">
        <v>85.5</v>
      </c>
      <c r="S17" s="324"/>
      <c r="T17" s="321">
        <v>1269066</v>
      </c>
      <c r="U17" s="321">
        <v>136029</v>
      </c>
      <c r="V17" s="331">
        <v>10.7</v>
      </c>
      <c r="W17" s="321">
        <v>1130392</v>
      </c>
      <c r="X17" s="331">
        <v>89.1</v>
      </c>
      <c r="Y17" s="320"/>
    </row>
    <row r="18" spans="1:25" x14ac:dyDescent="0.4">
      <c r="A18" s="325" t="s">
        <v>280</v>
      </c>
      <c r="B18" s="326">
        <v>142131</v>
      </c>
      <c r="C18" s="326">
        <v>14494</v>
      </c>
      <c r="D18" s="327">
        <v>10.199999999999999</v>
      </c>
      <c r="E18" s="326">
        <v>127248</v>
      </c>
      <c r="F18" s="327">
        <v>89.5</v>
      </c>
      <c r="G18" s="328"/>
      <c r="H18" s="326">
        <v>135897</v>
      </c>
      <c r="I18" s="326">
        <v>7564</v>
      </c>
      <c r="J18" s="327">
        <v>5.6</v>
      </c>
      <c r="K18" s="326">
        <v>126515</v>
      </c>
      <c r="L18" s="327">
        <v>93.1</v>
      </c>
      <c r="M18" s="329"/>
      <c r="N18" s="326">
        <v>145220</v>
      </c>
      <c r="O18" s="326">
        <v>6985</v>
      </c>
      <c r="P18" s="327">
        <v>4.8</v>
      </c>
      <c r="Q18" s="326">
        <v>137937</v>
      </c>
      <c r="R18" s="327">
        <v>95</v>
      </c>
      <c r="S18" s="329"/>
      <c r="T18" s="326">
        <v>147223</v>
      </c>
      <c r="U18" s="326">
        <v>5338</v>
      </c>
      <c r="V18" s="330">
        <v>3.6</v>
      </c>
      <c r="W18" s="326">
        <v>141655</v>
      </c>
      <c r="X18" s="330">
        <v>96.2</v>
      </c>
      <c r="Y18" s="320"/>
    </row>
    <row r="19" spans="1:25" x14ac:dyDescent="0.4">
      <c r="A19" s="325" t="s">
        <v>11</v>
      </c>
      <c r="B19" s="326">
        <v>138344</v>
      </c>
      <c r="C19" s="326">
        <v>9645</v>
      </c>
      <c r="D19" s="327">
        <v>7</v>
      </c>
      <c r="E19" s="326">
        <v>128594</v>
      </c>
      <c r="F19" s="327">
        <v>93</v>
      </c>
      <c r="G19" s="328"/>
      <c r="H19" s="326">
        <v>132673</v>
      </c>
      <c r="I19" s="326">
        <v>5004</v>
      </c>
      <c r="J19" s="327">
        <v>3.8</v>
      </c>
      <c r="K19" s="326">
        <v>127362</v>
      </c>
      <c r="L19" s="327">
        <v>96</v>
      </c>
      <c r="M19" s="329"/>
      <c r="N19" s="326">
        <v>142870</v>
      </c>
      <c r="O19" s="326">
        <v>3279</v>
      </c>
      <c r="P19" s="327">
        <v>2.2999999999999998</v>
      </c>
      <c r="Q19" s="326">
        <v>139356</v>
      </c>
      <c r="R19" s="327">
        <v>97.5</v>
      </c>
      <c r="S19" s="329"/>
      <c r="T19" s="326">
        <v>145553</v>
      </c>
      <c r="U19" s="326">
        <v>3072</v>
      </c>
      <c r="V19" s="330">
        <v>2.1</v>
      </c>
      <c r="W19" s="326">
        <v>142197</v>
      </c>
      <c r="X19" s="330">
        <v>97.7</v>
      </c>
      <c r="Y19" s="320"/>
    </row>
    <row r="20" spans="1:25" x14ac:dyDescent="0.4">
      <c r="A20" s="325" t="s">
        <v>10</v>
      </c>
      <c r="B20" s="326">
        <v>137438</v>
      </c>
      <c r="C20" s="326">
        <v>5920</v>
      </c>
      <c r="D20" s="327">
        <v>4.3</v>
      </c>
      <c r="E20" s="326">
        <v>131456</v>
      </c>
      <c r="F20" s="327">
        <v>95.6</v>
      </c>
      <c r="G20" s="328"/>
      <c r="H20" s="326">
        <v>132257</v>
      </c>
      <c r="I20" s="326">
        <v>2394</v>
      </c>
      <c r="J20" s="327">
        <v>1.8</v>
      </c>
      <c r="K20" s="326">
        <v>129677</v>
      </c>
      <c r="L20" s="327">
        <v>98</v>
      </c>
      <c r="M20" s="329"/>
      <c r="N20" s="326">
        <v>142505</v>
      </c>
      <c r="O20" s="326">
        <v>2076</v>
      </c>
      <c r="P20" s="327">
        <v>1.5</v>
      </c>
      <c r="Q20" s="326">
        <v>140248</v>
      </c>
      <c r="R20" s="327">
        <v>98.4</v>
      </c>
      <c r="S20" s="329"/>
      <c r="T20" s="326">
        <v>145099</v>
      </c>
      <c r="U20" s="326">
        <v>1890</v>
      </c>
      <c r="V20" s="330">
        <v>1.3</v>
      </c>
      <c r="W20" s="326">
        <v>143109</v>
      </c>
      <c r="X20" s="330">
        <v>98.6</v>
      </c>
      <c r="Y20" s="320"/>
    </row>
    <row r="21" spans="1:25" ht="14.65" x14ac:dyDescent="0.4">
      <c r="A21" s="325" t="s">
        <v>629</v>
      </c>
      <c r="B21" s="326">
        <v>15557</v>
      </c>
      <c r="C21" s="326">
        <v>205</v>
      </c>
      <c r="D21" s="327">
        <v>1.3</v>
      </c>
      <c r="E21" s="326">
        <v>15349</v>
      </c>
      <c r="F21" s="327">
        <v>98.7</v>
      </c>
      <c r="G21" s="328"/>
      <c r="H21" s="326">
        <v>33648</v>
      </c>
      <c r="I21" s="326">
        <v>631</v>
      </c>
      <c r="J21" s="327">
        <v>1.9</v>
      </c>
      <c r="K21" s="326">
        <v>32910</v>
      </c>
      <c r="L21" s="327">
        <v>97.8</v>
      </c>
      <c r="M21" s="329"/>
      <c r="N21" s="326">
        <v>62966</v>
      </c>
      <c r="O21" s="326">
        <v>1295</v>
      </c>
      <c r="P21" s="327">
        <v>2.1</v>
      </c>
      <c r="Q21" s="326">
        <v>61570</v>
      </c>
      <c r="R21" s="327">
        <v>97.8</v>
      </c>
      <c r="S21" s="329"/>
      <c r="T21" s="326">
        <v>70491</v>
      </c>
      <c r="U21" s="326">
        <v>1614</v>
      </c>
      <c r="V21" s="330">
        <v>2.2999999999999998</v>
      </c>
      <c r="W21" s="326">
        <v>68810</v>
      </c>
      <c r="X21" s="330">
        <v>97.6</v>
      </c>
      <c r="Y21" s="320"/>
    </row>
    <row r="22" spans="1:25" ht="20.25" customHeight="1" x14ac:dyDescent="0.4">
      <c r="A22" s="325" t="s">
        <v>6</v>
      </c>
      <c r="B22" s="326">
        <v>451936</v>
      </c>
      <c r="C22" s="326">
        <v>296702</v>
      </c>
      <c r="D22" s="327">
        <v>65.7</v>
      </c>
      <c r="E22" s="326">
        <v>146636</v>
      </c>
      <c r="F22" s="327">
        <v>32.4</v>
      </c>
      <c r="G22" s="328"/>
      <c r="H22" s="326">
        <v>404575</v>
      </c>
      <c r="I22" s="326">
        <v>187176</v>
      </c>
      <c r="J22" s="327">
        <v>46.3</v>
      </c>
      <c r="K22" s="326">
        <v>199500</v>
      </c>
      <c r="L22" s="327">
        <v>49.3</v>
      </c>
      <c r="M22" s="329"/>
      <c r="N22" s="326">
        <v>408593</v>
      </c>
      <c r="O22" s="326">
        <v>158149</v>
      </c>
      <c r="P22" s="327">
        <v>38.700000000000003</v>
      </c>
      <c r="Q22" s="326">
        <v>246559</v>
      </c>
      <c r="R22" s="327">
        <v>60.3</v>
      </c>
      <c r="S22" s="329"/>
      <c r="T22" s="326">
        <v>397990</v>
      </c>
      <c r="U22" s="326">
        <v>120744</v>
      </c>
      <c r="V22" s="330">
        <v>30.3</v>
      </c>
      <c r="W22" s="326">
        <v>275292</v>
      </c>
      <c r="X22" s="330">
        <v>69.2</v>
      </c>
      <c r="Y22" s="320"/>
    </row>
    <row r="23" spans="1:25" x14ac:dyDescent="0.4">
      <c r="A23" s="325" t="s">
        <v>7</v>
      </c>
      <c r="B23" s="326">
        <v>276770</v>
      </c>
      <c r="C23" s="326">
        <v>13460</v>
      </c>
      <c r="D23" s="327">
        <v>4.9000000000000004</v>
      </c>
      <c r="E23" s="326">
        <v>263272</v>
      </c>
      <c r="F23" s="327">
        <v>95.1</v>
      </c>
      <c r="G23" s="328"/>
      <c r="H23" s="326">
        <v>306675</v>
      </c>
      <c r="I23" s="326">
        <v>8748</v>
      </c>
      <c r="J23" s="327">
        <v>2.9</v>
      </c>
      <c r="K23" s="326">
        <v>297867</v>
      </c>
      <c r="L23" s="327">
        <v>97.1</v>
      </c>
      <c r="M23" s="329"/>
      <c r="N23" s="326">
        <v>349655</v>
      </c>
      <c r="O23" s="326">
        <v>5253</v>
      </c>
      <c r="P23" s="327">
        <v>1.5</v>
      </c>
      <c r="Q23" s="326">
        <v>344362</v>
      </c>
      <c r="R23" s="327">
        <v>98.5</v>
      </c>
      <c r="S23" s="329"/>
      <c r="T23" s="326">
        <v>358182</v>
      </c>
      <c r="U23" s="326">
        <v>3355</v>
      </c>
      <c r="V23" s="330">
        <v>0.9</v>
      </c>
      <c r="W23" s="326">
        <v>354817</v>
      </c>
      <c r="X23" s="330">
        <v>99.1</v>
      </c>
      <c r="Y23" s="320"/>
    </row>
    <row r="24" spans="1:25" x14ac:dyDescent="0.4">
      <c r="A24" s="325" t="s">
        <v>380</v>
      </c>
      <c r="B24" s="326">
        <v>1907</v>
      </c>
      <c r="C24" s="326">
        <v>134</v>
      </c>
      <c r="D24" s="327">
        <v>7</v>
      </c>
      <c r="E24" s="326">
        <v>1772</v>
      </c>
      <c r="F24" s="327">
        <v>92.9</v>
      </c>
      <c r="G24" s="328"/>
      <c r="H24" s="326">
        <v>1899</v>
      </c>
      <c r="I24" s="326">
        <v>5</v>
      </c>
      <c r="J24" s="327">
        <v>0.3</v>
      </c>
      <c r="K24" s="326">
        <v>1894</v>
      </c>
      <c r="L24" s="327">
        <v>99.7</v>
      </c>
      <c r="M24" s="329"/>
      <c r="N24" s="326">
        <v>4914</v>
      </c>
      <c r="O24" s="326">
        <v>14</v>
      </c>
      <c r="P24" s="327">
        <v>0.3</v>
      </c>
      <c r="Q24" s="326">
        <v>4900</v>
      </c>
      <c r="R24" s="327">
        <v>99.7</v>
      </c>
      <c r="S24" s="329"/>
      <c r="T24" s="326">
        <v>4528</v>
      </c>
      <c r="U24" s="326">
        <v>16</v>
      </c>
      <c r="V24" s="330">
        <v>0.4</v>
      </c>
      <c r="W24" s="326">
        <v>4512</v>
      </c>
      <c r="X24" s="330">
        <v>99.6</v>
      </c>
      <c r="Y24" s="320"/>
    </row>
    <row r="25" spans="1:25" s="315" customFormat="1" ht="23.25" customHeight="1" x14ac:dyDescent="0.4">
      <c r="A25" s="320" t="s">
        <v>29</v>
      </c>
      <c r="B25" s="321">
        <v>460053</v>
      </c>
      <c r="C25" s="321">
        <v>20396</v>
      </c>
      <c r="D25" s="322">
        <v>4.4000000000000004</v>
      </c>
      <c r="E25" s="321">
        <v>435766</v>
      </c>
      <c r="F25" s="322">
        <v>94.7</v>
      </c>
      <c r="G25" s="323"/>
      <c r="H25" s="321">
        <v>455898</v>
      </c>
      <c r="I25" s="321">
        <v>12022</v>
      </c>
      <c r="J25" s="322">
        <v>2.6</v>
      </c>
      <c r="K25" s="321">
        <v>440831</v>
      </c>
      <c r="L25" s="322">
        <v>96.7</v>
      </c>
      <c r="M25" s="324"/>
      <c r="N25" s="321">
        <v>492407</v>
      </c>
      <c r="O25" s="321">
        <v>10584</v>
      </c>
      <c r="P25" s="322">
        <v>2.1</v>
      </c>
      <c r="Q25" s="321">
        <v>480016</v>
      </c>
      <c r="R25" s="322">
        <v>97.5</v>
      </c>
      <c r="S25" s="324"/>
      <c r="T25" s="321">
        <v>495559</v>
      </c>
      <c r="U25" s="321">
        <v>8848</v>
      </c>
      <c r="V25" s="331">
        <v>1.8</v>
      </c>
      <c r="W25" s="321">
        <v>485718</v>
      </c>
      <c r="X25" s="331">
        <v>98</v>
      </c>
      <c r="Y25" s="320"/>
    </row>
    <row r="26" spans="1:25" x14ac:dyDescent="0.4">
      <c r="A26" s="325" t="s">
        <v>27</v>
      </c>
      <c r="B26" s="326">
        <v>213844</v>
      </c>
      <c r="C26" s="326">
        <v>9425</v>
      </c>
      <c r="D26" s="327">
        <v>4.4000000000000004</v>
      </c>
      <c r="E26" s="326">
        <v>202545</v>
      </c>
      <c r="F26" s="327">
        <v>94.7</v>
      </c>
      <c r="G26" s="328"/>
      <c r="H26" s="326">
        <v>215476</v>
      </c>
      <c r="I26" s="326">
        <v>5530</v>
      </c>
      <c r="J26" s="327">
        <v>2.6</v>
      </c>
      <c r="K26" s="326">
        <v>208523</v>
      </c>
      <c r="L26" s="327">
        <v>96.8</v>
      </c>
      <c r="M26" s="329"/>
      <c r="N26" s="326">
        <v>236395</v>
      </c>
      <c r="O26" s="326">
        <v>5106</v>
      </c>
      <c r="P26" s="327">
        <v>2.2000000000000002</v>
      </c>
      <c r="Q26" s="326">
        <v>230394</v>
      </c>
      <c r="R26" s="327">
        <v>97.5</v>
      </c>
      <c r="S26" s="329"/>
      <c r="T26" s="326">
        <v>241548</v>
      </c>
      <c r="U26" s="326">
        <v>4194</v>
      </c>
      <c r="V26" s="330">
        <v>1.7</v>
      </c>
      <c r="W26" s="326">
        <v>236748</v>
      </c>
      <c r="X26" s="330">
        <v>98</v>
      </c>
      <c r="Y26" s="320"/>
    </row>
    <row r="27" spans="1:25" x14ac:dyDescent="0.4">
      <c r="A27" s="325" t="s">
        <v>28</v>
      </c>
      <c r="B27" s="326">
        <v>246209</v>
      </c>
      <c r="C27" s="326">
        <v>10971</v>
      </c>
      <c r="D27" s="327">
        <v>4.5</v>
      </c>
      <c r="E27" s="326">
        <v>233221</v>
      </c>
      <c r="F27" s="327">
        <v>94.7</v>
      </c>
      <c r="G27" s="328"/>
      <c r="H27" s="326">
        <v>239426</v>
      </c>
      <c r="I27" s="326">
        <v>6406</v>
      </c>
      <c r="J27" s="327">
        <v>2.7</v>
      </c>
      <c r="K27" s="326">
        <v>231445</v>
      </c>
      <c r="L27" s="327">
        <v>96.7</v>
      </c>
      <c r="M27" s="329"/>
      <c r="N27" s="326">
        <v>254934</v>
      </c>
      <c r="O27" s="326">
        <v>5387</v>
      </c>
      <c r="P27" s="327">
        <v>2.1</v>
      </c>
      <c r="Q27" s="326">
        <v>248691</v>
      </c>
      <c r="R27" s="327">
        <v>97.6</v>
      </c>
      <c r="S27" s="329"/>
      <c r="T27" s="326">
        <v>253108</v>
      </c>
      <c r="U27" s="326">
        <v>4585</v>
      </c>
      <c r="V27" s="330">
        <v>1.8</v>
      </c>
      <c r="W27" s="326">
        <v>248181</v>
      </c>
      <c r="X27" s="330">
        <v>98.1</v>
      </c>
      <c r="Y27" s="320"/>
    </row>
    <row r="28" spans="1:25" x14ac:dyDescent="0.4">
      <c r="A28" s="325" t="s">
        <v>226</v>
      </c>
      <c r="B28" s="326">
        <v>1156</v>
      </c>
      <c r="C28" s="326">
        <v>48</v>
      </c>
      <c r="D28" s="327">
        <v>4.2</v>
      </c>
      <c r="E28" s="326">
        <v>1035</v>
      </c>
      <c r="F28" s="327">
        <v>89.5</v>
      </c>
      <c r="G28" s="328"/>
      <c r="H28" s="326">
        <v>996</v>
      </c>
      <c r="I28" s="326">
        <v>86</v>
      </c>
      <c r="J28" s="327">
        <v>8.6</v>
      </c>
      <c r="K28" s="326">
        <v>863</v>
      </c>
      <c r="L28" s="327">
        <v>86.6</v>
      </c>
      <c r="M28" s="329"/>
      <c r="N28" s="326">
        <v>1078</v>
      </c>
      <c r="O28" s="326">
        <v>91</v>
      </c>
      <c r="P28" s="327">
        <v>8.4</v>
      </c>
      <c r="Q28" s="326">
        <v>931</v>
      </c>
      <c r="R28" s="327">
        <v>86.4</v>
      </c>
      <c r="S28" s="329"/>
      <c r="T28" s="326">
        <v>903</v>
      </c>
      <c r="U28" s="326">
        <v>69</v>
      </c>
      <c r="V28" s="330">
        <v>7.6</v>
      </c>
      <c r="W28" s="326">
        <v>789</v>
      </c>
      <c r="X28" s="330">
        <v>87.4</v>
      </c>
      <c r="Y28" s="320"/>
    </row>
    <row r="29" spans="1:25" s="315" customFormat="1" ht="21.75" customHeight="1" x14ac:dyDescent="0.4">
      <c r="A29" s="320" t="s">
        <v>381</v>
      </c>
      <c r="B29" s="321">
        <v>360711</v>
      </c>
      <c r="C29" s="321">
        <v>25493</v>
      </c>
      <c r="D29" s="322">
        <v>7.1</v>
      </c>
      <c r="E29" s="321">
        <v>317002</v>
      </c>
      <c r="F29" s="322">
        <v>87.9</v>
      </c>
      <c r="G29" s="323"/>
      <c r="H29" s="321">
        <v>349242</v>
      </c>
      <c r="I29" s="321">
        <v>20157</v>
      </c>
      <c r="J29" s="322">
        <v>5.8</v>
      </c>
      <c r="K29" s="321">
        <v>313419</v>
      </c>
      <c r="L29" s="322">
        <v>89.7</v>
      </c>
      <c r="M29" s="324"/>
      <c r="N29" s="321">
        <v>338139</v>
      </c>
      <c r="O29" s="321">
        <v>18458</v>
      </c>
      <c r="P29" s="322">
        <v>5.5</v>
      </c>
      <c r="Q29" s="321">
        <v>307471</v>
      </c>
      <c r="R29" s="322">
        <v>90.9</v>
      </c>
      <c r="S29" s="324"/>
      <c r="T29" s="321">
        <v>317846</v>
      </c>
      <c r="U29" s="321">
        <v>17604</v>
      </c>
      <c r="V29" s="331">
        <v>5.5</v>
      </c>
      <c r="W29" s="321">
        <v>289693</v>
      </c>
      <c r="X29" s="331">
        <v>91.1</v>
      </c>
      <c r="Y29" s="320"/>
    </row>
    <row r="30" spans="1:25" x14ac:dyDescent="0.4">
      <c r="A30" s="325" t="s">
        <v>324</v>
      </c>
      <c r="B30" s="326" t="s">
        <v>229</v>
      </c>
      <c r="C30" s="326" t="s">
        <v>229</v>
      </c>
      <c r="D30" s="327" t="s">
        <v>229</v>
      </c>
      <c r="E30" s="326">
        <v>0</v>
      </c>
      <c r="F30" s="327">
        <v>0</v>
      </c>
      <c r="G30" s="328"/>
      <c r="H30" s="326" t="s">
        <v>229</v>
      </c>
      <c r="I30" s="326">
        <v>0</v>
      </c>
      <c r="J30" s="327">
        <v>0</v>
      </c>
      <c r="K30" s="326">
        <v>0</v>
      </c>
      <c r="L30" s="327">
        <v>0</v>
      </c>
      <c r="M30" s="329"/>
      <c r="N30" s="326" t="s">
        <v>229</v>
      </c>
      <c r="O30" s="326">
        <v>0</v>
      </c>
      <c r="P30" s="327">
        <v>0</v>
      </c>
      <c r="Q30" s="326">
        <v>0</v>
      </c>
      <c r="R30" s="327">
        <v>0</v>
      </c>
      <c r="S30" s="329"/>
      <c r="T30" s="326" t="s">
        <v>199</v>
      </c>
      <c r="U30" s="326" t="s">
        <v>199</v>
      </c>
      <c r="V30" s="330" t="s">
        <v>199</v>
      </c>
      <c r="W30" s="326" t="s">
        <v>199</v>
      </c>
      <c r="X30" s="330" t="s">
        <v>199</v>
      </c>
      <c r="Y30" s="320"/>
    </row>
    <row r="31" spans="1:25" x14ac:dyDescent="0.4">
      <c r="A31" s="325" t="s">
        <v>325</v>
      </c>
      <c r="B31" s="326" t="s">
        <v>229</v>
      </c>
      <c r="C31" s="326" t="s">
        <v>229</v>
      </c>
      <c r="D31" s="327" t="s">
        <v>229</v>
      </c>
      <c r="E31" s="326">
        <v>163</v>
      </c>
      <c r="F31" s="327">
        <v>35.9</v>
      </c>
      <c r="G31" s="328"/>
      <c r="H31" s="326" t="s">
        <v>229</v>
      </c>
      <c r="I31" s="326">
        <v>129</v>
      </c>
      <c r="J31" s="327">
        <v>29.9</v>
      </c>
      <c r="K31" s="326">
        <v>178</v>
      </c>
      <c r="L31" s="327">
        <v>41.2</v>
      </c>
      <c r="M31" s="329"/>
      <c r="N31" s="326" t="s">
        <v>229</v>
      </c>
      <c r="O31" s="326">
        <v>152</v>
      </c>
      <c r="P31" s="327">
        <v>34.200000000000003</v>
      </c>
      <c r="Q31" s="326">
        <v>176</v>
      </c>
      <c r="R31" s="327">
        <v>39.6</v>
      </c>
      <c r="S31" s="329"/>
      <c r="T31" s="326">
        <v>443</v>
      </c>
      <c r="U31" s="326">
        <v>163</v>
      </c>
      <c r="V31" s="330">
        <v>36.799999999999997</v>
      </c>
      <c r="W31" s="326">
        <v>165</v>
      </c>
      <c r="X31" s="330">
        <v>37.200000000000003</v>
      </c>
      <c r="Y31" s="320"/>
    </row>
    <row r="32" spans="1:25" x14ac:dyDescent="0.4">
      <c r="A32" s="325" t="s">
        <v>34</v>
      </c>
      <c r="B32" s="326">
        <v>166167</v>
      </c>
      <c r="C32" s="326">
        <v>9454</v>
      </c>
      <c r="D32" s="327">
        <v>5.7</v>
      </c>
      <c r="E32" s="326">
        <v>149090</v>
      </c>
      <c r="F32" s="327">
        <v>89.7</v>
      </c>
      <c r="G32" s="328"/>
      <c r="H32" s="326">
        <v>158730</v>
      </c>
      <c r="I32" s="326">
        <v>6152</v>
      </c>
      <c r="J32" s="327">
        <v>3.9</v>
      </c>
      <c r="K32" s="326">
        <v>146943</v>
      </c>
      <c r="L32" s="327">
        <v>92.6</v>
      </c>
      <c r="M32" s="329"/>
      <c r="N32" s="326">
        <v>146349</v>
      </c>
      <c r="O32" s="326">
        <v>4477</v>
      </c>
      <c r="P32" s="327">
        <v>3.1</v>
      </c>
      <c r="Q32" s="326">
        <v>138248</v>
      </c>
      <c r="R32" s="327">
        <v>94.5</v>
      </c>
      <c r="S32" s="329"/>
      <c r="T32" s="326">
        <v>133544</v>
      </c>
      <c r="U32" s="326">
        <v>3652</v>
      </c>
      <c r="V32" s="330">
        <v>2.7</v>
      </c>
      <c r="W32" s="326">
        <v>127383</v>
      </c>
      <c r="X32" s="330">
        <v>95.4</v>
      </c>
      <c r="Y32" s="320"/>
    </row>
    <row r="33" spans="1:25" x14ac:dyDescent="0.4">
      <c r="A33" s="325" t="s">
        <v>35</v>
      </c>
      <c r="B33" s="326">
        <v>60362</v>
      </c>
      <c r="C33" s="326">
        <v>2442</v>
      </c>
      <c r="D33" s="327">
        <v>4</v>
      </c>
      <c r="E33" s="326">
        <v>56054</v>
      </c>
      <c r="F33" s="327">
        <v>92.9</v>
      </c>
      <c r="G33" s="328"/>
      <c r="H33" s="326">
        <v>55839</v>
      </c>
      <c r="I33" s="326">
        <v>1831</v>
      </c>
      <c r="J33" s="327">
        <v>3.3</v>
      </c>
      <c r="K33" s="326">
        <v>52648</v>
      </c>
      <c r="L33" s="327">
        <v>94.3</v>
      </c>
      <c r="M33" s="329"/>
      <c r="N33" s="326">
        <v>52328</v>
      </c>
      <c r="O33" s="326">
        <v>1333</v>
      </c>
      <c r="P33" s="327">
        <v>2.5</v>
      </c>
      <c r="Q33" s="326">
        <v>50069</v>
      </c>
      <c r="R33" s="327">
        <v>95.7</v>
      </c>
      <c r="S33" s="329"/>
      <c r="T33" s="326">
        <v>46512</v>
      </c>
      <c r="U33" s="326">
        <v>1224</v>
      </c>
      <c r="V33" s="330">
        <v>2.6</v>
      </c>
      <c r="W33" s="326">
        <v>44437</v>
      </c>
      <c r="X33" s="330">
        <v>95.5</v>
      </c>
      <c r="Y33" s="320"/>
    </row>
    <row r="34" spans="1:25" x14ac:dyDescent="0.4">
      <c r="A34" s="325" t="s">
        <v>36</v>
      </c>
      <c r="B34" s="326">
        <v>4197</v>
      </c>
      <c r="C34" s="326">
        <v>594</v>
      </c>
      <c r="D34" s="327">
        <v>14.2</v>
      </c>
      <c r="E34" s="326">
        <v>3306</v>
      </c>
      <c r="F34" s="327">
        <v>78.8</v>
      </c>
      <c r="G34" s="328"/>
      <c r="H34" s="326">
        <v>4146</v>
      </c>
      <c r="I34" s="326">
        <v>560</v>
      </c>
      <c r="J34" s="327">
        <v>13.5</v>
      </c>
      <c r="K34" s="326">
        <v>3256</v>
      </c>
      <c r="L34" s="327">
        <v>78.5</v>
      </c>
      <c r="M34" s="329"/>
      <c r="N34" s="326">
        <v>4223</v>
      </c>
      <c r="O34" s="326">
        <v>584</v>
      </c>
      <c r="P34" s="327">
        <v>13.8</v>
      </c>
      <c r="Q34" s="326">
        <v>3271</v>
      </c>
      <c r="R34" s="327">
        <v>77.5</v>
      </c>
      <c r="S34" s="329"/>
      <c r="T34" s="326">
        <v>4636</v>
      </c>
      <c r="U34" s="326">
        <v>858</v>
      </c>
      <c r="V34" s="330">
        <v>18.5</v>
      </c>
      <c r="W34" s="326">
        <v>3318</v>
      </c>
      <c r="X34" s="330">
        <v>71.599999999999994</v>
      </c>
      <c r="Y34" s="320"/>
    </row>
    <row r="35" spans="1:25" x14ac:dyDescent="0.4">
      <c r="A35" s="325" t="s">
        <v>326</v>
      </c>
      <c r="B35" s="326">
        <v>573</v>
      </c>
      <c r="C35" s="326">
        <v>192</v>
      </c>
      <c r="D35" s="327">
        <v>33.5</v>
      </c>
      <c r="E35" s="326">
        <v>156</v>
      </c>
      <c r="F35" s="327">
        <v>27.2</v>
      </c>
      <c r="G35" s="328"/>
      <c r="H35" s="326">
        <v>585</v>
      </c>
      <c r="I35" s="326">
        <v>166</v>
      </c>
      <c r="J35" s="327">
        <v>28.4</v>
      </c>
      <c r="K35" s="326">
        <v>181</v>
      </c>
      <c r="L35" s="327">
        <v>30.9</v>
      </c>
      <c r="M35" s="329"/>
      <c r="N35" s="326">
        <v>567</v>
      </c>
      <c r="O35" s="326">
        <v>193</v>
      </c>
      <c r="P35" s="327">
        <v>34</v>
      </c>
      <c r="Q35" s="326">
        <v>161</v>
      </c>
      <c r="R35" s="327">
        <v>28.4</v>
      </c>
      <c r="S35" s="329"/>
      <c r="T35" s="326">
        <v>636</v>
      </c>
      <c r="U35" s="326">
        <v>216</v>
      </c>
      <c r="V35" s="330">
        <v>34</v>
      </c>
      <c r="W35" s="326">
        <v>188</v>
      </c>
      <c r="X35" s="330">
        <v>29.6</v>
      </c>
      <c r="Y35" s="320"/>
    </row>
    <row r="36" spans="1:25" x14ac:dyDescent="0.4">
      <c r="A36" s="325" t="s">
        <v>327</v>
      </c>
      <c r="B36" s="326">
        <v>2064</v>
      </c>
      <c r="C36" s="326">
        <v>660</v>
      </c>
      <c r="D36" s="327">
        <v>32</v>
      </c>
      <c r="E36" s="326">
        <v>897</v>
      </c>
      <c r="F36" s="327">
        <v>43.5</v>
      </c>
      <c r="G36" s="328"/>
      <c r="H36" s="326">
        <v>2311</v>
      </c>
      <c r="I36" s="326">
        <v>738</v>
      </c>
      <c r="J36" s="327">
        <v>31.9</v>
      </c>
      <c r="K36" s="326">
        <v>1007</v>
      </c>
      <c r="L36" s="327">
        <v>43.6</v>
      </c>
      <c r="M36" s="329"/>
      <c r="N36" s="326">
        <v>2330</v>
      </c>
      <c r="O36" s="326">
        <v>821</v>
      </c>
      <c r="P36" s="327">
        <v>35.200000000000003</v>
      </c>
      <c r="Q36" s="326">
        <v>995</v>
      </c>
      <c r="R36" s="327">
        <v>42.7</v>
      </c>
      <c r="S36" s="329"/>
      <c r="T36" s="326">
        <v>2435</v>
      </c>
      <c r="U36" s="326">
        <v>856</v>
      </c>
      <c r="V36" s="330">
        <v>35.200000000000003</v>
      </c>
      <c r="W36" s="326">
        <v>1125</v>
      </c>
      <c r="X36" s="330">
        <v>46.2</v>
      </c>
      <c r="Y36" s="320"/>
    </row>
    <row r="37" spans="1:25" x14ac:dyDescent="0.4">
      <c r="A37" s="325" t="s">
        <v>38</v>
      </c>
      <c r="B37" s="326">
        <v>89949</v>
      </c>
      <c r="C37" s="326">
        <v>4723</v>
      </c>
      <c r="D37" s="327">
        <v>5.3</v>
      </c>
      <c r="E37" s="326">
        <v>82664</v>
      </c>
      <c r="F37" s="327">
        <v>91.9</v>
      </c>
      <c r="G37" s="328"/>
      <c r="H37" s="326">
        <v>89920</v>
      </c>
      <c r="I37" s="326">
        <v>3232</v>
      </c>
      <c r="J37" s="327">
        <v>3.6</v>
      </c>
      <c r="K37" s="326">
        <v>84158</v>
      </c>
      <c r="L37" s="327">
        <v>93.6</v>
      </c>
      <c r="M37" s="329"/>
      <c r="N37" s="326">
        <v>94067</v>
      </c>
      <c r="O37" s="326">
        <v>2880</v>
      </c>
      <c r="P37" s="327">
        <v>3.1</v>
      </c>
      <c r="Q37" s="326">
        <v>89110</v>
      </c>
      <c r="R37" s="327">
        <v>94.7</v>
      </c>
      <c r="S37" s="329"/>
      <c r="T37" s="326">
        <v>92656</v>
      </c>
      <c r="U37" s="326">
        <v>2754</v>
      </c>
      <c r="V37" s="330">
        <v>3</v>
      </c>
      <c r="W37" s="326">
        <v>88197</v>
      </c>
      <c r="X37" s="330">
        <v>95.2</v>
      </c>
      <c r="Y37" s="320"/>
    </row>
    <row r="38" spans="1:25" x14ac:dyDescent="0.4">
      <c r="A38" s="325" t="s">
        <v>32</v>
      </c>
      <c r="B38" s="326">
        <v>3300</v>
      </c>
      <c r="C38" s="326">
        <v>854</v>
      </c>
      <c r="D38" s="327">
        <v>25.9</v>
      </c>
      <c r="E38" s="326">
        <v>1761</v>
      </c>
      <c r="F38" s="327">
        <v>53.4</v>
      </c>
      <c r="G38" s="328"/>
      <c r="H38" s="326">
        <v>3557</v>
      </c>
      <c r="I38" s="326">
        <v>921</v>
      </c>
      <c r="J38" s="327">
        <v>25.9</v>
      </c>
      <c r="K38" s="326">
        <v>1936</v>
      </c>
      <c r="L38" s="327">
        <v>54.4</v>
      </c>
      <c r="M38" s="329"/>
      <c r="N38" s="326">
        <v>3817</v>
      </c>
      <c r="O38" s="326">
        <v>1020</v>
      </c>
      <c r="P38" s="327">
        <v>26.7</v>
      </c>
      <c r="Q38" s="326">
        <v>2171</v>
      </c>
      <c r="R38" s="327">
        <v>56.9</v>
      </c>
      <c r="S38" s="329"/>
      <c r="T38" s="326">
        <v>3867</v>
      </c>
      <c r="U38" s="326">
        <v>1079</v>
      </c>
      <c r="V38" s="330">
        <v>27.9</v>
      </c>
      <c r="W38" s="326">
        <v>2152</v>
      </c>
      <c r="X38" s="330">
        <v>55.7</v>
      </c>
      <c r="Y38" s="320"/>
    </row>
    <row r="39" spans="1:25" x14ac:dyDescent="0.4">
      <c r="A39" s="325" t="s">
        <v>328</v>
      </c>
      <c r="B39" s="326">
        <v>1104</v>
      </c>
      <c r="C39" s="326">
        <v>150</v>
      </c>
      <c r="D39" s="327">
        <v>13.6</v>
      </c>
      <c r="E39" s="326">
        <v>740</v>
      </c>
      <c r="F39" s="327">
        <v>67</v>
      </c>
      <c r="G39" s="328"/>
      <c r="H39" s="326">
        <v>950</v>
      </c>
      <c r="I39" s="326">
        <v>116</v>
      </c>
      <c r="J39" s="327">
        <v>12.2</v>
      </c>
      <c r="K39" s="326">
        <v>639</v>
      </c>
      <c r="L39" s="327">
        <v>67.3</v>
      </c>
      <c r="M39" s="329"/>
      <c r="N39" s="326">
        <v>844</v>
      </c>
      <c r="O39" s="326">
        <v>100</v>
      </c>
      <c r="P39" s="327">
        <v>11.8</v>
      </c>
      <c r="Q39" s="326">
        <v>608</v>
      </c>
      <c r="R39" s="327">
        <v>72</v>
      </c>
      <c r="S39" s="329"/>
      <c r="T39" s="326">
        <v>742</v>
      </c>
      <c r="U39" s="326">
        <v>83</v>
      </c>
      <c r="V39" s="330">
        <v>11.2</v>
      </c>
      <c r="W39" s="326">
        <v>546</v>
      </c>
      <c r="X39" s="330">
        <v>73.599999999999994</v>
      </c>
      <c r="Y39" s="320"/>
    </row>
    <row r="40" spans="1:25" x14ac:dyDescent="0.4">
      <c r="A40" s="325" t="s">
        <v>33</v>
      </c>
      <c r="B40" s="326">
        <v>3369</v>
      </c>
      <c r="C40" s="326">
        <v>740</v>
      </c>
      <c r="D40" s="327">
        <v>22</v>
      </c>
      <c r="E40" s="326">
        <v>2167</v>
      </c>
      <c r="F40" s="327">
        <v>64.3</v>
      </c>
      <c r="G40" s="328"/>
      <c r="H40" s="326">
        <v>3785</v>
      </c>
      <c r="I40" s="326">
        <v>723</v>
      </c>
      <c r="J40" s="327">
        <v>19.100000000000001</v>
      </c>
      <c r="K40" s="326">
        <v>2650</v>
      </c>
      <c r="L40" s="327">
        <v>70</v>
      </c>
      <c r="M40" s="329"/>
      <c r="N40" s="326">
        <v>4033</v>
      </c>
      <c r="O40" s="326">
        <v>721</v>
      </c>
      <c r="P40" s="327">
        <v>17.899999999999999</v>
      </c>
      <c r="Q40" s="326">
        <v>2888</v>
      </c>
      <c r="R40" s="327">
        <v>71.599999999999994</v>
      </c>
      <c r="S40" s="329"/>
      <c r="T40" s="326">
        <v>4163</v>
      </c>
      <c r="U40" s="326">
        <v>768</v>
      </c>
      <c r="V40" s="330">
        <v>18.399999999999999</v>
      </c>
      <c r="W40" s="326">
        <v>2952</v>
      </c>
      <c r="X40" s="330">
        <v>70.900000000000006</v>
      </c>
      <c r="Y40" s="320"/>
    </row>
    <row r="41" spans="1:25" x14ac:dyDescent="0.4">
      <c r="A41" s="325" t="s">
        <v>329</v>
      </c>
      <c r="B41" s="326">
        <v>621</v>
      </c>
      <c r="C41" s="326">
        <v>174</v>
      </c>
      <c r="D41" s="327">
        <v>28</v>
      </c>
      <c r="E41" s="326">
        <v>228</v>
      </c>
      <c r="F41" s="327">
        <v>36.700000000000003</v>
      </c>
      <c r="G41" s="328"/>
      <c r="H41" s="326">
        <v>622</v>
      </c>
      <c r="I41" s="326">
        <v>191</v>
      </c>
      <c r="J41" s="327">
        <v>30.7</v>
      </c>
      <c r="K41" s="326">
        <v>236</v>
      </c>
      <c r="L41" s="327">
        <v>37.9</v>
      </c>
      <c r="M41" s="329"/>
      <c r="N41" s="326">
        <v>634</v>
      </c>
      <c r="O41" s="326">
        <v>159</v>
      </c>
      <c r="P41" s="327">
        <v>25.1</v>
      </c>
      <c r="Q41" s="326">
        <v>267</v>
      </c>
      <c r="R41" s="327">
        <v>42.1</v>
      </c>
      <c r="S41" s="329"/>
      <c r="T41" s="326">
        <v>514</v>
      </c>
      <c r="U41" s="326">
        <v>134</v>
      </c>
      <c r="V41" s="330">
        <v>26.1</v>
      </c>
      <c r="W41" s="326">
        <v>223</v>
      </c>
      <c r="X41" s="330">
        <v>43.4</v>
      </c>
      <c r="Y41" s="320"/>
    </row>
    <row r="42" spans="1:25" x14ac:dyDescent="0.4">
      <c r="A42" s="325" t="s">
        <v>330</v>
      </c>
      <c r="B42" s="326">
        <v>874</v>
      </c>
      <c r="C42" s="326">
        <v>128</v>
      </c>
      <c r="D42" s="327">
        <v>14.6</v>
      </c>
      <c r="E42" s="326">
        <v>601</v>
      </c>
      <c r="F42" s="327">
        <v>68.8</v>
      </c>
      <c r="G42" s="328"/>
      <c r="H42" s="326">
        <v>915</v>
      </c>
      <c r="I42" s="326">
        <v>142</v>
      </c>
      <c r="J42" s="327">
        <v>15.5</v>
      </c>
      <c r="K42" s="326">
        <v>620</v>
      </c>
      <c r="L42" s="327">
        <v>67.8</v>
      </c>
      <c r="M42" s="329"/>
      <c r="N42" s="326">
        <v>789</v>
      </c>
      <c r="O42" s="326">
        <v>117</v>
      </c>
      <c r="P42" s="327">
        <v>14.8</v>
      </c>
      <c r="Q42" s="326">
        <v>532</v>
      </c>
      <c r="R42" s="327">
        <v>67.400000000000006</v>
      </c>
      <c r="S42" s="329"/>
      <c r="T42" s="326">
        <v>872</v>
      </c>
      <c r="U42" s="326">
        <v>156</v>
      </c>
      <c r="V42" s="330">
        <v>17.899999999999999</v>
      </c>
      <c r="W42" s="326">
        <v>565</v>
      </c>
      <c r="X42" s="330">
        <v>64.8</v>
      </c>
      <c r="Y42" s="320"/>
    </row>
    <row r="43" spans="1:25" x14ac:dyDescent="0.4">
      <c r="A43" s="325" t="s">
        <v>331</v>
      </c>
      <c r="B43" s="326">
        <v>528</v>
      </c>
      <c r="C43" s="326">
        <v>192</v>
      </c>
      <c r="D43" s="327">
        <v>36.4</v>
      </c>
      <c r="E43" s="326">
        <v>279</v>
      </c>
      <c r="F43" s="327">
        <v>52.8</v>
      </c>
      <c r="G43" s="328"/>
      <c r="H43" s="326">
        <v>445</v>
      </c>
      <c r="I43" s="326">
        <v>177</v>
      </c>
      <c r="J43" s="327">
        <v>39.799999999999997</v>
      </c>
      <c r="K43" s="326">
        <v>219</v>
      </c>
      <c r="L43" s="327">
        <v>49.2</v>
      </c>
      <c r="M43" s="329"/>
      <c r="N43" s="326">
        <v>550</v>
      </c>
      <c r="O43" s="326">
        <v>250</v>
      </c>
      <c r="P43" s="327">
        <v>45.5</v>
      </c>
      <c r="Q43" s="326">
        <v>239</v>
      </c>
      <c r="R43" s="327">
        <v>43.5</v>
      </c>
      <c r="S43" s="329"/>
      <c r="T43" s="326">
        <v>535</v>
      </c>
      <c r="U43" s="326">
        <v>252</v>
      </c>
      <c r="V43" s="330">
        <v>47.1</v>
      </c>
      <c r="W43" s="326">
        <v>206</v>
      </c>
      <c r="X43" s="330">
        <v>38.5</v>
      </c>
      <c r="Y43" s="320"/>
    </row>
    <row r="44" spans="1:25" x14ac:dyDescent="0.4">
      <c r="A44" s="325" t="s">
        <v>382</v>
      </c>
      <c r="B44" s="326">
        <v>971</v>
      </c>
      <c r="C44" s="326">
        <v>253</v>
      </c>
      <c r="D44" s="327">
        <v>26.1</v>
      </c>
      <c r="E44" s="326">
        <v>423</v>
      </c>
      <c r="F44" s="327">
        <v>43.6</v>
      </c>
      <c r="G44" s="328"/>
      <c r="H44" s="326">
        <v>960</v>
      </c>
      <c r="I44" s="326">
        <v>249</v>
      </c>
      <c r="J44" s="327">
        <v>25.9</v>
      </c>
      <c r="K44" s="326">
        <v>410</v>
      </c>
      <c r="L44" s="327">
        <v>42.7</v>
      </c>
      <c r="M44" s="329"/>
      <c r="N44" s="326">
        <v>996</v>
      </c>
      <c r="O44" s="326">
        <v>201</v>
      </c>
      <c r="P44" s="327">
        <v>20.2</v>
      </c>
      <c r="Q44" s="326">
        <v>512</v>
      </c>
      <c r="R44" s="327">
        <v>51.4</v>
      </c>
      <c r="S44" s="329"/>
      <c r="T44" s="326">
        <v>971</v>
      </c>
      <c r="U44" s="326">
        <v>212</v>
      </c>
      <c r="V44" s="330">
        <v>21.8</v>
      </c>
      <c r="W44" s="326">
        <v>507</v>
      </c>
      <c r="X44" s="330">
        <v>52.2</v>
      </c>
      <c r="Y44" s="320"/>
    </row>
    <row r="45" spans="1:25" x14ac:dyDescent="0.4">
      <c r="A45" s="325" t="s">
        <v>37</v>
      </c>
      <c r="B45" s="326">
        <v>4791</v>
      </c>
      <c r="C45" s="326">
        <v>1542</v>
      </c>
      <c r="D45" s="327">
        <v>32.200000000000003</v>
      </c>
      <c r="E45" s="326">
        <v>1783</v>
      </c>
      <c r="F45" s="327">
        <v>37.200000000000003</v>
      </c>
      <c r="G45" s="328"/>
      <c r="H45" s="326">
        <v>4793</v>
      </c>
      <c r="I45" s="326">
        <v>1668</v>
      </c>
      <c r="J45" s="327">
        <v>34.799999999999997</v>
      </c>
      <c r="K45" s="326">
        <v>1833</v>
      </c>
      <c r="L45" s="327">
        <v>38.200000000000003</v>
      </c>
      <c r="M45" s="329"/>
      <c r="N45" s="326">
        <v>5479</v>
      </c>
      <c r="O45" s="326">
        <v>1966</v>
      </c>
      <c r="P45" s="327">
        <v>35.9</v>
      </c>
      <c r="Q45" s="326">
        <v>2228</v>
      </c>
      <c r="R45" s="327">
        <v>40.700000000000003</v>
      </c>
      <c r="S45" s="329"/>
      <c r="T45" s="326">
        <v>5388</v>
      </c>
      <c r="U45" s="326">
        <v>1976</v>
      </c>
      <c r="V45" s="330">
        <v>36.700000000000003</v>
      </c>
      <c r="W45" s="326">
        <v>2110</v>
      </c>
      <c r="X45" s="330">
        <v>39.200000000000003</v>
      </c>
      <c r="Y45" s="320"/>
    </row>
    <row r="46" spans="1:25" x14ac:dyDescent="0.4">
      <c r="A46" s="325" t="s">
        <v>333</v>
      </c>
      <c r="B46" s="326">
        <v>2200</v>
      </c>
      <c r="C46" s="326">
        <v>523</v>
      </c>
      <c r="D46" s="327">
        <v>23.8</v>
      </c>
      <c r="E46" s="326">
        <v>1434</v>
      </c>
      <c r="F46" s="327">
        <v>65.2</v>
      </c>
      <c r="G46" s="328"/>
      <c r="H46" s="326">
        <v>2250</v>
      </c>
      <c r="I46" s="326">
        <v>553</v>
      </c>
      <c r="J46" s="327">
        <v>24.6</v>
      </c>
      <c r="K46" s="326">
        <v>1371</v>
      </c>
      <c r="L46" s="327">
        <v>60.9</v>
      </c>
      <c r="M46" s="329"/>
      <c r="N46" s="326">
        <v>2314</v>
      </c>
      <c r="O46" s="326">
        <v>570</v>
      </c>
      <c r="P46" s="327">
        <v>24.6</v>
      </c>
      <c r="Q46" s="326">
        <v>1373</v>
      </c>
      <c r="R46" s="327">
        <v>59.3</v>
      </c>
      <c r="S46" s="329"/>
      <c r="T46" s="326">
        <v>2180</v>
      </c>
      <c r="U46" s="326">
        <v>552</v>
      </c>
      <c r="V46" s="330">
        <v>25.3</v>
      </c>
      <c r="W46" s="326">
        <v>1291</v>
      </c>
      <c r="X46" s="330">
        <v>59.2</v>
      </c>
      <c r="Y46" s="320"/>
    </row>
    <row r="47" spans="1:25" x14ac:dyDescent="0.4">
      <c r="A47" s="325" t="s">
        <v>334</v>
      </c>
      <c r="B47" s="326">
        <v>1793</v>
      </c>
      <c r="C47" s="326">
        <v>695</v>
      </c>
      <c r="D47" s="327">
        <v>38.799999999999997</v>
      </c>
      <c r="E47" s="326">
        <v>672</v>
      </c>
      <c r="F47" s="327">
        <v>37.5</v>
      </c>
      <c r="G47" s="328"/>
      <c r="H47" s="326">
        <v>1788</v>
      </c>
      <c r="I47" s="326">
        <v>691</v>
      </c>
      <c r="J47" s="327">
        <v>38.6</v>
      </c>
      <c r="K47" s="326">
        <v>684</v>
      </c>
      <c r="L47" s="327">
        <v>38.299999999999997</v>
      </c>
      <c r="M47" s="329"/>
      <c r="N47" s="326">
        <v>1849</v>
      </c>
      <c r="O47" s="326">
        <v>770</v>
      </c>
      <c r="P47" s="327">
        <v>41.6</v>
      </c>
      <c r="Q47" s="326">
        <v>676</v>
      </c>
      <c r="R47" s="327">
        <v>36.6</v>
      </c>
      <c r="S47" s="329"/>
      <c r="T47" s="326">
        <v>1770</v>
      </c>
      <c r="U47" s="326">
        <v>782</v>
      </c>
      <c r="V47" s="330">
        <v>44.2</v>
      </c>
      <c r="W47" s="326">
        <v>657</v>
      </c>
      <c r="X47" s="330">
        <v>37.1</v>
      </c>
      <c r="Y47" s="320"/>
    </row>
    <row r="48" spans="1:25" x14ac:dyDescent="0.4">
      <c r="A48" s="325" t="s">
        <v>39</v>
      </c>
      <c r="B48" s="326">
        <v>4332</v>
      </c>
      <c r="C48" s="326">
        <v>846</v>
      </c>
      <c r="D48" s="327">
        <v>19.5</v>
      </c>
      <c r="E48" s="326">
        <v>3099</v>
      </c>
      <c r="F48" s="327">
        <v>71.5</v>
      </c>
      <c r="G48" s="328"/>
      <c r="H48" s="326">
        <v>4344</v>
      </c>
      <c r="I48" s="326">
        <v>644</v>
      </c>
      <c r="J48" s="327">
        <v>14.8</v>
      </c>
      <c r="K48" s="326">
        <v>3254</v>
      </c>
      <c r="L48" s="327">
        <v>74.900000000000006</v>
      </c>
      <c r="M48" s="329"/>
      <c r="N48" s="326">
        <v>4090</v>
      </c>
      <c r="O48" s="326">
        <v>783</v>
      </c>
      <c r="P48" s="327">
        <v>19.100000000000001</v>
      </c>
      <c r="Q48" s="326">
        <v>3110</v>
      </c>
      <c r="R48" s="327">
        <v>76</v>
      </c>
      <c r="S48" s="329"/>
      <c r="T48" s="326">
        <v>3848</v>
      </c>
      <c r="U48" s="326">
        <v>588</v>
      </c>
      <c r="V48" s="330">
        <v>15.3</v>
      </c>
      <c r="W48" s="326">
        <v>3106</v>
      </c>
      <c r="X48" s="330">
        <v>80.7</v>
      </c>
      <c r="Y48" s="320"/>
    </row>
    <row r="49" spans="1:27" x14ac:dyDescent="0.4">
      <c r="A49" s="325" t="s">
        <v>335</v>
      </c>
      <c r="B49" s="326">
        <v>524</v>
      </c>
      <c r="C49" s="326">
        <v>151</v>
      </c>
      <c r="D49" s="327">
        <v>28.8</v>
      </c>
      <c r="E49" s="326">
        <v>244</v>
      </c>
      <c r="F49" s="327">
        <v>46.6</v>
      </c>
      <c r="G49" s="328"/>
      <c r="H49" s="326">
        <v>507</v>
      </c>
      <c r="I49" s="326">
        <v>162</v>
      </c>
      <c r="J49" s="327">
        <v>32</v>
      </c>
      <c r="K49" s="326">
        <v>212</v>
      </c>
      <c r="L49" s="327">
        <v>41.8</v>
      </c>
      <c r="M49" s="329"/>
      <c r="N49" s="326">
        <v>487</v>
      </c>
      <c r="O49" s="326">
        <v>143</v>
      </c>
      <c r="P49" s="327">
        <v>29.4</v>
      </c>
      <c r="Q49" s="326">
        <v>204</v>
      </c>
      <c r="R49" s="327">
        <v>41.9</v>
      </c>
      <c r="S49" s="329"/>
      <c r="T49" s="326">
        <v>481</v>
      </c>
      <c r="U49" s="326">
        <v>140</v>
      </c>
      <c r="V49" s="330">
        <v>29.1</v>
      </c>
      <c r="W49" s="326">
        <v>208</v>
      </c>
      <c r="X49" s="330">
        <v>43.2</v>
      </c>
      <c r="Y49" s="320"/>
    </row>
    <row r="50" spans="1:27" x14ac:dyDescent="0.4">
      <c r="A50" s="325" t="s">
        <v>42</v>
      </c>
      <c r="B50" s="326">
        <v>1180</v>
      </c>
      <c r="C50" s="326">
        <v>36</v>
      </c>
      <c r="D50" s="327">
        <v>3.1</v>
      </c>
      <c r="E50" s="326">
        <v>1142</v>
      </c>
      <c r="F50" s="327">
        <v>96.8</v>
      </c>
      <c r="G50" s="328"/>
      <c r="H50" s="326">
        <v>1221</v>
      </c>
      <c r="I50" s="326">
        <v>50</v>
      </c>
      <c r="J50" s="327">
        <v>4.0999999999999996</v>
      </c>
      <c r="K50" s="326">
        <v>1167</v>
      </c>
      <c r="L50" s="327">
        <v>95.6</v>
      </c>
      <c r="M50" s="329"/>
      <c r="N50" s="326">
        <v>1089</v>
      </c>
      <c r="O50" s="326">
        <v>18</v>
      </c>
      <c r="P50" s="327">
        <v>1.7</v>
      </c>
      <c r="Q50" s="326">
        <v>1069</v>
      </c>
      <c r="R50" s="327">
        <v>98.2</v>
      </c>
      <c r="S50" s="329"/>
      <c r="T50" s="326">
        <v>1117</v>
      </c>
      <c r="U50" s="326">
        <v>22</v>
      </c>
      <c r="V50" s="330">
        <v>2</v>
      </c>
      <c r="W50" s="326">
        <v>1090</v>
      </c>
      <c r="X50" s="330">
        <v>97.6</v>
      </c>
      <c r="Y50" s="320"/>
    </row>
    <row r="51" spans="1:27" x14ac:dyDescent="0.4">
      <c r="A51" s="325" t="s">
        <v>43</v>
      </c>
      <c r="B51" s="326">
        <v>10819</v>
      </c>
      <c r="C51" s="326">
        <v>553</v>
      </c>
      <c r="D51" s="326">
        <v>5.0999999999999996</v>
      </c>
      <c r="E51" s="326">
        <v>10011</v>
      </c>
      <c r="F51" s="326">
        <v>92.5</v>
      </c>
      <c r="G51" s="328"/>
      <c r="H51" s="326">
        <v>10602</v>
      </c>
      <c r="I51" s="326">
        <v>606</v>
      </c>
      <c r="J51" s="326">
        <v>5.7</v>
      </c>
      <c r="K51" s="326">
        <v>9738</v>
      </c>
      <c r="L51" s="326">
        <v>91.9</v>
      </c>
      <c r="M51" s="329"/>
      <c r="N51" s="326">
        <v>10283</v>
      </c>
      <c r="O51" s="326">
        <v>692</v>
      </c>
      <c r="P51" s="327">
        <v>6.7</v>
      </c>
      <c r="Q51" s="326">
        <v>9504</v>
      </c>
      <c r="R51" s="327">
        <v>92.4</v>
      </c>
      <c r="S51" s="329"/>
      <c r="T51" s="326">
        <v>9927</v>
      </c>
      <c r="U51" s="326">
        <v>652</v>
      </c>
      <c r="V51" s="330">
        <v>6.6</v>
      </c>
      <c r="W51" s="326">
        <v>9154</v>
      </c>
      <c r="X51" s="330">
        <v>92.2</v>
      </c>
      <c r="Y51" s="320"/>
    </row>
    <row r="52" spans="1:27" x14ac:dyDescent="0.4">
      <c r="A52" s="325" t="s">
        <v>383</v>
      </c>
      <c r="B52" s="326">
        <v>538</v>
      </c>
      <c r="C52" s="326">
        <v>444</v>
      </c>
      <c r="D52" s="326">
        <v>82.5</v>
      </c>
      <c r="E52" s="326">
        <v>88</v>
      </c>
      <c r="F52" s="326">
        <v>16.399999999999999</v>
      </c>
      <c r="G52" s="328"/>
      <c r="H52" s="326">
        <v>539</v>
      </c>
      <c r="I52" s="326">
        <v>456</v>
      </c>
      <c r="J52" s="326">
        <v>84.6</v>
      </c>
      <c r="K52" s="326">
        <v>79</v>
      </c>
      <c r="L52" s="326">
        <v>14.7</v>
      </c>
      <c r="M52" s="329"/>
      <c r="N52" s="326">
        <v>576</v>
      </c>
      <c r="O52" s="326">
        <v>508</v>
      </c>
      <c r="P52" s="327">
        <v>88.2</v>
      </c>
      <c r="Q52" s="326">
        <v>60</v>
      </c>
      <c r="R52" s="327">
        <v>10.4</v>
      </c>
      <c r="S52" s="329"/>
      <c r="T52" s="326">
        <v>609</v>
      </c>
      <c r="U52" s="326">
        <v>485</v>
      </c>
      <c r="V52" s="330">
        <v>79.599999999999994</v>
      </c>
      <c r="W52" s="326">
        <v>113</v>
      </c>
      <c r="X52" s="330">
        <v>18.600000000000001</v>
      </c>
      <c r="Y52" s="320"/>
    </row>
    <row r="53" spans="1:27" s="315" customFormat="1" ht="21" customHeight="1" x14ac:dyDescent="0.4">
      <c r="A53" s="205" t="s">
        <v>384</v>
      </c>
      <c r="B53" s="321">
        <v>4071167</v>
      </c>
      <c r="C53" s="321">
        <v>677000</v>
      </c>
      <c r="D53" s="321">
        <v>16.600000000000001</v>
      </c>
      <c r="E53" s="321">
        <v>3345410</v>
      </c>
      <c r="F53" s="321">
        <v>82.2</v>
      </c>
      <c r="G53" s="323"/>
      <c r="H53" s="321">
        <v>3721101</v>
      </c>
      <c r="I53" s="321">
        <v>339560</v>
      </c>
      <c r="J53" s="321">
        <v>9.1</v>
      </c>
      <c r="K53" s="321">
        <v>3324492</v>
      </c>
      <c r="L53" s="321">
        <v>89.3</v>
      </c>
      <c r="M53" s="324"/>
      <c r="N53" s="321">
        <v>3810651</v>
      </c>
      <c r="O53" s="321">
        <v>286088</v>
      </c>
      <c r="P53" s="322">
        <v>7.5</v>
      </c>
      <c r="Q53" s="321">
        <v>3503268</v>
      </c>
      <c r="R53" s="322">
        <v>91.9</v>
      </c>
      <c r="S53" s="324"/>
      <c r="T53" s="321">
        <v>3683487</v>
      </c>
      <c r="U53" s="321">
        <v>162549</v>
      </c>
      <c r="V53" s="331">
        <v>4.4000000000000004</v>
      </c>
      <c r="W53" s="321">
        <v>3506521</v>
      </c>
      <c r="X53" s="331">
        <v>95.2</v>
      </c>
      <c r="Y53" s="205"/>
    </row>
    <row r="54" spans="1:27" ht="24" customHeight="1" x14ac:dyDescent="0.4">
      <c r="A54" s="319" t="s">
        <v>385</v>
      </c>
      <c r="B54" s="326"/>
      <c r="C54" s="326"/>
      <c r="D54" s="326"/>
      <c r="E54" s="326"/>
      <c r="F54" s="326"/>
      <c r="G54" s="328"/>
      <c r="H54" s="326"/>
      <c r="I54" s="326"/>
      <c r="J54" s="326"/>
      <c r="K54" s="326"/>
      <c r="L54" s="326"/>
      <c r="M54" s="329"/>
      <c r="N54" s="326"/>
      <c r="O54" s="326"/>
      <c r="P54" s="327"/>
      <c r="Q54" s="326"/>
      <c r="R54" s="327"/>
      <c r="S54" s="329"/>
      <c r="T54" s="326"/>
      <c r="U54" s="326"/>
      <c r="V54" s="330"/>
      <c r="W54" s="326"/>
      <c r="X54" s="330"/>
      <c r="Y54" s="330"/>
      <c r="Z54" s="330"/>
      <c r="AA54" s="330"/>
    </row>
    <row r="55" spans="1:27" ht="19.5" customHeight="1" x14ac:dyDescent="0.4">
      <c r="A55" s="325" t="s">
        <v>386</v>
      </c>
      <c r="B55" s="326">
        <v>1947</v>
      </c>
      <c r="C55" s="326">
        <v>37</v>
      </c>
      <c r="D55" s="326">
        <v>1.9</v>
      </c>
      <c r="E55" s="326">
        <v>1908</v>
      </c>
      <c r="F55" s="326">
        <v>98</v>
      </c>
      <c r="G55" s="328"/>
      <c r="H55" s="326">
        <v>3797</v>
      </c>
      <c r="I55" s="326">
        <v>761</v>
      </c>
      <c r="J55" s="326">
        <v>20</v>
      </c>
      <c r="K55" s="326">
        <v>3035</v>
      </c>
      <c r="L55" s="326">
        <v>79.900000000000006</v>
      </c>
      <c r="M55" s="329"/>
      <c r="N55" s="326">
        <v>7419</v>
      </c>
      <c r="O55" s="326">
        <v>1027</v>
      </c>
      <c r="P55" s="327">
        <v>13.8</v>
      </c>
      <c r="Q55" s="326">
        <v>6391</v>
      </c>
      <c r="R55" s="327">
        <v>86.1</v>
      </c>
      <c r="S55" s="329"/>
      <c r="T55" s="326" t="s">
        <v>199</v>
      </c>
      <c r="U55" s="326" t="s">
        <v>199</v>
      </c>
      <c r="V55" s="330" t="s">
        <v>199</v>
      </c>
      <c r="W55" s="326" t="s">
        <v>199</v>
      </c>
      <c r="X55" s="330" t="s">
        <v>199</v>
      </c>
      <c r="Y55" s="320"/>
    </row>
    <row r="56" spans="1:27" x14ac:dyDescent="0.4">
      <c r="A56" s="204" t="s">
        <v>8</v>
      </c>
      <c r="B56" s="326">
        <v>21037</v>
      </c>
      <c r="C56" s="326">
        <v>0</v>
      </c>
      <c r="D56" s="326">
        <v>0</v>
      </c>
      <c r="E56" s="326">
        <v>21037</v>
      </c>
      <c r="F56" s="326">
        <v>100</v>
      </c>
      <c r="G56" s="328"/>
      <c r="H56" s="326">
        <v>22915</v>
      </c>
      <c r="I56" s="326">
        <v>77</v>
      </c>
      <c r="J56" s="326">
        <v>0.3</v>
      </c>
      <c r="K56" s="326">
        <v>22838</v>
      </c>
      <c r="L56" s="326">
        <v>99.7</v>
      </c>
      <c r="M56" s="329"/>
      <c r="N56" s="326">
        <v>16993</v>
      </c>
      <c r="O56" s="326">
        <v>43</v>
      </c>
      <c r="P56" s="327">
        <v>0.3</v>
      </c>
      <c r="Q56" s="326">
        <v>16948</v>
      </c>
      <c r="R56" s="327">
        <v>99.7</v>
      </c>
      <c r="S56" s="329"/>
      <c r="T56" s="326">
        <v>14211</v>
      </c>
      <c r="U56" s="326">
        <v>51</v>
      </c>
      <c r="V56" s="330">
        <v>0.4</v>
      </c>
      <c r="W56" s="326">
        <v>14159</v>
      </c>
      <c r="X56" s="330">
        <v>99.6</v>
      </c>
      <c r="Y56" s="332"/>
    </row>
    <row r="57" spans="1:27" x14ac:dyDescent="0.4">
      <c r="A57" s="325" t="s">
        <v>9</v>
      </c>
      <c r="B57" s="326">
        <v>13370</v>
      </c>
      <c r="C57" s="326">
        <v>328</v>
      </c>
      <c r="D57" s="326">
        <v>2.5</v>
      </c>
      <c r="E57" s="326">
        <v>12656</v>
      </c>
      <c r="F57" s="326">
        <v>94.7</v>
      </c>
      <c r="G57" s="328"/>
      <c r="H57" s="326">
        <v>12975</v>
      </c>
      <c r="I57" s="326">
        <v>392</v>
      </c>
      <c r="J57" s="326">
        <v>3</v>
      </c>
      <c r="K57" s="326">
        <v>12581</v>
      </c>
      <c r="L57" s="326">
        <v>97</v>
      </c>
      <c r="M57" s="329"/>
      <c r="N57" s="326">
        <v>3429</v>
      </c>
      <c r="O57" s="326">
        <v>136</v>
      </c>
      <c r="P57" s="327">
        <v>4</v>
      </c>
      <c r="Q57" s="326">
        <v>3293</v>
      </c>
      <c r="R57" s="327">
        <v>96</v>
      </c>
      <c r="S57" s="329"/>
      <c r="T57" s="326">
        <v>1438</v>
      </c>
      <c r="U57" s="326">
        <v>18</v>
      </c>
      <c r="V57" s="330">
        <v>1.3</v>
      </c>
      <c r="W57" s="326">
        <v>1265</v>
      </c>
      <c r="X57" s="330">
        <v>88</v>
      </c>
      <c r="Y57" s="320"/>
    </row>
    <row r="58" spans="1:27" x14ac:dyDescent="0.4">
      <c r="A58" s="325" t="s">
        <v>387</v>
      </c>
      <c r="B58" s="326">
        <v>1729</v>
      </c>
      <c r="C58" s="326">
        <v>53</v>
      </c>
      <c r="D58" s="326">
        <v>3.1</v>
      </c>
      <c r="E58" s="326">
        <v>1594</v>
      </c>
      <c r="F58" s="326">
        <v>92.2</v>
      </c>
      <c r="G58" s="328"/>
      <c r="H58" s="326">
        <v>1380</v>
      </c>
      <c r="I58" s="326">
        <v>57</v>
      </c>
      <c r="J58" s="326">
        <v>4.0999999999999996</v>
      </c>
      <c r="K58" s="326">
        <v>1184</v>
      </c>
      <c r="L58" s="326">
        <v>85.8</v>
      </c>
      <c r="M58" s="329"/>
      <c r="N58" s="326">
        <v>781</v>
      </c>
      <c r="O58" s="326">
        <v>71</v>
      </c>
      <c r="P58" s="327">
        <v>9.1</v>
      </c>
      <c r="Q58" s="326">
        <v>611</v>
      </c>
      <c r="R58" s="327">
        <v>78.2</v>
      </c>
      <c r="S58" s="329"/>
      <c r="T58" s="326">
        <v>450</v>
      </c>
      <c r="U58" s="326">
        <v>74</v>
      </c>
      <c r="V58" s="330">
        <v>16.399999999999999</v>
      </c>
      <c r="W58" s="326">
        <v>325</v>
      </c>
      <c r="X58" s="330">
        <v>72.2</v>
      </c>
      <c r="Y58" s="320"/>
    </row>
    <row r="59" spans="1:27" ht="14.65" x14ac:dyDescent="0.4">
      <c r="A59" s="333" t="s">
        <v>630</v>
      </c>
      <c r="B59" s="326">
        <v>407</v>
      </c>
      <c r="C59" s="326">
        <v>7</v>
      </c>
      <c r="D59" s="326">
        <v>1.7</v>
      </c>
      <c r="E59" s="326">
        <v>399</v>
      </c>
      <c r="F59" s="326">
        <v>98</v>
      </c>
      <c r="G59" s="328"/>
      <c r="H59" s="326">
        <v>0</v>
      </c>
      <c r="I59" s="326">
        <v>0</v>
      </c>
      <c r="J59" s="326">
        <v>0</v>
      </c>
      <c r="K59" s="326">
        <v>0</v>
      </c>
      <c r="L59" s="326">
        <v>0</v>
      </c>
      <c r="M59" s="329"/>
      <c r="N59" s="326" t="s">
        <v>199</v>
      </c>
      <c r="O59" s="326" t="s">
        <v>199</v>
      </c>
      <c r="P59" s="327" t="s">
        <v>199</v>
      </c>
      <c r="Q59" s="326" t="s">
        <v>199</v>
      </c>
      <c r="R59" s="327" t="s">
        <v>199</v>
      </c>
      <c r="S59" s="329"/>
      <c r="T59" s="326" t="s">
        <v>199</v>
      </c>
      <c r="U59" s="326" t="s">
        <v>199</v>
      </c>
      <c r="V59" s="330" t="s">
        <v>199</v>
      </c>
      <c r="W59" s="326" t="s">
        <v>199</v>
      </c>
      <c r="X59" s="330" t="s">
        <v>199</v>
      </c>
      <c r="Y59" s="334"/>
    </row>
    <row r="60" spans="1:27" x14ac:dyDescent="0.4">
      <c r="A60" s="325" t="s">
        <v>14</v>
      </c>
      <c r="B60" s="326">
        <v>7156</v>
      </c>
      <c r="C60" s="326">
        <v>887</v>
      </c>
      <c r="D60" s="326">
        <v>12.4</v>
      </c>
      <c r="E60" s="326">
        <v>5634</v>
      </c>
      <c r="F60" s="326">
        <v>78.7</v>
      </c>
      <c r="G60" s="328"/>
      <c r="H60" s="326">
        <v>6360</v>
      </c>
      <c r="I60" s="326">
        <v>894</v>
      </c>
      <c r="J60" s="326">
        <v>14.1</v>
      </c>
      <c r="K60" s="326">
        <v>4775</v>
      </c>
      <c r="L60" s="326">
        <v>75.099999999999994</v>
      </c>
      <c r="M60" s="329"/>
      <c r="N60" s="326">
        <v>4849</v>
      </c>
      <c r="O60" s="326">
        <v>874</v>
      </c>
      <c r="P60" s="327">
        <v>18</v>
      </c>
      <c r="Q60" s="326">
        <v>3423</v>
      </c>
      <c r="R60" s="327">
        <v>70.599999999999994</v>
      </c>
      <c r="S60" s="329"/>
      <c r="T60" s="326">
        <v>3563</v>
      </c>
      <c r="U60" s="326">
        <v>682</v>
      </c>
      <c r="V60" s="330">
        <v>19.100000000000001</v>
      </c>
      <c r="W60" s="326">
        <v>2518</v>
      </c>
      <c r="X60" s="330">
        <v>70.7</v>
      </c>
      <c r="Y60" s="320"/>
    </row>
    <row r="61" spans="1:27" x14ac:dyDescent="0.4">
      <c r="A61" s="325" t="s">
        <v>369</v>
      </c>
      <c r="B61" s="326">
        <v>202133</v>
      </c>
      <c r="C61" s="326">
        <v>9145</v>
      </c>
      <c r="D61" s="326">
        <v>4.5</v>
      </c>
      <c r="E61" s="326">
        <v>190100</v>
      </c>
      <c r="F61" s="326">
        <v>94</v>
      </c>
      <c r="G61" s="328"/>
      <c r="H61" s="326">
        <v>195060</v>
      </c>
      <c r="I61" s="326">
        <v>7161</v>
      </c>
      <c r="J61" s="326">
        <v>3.7</v>
      </c>
      <c r="K61" s="326">
        <v>185154</v>
      </c>
      <c r="L61" s="326">
        <v>94.9</v>
      </c>
      <c r="M61" s="329"/>
      <c r="N61" s="326">
        <v>175177</v>
      </c>
      <c r="O61" s="326">
        <v>5689</v>
      </c>
      <c r="P61" s="327">
        <v>3.2</v>
      </c>
      <c r="Q61" s="326">
        <v>167376</v>
      </c>
      <c r="R61" s="327">
        <v>95.5</v>
      </c>
      <c r="S61" s="329"/>
      <c r="T61" s="326">
        <v>157176</v>
      </c>
      <c r="U61" s="326">
        <v>4747</v>
      </c>
      <c r="V61" s="330">
        <v>3</v>
      </c>
      <c r="W61" s="326">
        <v>151314</v>
      </c>
      <c r="X61" s="330">
        <v>96.3</v>
      </c>
      <c r="Y61" s="320"/>
    </row>
    <row r="62" spans="1:27" x14ac:dyDescent="0.4">
      <c r="A62" s="325" t="s">
        <v>22</v>
      </c>
      <c r="B62" s="326">
        <v>6136</v>
      </c>
      <c r="C62" s="326">
        <v>382</v>
      </c>
      <c r="D62" s="326">
        <v>6.2</v>
      </c>
      <c r="E62" s="326">
        <v>5731</v>
      </c>
      <c r="F62" s="326">
        <v>93.4</v>
      </c>
      <c r="G62" s="328"/>
      <c r="H62" s="326">
        <v>7848</v>
      </c>
      <c r="I62" s="326">
        <v>412</v>
      </c>
      <c r="J62" s="326">
        <v>5.2</v>
      </c>
      <c r="K62" s="326">
        <v>7384</v>
      </c>
      <c r="L62" s="326">
        <v>94.1</v>
      </c>
      <c r="M62" s="329"/>
      <c r="N62" s="326">
        <v>8086</v>
      </c>
      <c r="O62" s="326">
        <v>257</v>
      </c>
      <c r="P62" s="327">
        <v>3.2</v>
      </c>
      <c r="Q62" s="326">
        <v>7768</v>
      </c>
      <c r="R62" s="327">
        <v>96.1</v>
      </c>
      <c r="S62" s="329"/>
      <c r="T62" s="326">
        <v>7182</v>
      </c>
      <c r="U62" s="326">
        <v>282</v>
      </c>
      <c r="V62" s="330">
        <v>3.9</v>
      </c>
      <c r="W62" s="326">
        <v>6786</v>
      </c>
      <c r="X62" s="330">
        <v>94.5</v>
      </c>
      <c r="Y62" s="320"/>
    </row>
    <row r="63" spans="1:27" ht="14.65" x14ac:dyDescent="0.4">
      <c r="A63" s="325" t="s">
        <v>631</v>
      </c>
      <c r="B63" s="326">
        <v>88372</v>
      </c>
      <c r="C63" s="326">
        <v>5417</v>
      </c>
      <c r="D63" s="326">
        <v>6.1</v>
      </c>
      <c r="E63" s="326">
        <v>81901</v>
      </c>
      <c r="F63" s="326">
        <v>92.7</v>
      </c>
      <c r="G63" s="328"/>
      <c r="H63" s="326">
        <v>105132</v>
      </c>
      <c r="I63" s="326">
        <v>5377</v>
      </c>
      <c r="J63" s="326">
        <v>5.0999999999999996</v>
      </c>
      <c r="K63" s="326">
        <v>97451</v>
      </c>
      <c r="L63" s="326">
        <v>92.7</v>
      </c>
      <c r="M63" s="329"/>
      <c r="N63" s="326">
        <v>76255</v>
      </c>
      <c r="O63" s="326">
        <v>4755</v>
      </c>
      <c r="P63" s="327">
        <v>6.2</v>
      </c>
      <c r="Q63" s="326">
        <v>69768</v>
      </c>
      <c r="R63" s="327">
        <v>91.5</v>
      </c>
      <c r="S63" s="329"/>
      <c r="T63" s="326">
        <v>63030</v>
      </c>
      <c r="U63" s="326">
        <v>2772</v>
      </c>
      <c r="V63" s="330">
        <v>4.4000000000000004</v>
      </c>
      <c r="W63" s="326">
        <v>59142</v>
      </c>
      <c r="X63" s="330">
        <v>93.8</v>
      </c>
      <c r="Y63" s="320"/>
    </row>
    <row r="64" spans="1:27" x14ac:dyDescent="0.4">
      <c r="A64" s="325" t="s">
        <v>24</v>
      </c>
      <c r="B64" s="326">
        <v>75874</v>
      </c>
      <c r="C64" s="326">
        <v>2428</v>
      </c>
      <c r="D64" s="326">
        <v>3.2</v>
      </c>
      <c r="E64" s="326">
        <v>73015</v>
      </c>
      <c r="F64" s="326">
        <v>96.2</v>
      </c>
      <c r="G64" s="328"/>
      <c r="H64" s="326">
        <v>75248</v>
      </c>
      <c r="I64" s="326">
        <v>2300</v>
      </c>
      <c r="J64" s="326">
        <v>3.1</v>
      </c>
      <c r="K64" s="326">
        <v>72419</v>
      </c>
      <c r="L64" s="326">
        <v>96.2</v>
      </c>
      <c r="M64" s="329"/>
      <c r="N64" s="326">
        <v>74554</v>
      </c>
      <c r="O64" s="326">
        <v>1889</v>
      </c>
      <c r="P64" s="327">
        <v>2.5</v>
      </c>
      <c r="Q64" s="326">
        <v>72224</v>
      </c>
      <c r="R64" s="327">
        <v>96.9</v>
      </c>
      <c r="S64" s="329"/>
      <c r="T64" s="326">
        <v>74887</v>
      </c>
      <c r="U64" s="326">
        <v>1754</v>
      </c>
      <c r="V64" s="330">
        <v>2.2999999999999998</v>
      </c>
      <c r="W64" s="326">
        <v>72845</v>
      </c>
      <c r="X64" s="330">
        <v>97.3</v>
      </c>
      <c r="Y64" s="320"/>
    </row>
    <row r="65" spans="1:25" x14ac:dyDescent="0.4">
      <c r="A65" s="325" t="s">
        <v>25</v>
      </c>
      <c r="B65" s="326">
        <v>11082</v>
      </c>
      <c r="C65" s="326">
        <v>1086</v>
      </c>
      <c r="D65" s="326">
        <v>9.8000000000000007</v>
      </c>
      <c r="E65" s="326">
        <v>9885</v>
      </c>
      <c r="F65" s="326">
        <v>89.2</v>
      </c>
      <c r="G65" s="328"/>
      <c r="H65" s="326">
        <v>13705</v>
      </c>
      <c r="I65" s="326">
        <v>658</v>
      </c>
      <c r="J65" s="326">
        <v>4.8</v>
      </c>
      <c r="K65" s="326">
        <v>12923</v>
      </c>
      <c r="L65" s="326">
        <v>94.3</v>
      </c>
      <c r="M65" s="329"/>
      <c r="N65" s="326">
        <v>12090</v>
      </c>
      <c r="O65" s="326">
        <v>333</v>
      </c>
      <c r="P65" s="327">
        <v>2.8</v>
      </c>
      <c r="Q65" s="326">
        <v>11668</v>
      </c>
      <c r="R65" s="327">
        <v>96.5</v>
      </c>
      <c r="S65" s="329"/>
      <c r="T65" s="326">
        <v>10594</v>
      </c>
      <c r="U65" s="326">
        <v>472</v>
      </c>
      <c r="V65" s="330">
        <v>4.5</v>
      </c>
      <c r="W65" s="326">
        <v>10011</v>
      </c>
      <c r="X65" s="330">
        <v>94.5</v>
      </c>
      <c r="Y65" s="320"/>
    </row>
    <row r="66" spans="1:25" x14ac:dyDescent="0.4">
      <c r="A66" s="325" t="s">
        <v>26</v>
      </c>
      <c r="B66" s="326">
        <v>28265</v>
      </c>
      <c r="C66" s="326">
        <v>1168</v>
      </c>
      <c r="D66" s="326">
        <v>4.0999999999999996</v>
      </c>
      <c r="E66" s="326">
        <v>26784</v>
      </c>
      <c r="F66" s="326">
        <v>94.8</v>
      </c>
      <c r="G66" s="328"/>
      <c r="H66" s="326">
        <v>27203</v>
      </c>
      <c r="I66" s="326">
        <v>1054</v>
      </c>
      <c r="J66" s="326">
        <v>3.9</v>
      </c>
      <c r="K66" s="326">
        <v>25958</v>
      </c>
      <c r="L66" s="326">
        <v>95.4</v>
      </c>
      <c r="M66" s="329"/>
      <c r="N66" s="326">
        <v>24320</v>
      </c>
      <c r="O66" s="326">
        <v>676</v>
      </c>
      <c r="P66" s="327">
        <v>2.8</v>
      </c>
      <c r="Q66" s="326">
        <v>23466</v>
      </c>
      <c r="R66" s="327">
        <v>96.5</v>
      </c>
      <c r="S66" s="329"/>
      <c r="T66" s="326">
        <v>20497</v>
      </c>
      <c r="U66" s="326">
        <v>739</v>
      </c>
      <c r="V66" s="330">
        <v>3.6</v>
      </c>
      <c r="W66" s="326">
        <v>19668</v>
      </c>
      <c r="X66" s="330">
        <v>96</v>
      </c>
      <c r="Y66" s="320"/>
    </row>
    <row r="67" spans="1:25" x14ac:dyDescent="0.4">
      <c r="A67" s="325" t="s">
        <v>29</v>
      </c>
      <c r="B67" s="326">
        <v>10161</v>
      </c>
      <c r="C67" s="326">
        <v>882</v>
      </c>
      <c r="D67" s="326">
        <v>8.6999999999999993</v>
      </c>
      <c r="E67" s="326">
        <v>7058</v>
      </c>
      <c r="F67" s="326">
        <v>69.5</v>
      </c>
      <c r="G67" s="328"/>
      <c r="H67" s="326">
        <v>8413</v>
      </c>
      <c r="I67" s="326">
        <v>893</v>
      </c>
      <c r="J67" s="326">
        <v>10.6</v>
      </c>
      <c r="K67" s="326">
        <v>6052</v>
      </c>
      <c r="L67" s="326">
        <v>71.900000000000006</v>
      </c>
      <c r="M67" s="329"/>
      <c r="N67" s="326">
        <v>492407</v>
      </c>
      <c r="O67" s="326">
        <v>10584</v>
      </c>
      <c r="P67" s="327">
        <v>2.1</v>
      </c>
      <c r="Q67" s="326">
        <v>480016</v>
      </c>
      <c r="R67" s="327">
        <v>97.5</v>
      </c>
      <c r="S67" s="329"/>
      <c r="T67" s="326">
        <v>2440</v>
      </c>
      <c r="U67" s="326">
        <v>128</v>
      </c>
      <c r="V67" s="330">
        <v>5.2</v>
      </c>
      <c r="W67" s="326">
        <v>1651</v>
      </c>
      <c r="X67" s="330">
        <v>67.7</v>
      </c>
      <c r="Y67" s="320"/>
    </row>
    <row r="68" spans="1:25" x14ac:dyDescent="0.4">
      <c r="A68" s="325" t="s">
        <v>30</v>
      </c>
      <c r="B68" s="326">
        <v>5014</v>
      </c>
      <c r="C68" s="326">
        <v>130</v>
      </c>
      <c r="D68" s="326">
        <v>2.6</v>
      </c>
      <c r="E68" s="326">
        <v>4881</v>
      </c>
      <c r="F68" s="326">
        <v>97.3</v>
      </c>
      <c r="G68" s="328"/>
      <c r="H68" s="326">
        <v>9550</v>
      </c>
      <c r="I68" s="326">
        <v>159</v>
      </c>
      <c r="J68" s="326">
        <v>1.7</v>
      </c>
      <c r="K68" s="326">
        <v>9346</v>
      </c>
      <c r="L68" s="326">
        <v>97.9</v>
      </c>
      <c r="M68" s="329"/>
      <c r="N68" s="326">
        <v>9609</v>
      </c>
      <c r="O68" s="326">
        <v>157</v>
      </c>
      <c r="P68" s="327">
        <v>1.6</v>
      </c>
      <c r="Q68" s="326">
        <v>9437</v>
      </c>
      <c r="R68" s="327">
        <v>98.2</v>
      </c>
      <c r="S68" s="329"/>
      <c r="T68" s="326">
        <v>8614</v>
      </c>
      <c r="U68" s="326">
        <v>218</v>
      </c>
      <c r="V68" s="330">
        <v>2.5</v>
      </c>
      <c r="W68" s="326">
        <v>8372</v>
      </c>
      <c r="X68" s="330">
        <v>97.2</v>
      </c>
      <c r="Y68" s="320"/>
    </row>
    <row r="69" spans="1:25" x14ac:dyDescent="0.4">
      <c r="A69" s="325" t="s">
        <v>31</v>
      </c>
      <c r="B69" s="326">
        <v>57780</v>
      </c>
      <c r="C69" s="326">
        <v>3407</v>
      </c>
      <c r="D69" s="326">
        <v>5.9</v>
      </c>
      <c r="E69" s="326">
        <v>53784</v>
      </c>
      <c r="F69" s="326">
        <v>93.1</v>
      </c>
      <c r="G69" s="328"/>
      <c r="H69" s="326">
        <v>60944</v>
      </c>
      <c r="I69" s="326">
        <v>2534</v>
      </c>
      <c r="J69" s="326">
        <v>4.2</v>
      </c>
      <c r="K69" s="326">
        <v>58043</v>
      </c>
      <c r="L69" s="326">
        <v>95.2</v>
      </c>
      <c r="M69" s="329"/>
      <c r="N69" s="326">
        <v>56864</v>
      </c>
      <c r="O69" s="326">
        <v>2503</v>
      </c>
      <c r="P69" s="327">
        <v>4.4000000000000004</v>
      </c>
      <c r="Q69" s="326">
        <v>54079</v>
      </c>
      <c r="R69" s="327">
        <v>95.1</v>
      </c>
      <c r="S69" s="329"/>
      <c r="T69" s="326">
        <v>51218</v>
      </c>
      <c r="U69" s="326">
        <v>2183</v>
      </c>
      <c r="V69" s="330">
        <v>4.3</v>
      </c>
      <c r="W69" s="326">
        <v>48496</v>
      </c>
      <c r="X69" s="330">
        <v>94.7</v>
      </c>
      <c r="Y69" s="320"/>
    </row>
    <row r="70" spans="1:25" x14ac:dyDescent="0.4">
      <c r="A70" s="325" t="s">
        <v>388</v>
      </c>
      <c r="B70" s="326">
        <v>3066</v>
      </c>
      <c r="C70" s="326">
        <v>183</v>
      </c>
      <c r="D70" s="326">
        <v>6</v>
      </c>
      <c r="E70" s="326">
        <v>2849</v>
      </c>
      <c r="F70" s="326">
        <v>92.9</v>
      </c>
      <c r="G70" s="328"/>
      <c r="H70" s="326">
        <v>1044</v>
      </c>
      <c r="I70" s="326">
        <v>212</v>
      </c>
      <c r="J70" s="326">
        <v>20.3</v>
      </c>
      <c r="K70" s="326">
        <v>205</v>
      </c>
      <c r="L70" s="326">
        <v>19.600000000000001</v>
      </c>
      <c r="M70" s="329"/>
      <c r="N70" s="326">
        <v>1287</v>
      </c>
      <c r="O70" s="326">
        <v>201</v>
      </c>
      <c r="P70" s="327">
        <v>15.6</v>
      </c>
      <c r="Q70" s="326">
        <v>243</v>
      </c>
      <c r="R70" s="327">
        <v>18.899999999999999</v>
      </c>
      <c r="S70" s="329"/>
      <c r="T70" s="326">
        <v>8</v>
      </c>
      <c r="U70" s="326" t="s">
        <v>229</v>
      </c>
      <c r="V70" s="326" t="s">
        <v>229</v>
      </c>
      <c r="W70" s="326" t="s">
        <v>229</v>
      </c>
      <c r="X70" s="330">
        <v>75</v>
      </c>
      <c r="Y70" s="320"/>
    </row>
    <row r="71" spans="1:25" x14ac:dyDescent="0.4">
      <c r="A71" s="325" t="s">
        <v>389</v>
      </c>
      <c r="B71" s="326">
        <v>5131</v>
      </c>
      <c r="C71" s="326">
        <v>367</v>
      </c>
      <c r="D71" s="326">
        <v>7.2</v>
      </c>
      <c r="E71" s="326">
        <v>4171</v>
      </c>
      <c r="F71" s="326">
        <v>81.3</v>
      </c>
      <c r="G71" s="328"/>
      <c r="H71" s="326">
        <v>4008</v>
      </c>
      <c r="I71" s="326">
        <v>161</v>
      </c>
      <c r="J71" s="326">
        <v>4</v>
      </c>
      <c r="K71" s="326">
        <v>3826</v>
      </c>
      <c r="L71" s="326">
        <v>95.5</v>
      </c>
      <c r="M71" s="329"/>
      <c r="N71" s="326">
        <v>4068</v>
      </c>
      <c r="O71" s="326">
        <v>163</v>
      </c>
      <c r="P71" s="327">
        <v>4</v>
      </c>
      <c r="Q71" s="326">
        <v>3884</v>
      </c>
      <c r="R71" s="327">
        <v>95.5</v>
      </c>
      <c r="S71" s="329"/>
      <c r="T71" s="326">
        <v>3888</v>
      </c>
      <c r="U71" s="326">
        <v>128</v>
      </c>
      <c r="V71" s="330">
        <v>3.3</v>
      </c>
      <c r="W71" s="326">
        <v>3722</v>
      </c>
      <c r="X71" s="330">
        <v>95.7</v>
      </c>
      <c r="Y71" s="320"/>
    </row>
    <row r="72" spans="1:25" x14ac:dyDescent="0.4">
      <c r="A72" s="325" t="s">
        <v>46</v>
      </c>
      <c r="B72" s="326">
        <v>176670</v>
      </c>
      <c r="C72" s="326">
        <v>6999</v>
      </c>
      <c r="D72" s="326">
        <v>4</v>
      </c>
      <c r="E72" s="326">
        <v>167586</v>
      </c>
      <c r="F72" s="326">
        <v>94.9</v>
      </c>
      <c r="G72" s="328"/>
      <c r="H72" s="326">
        <v>180467</v>
      </c>
      <c r="I72" s="326">
        <v>5971</v>
      </c>
      <c r="J72" s="326">
        <v>3.3</v>
      </c>
      <c r="K72" s="326">
        <v>172532</v>
      </c>
      <c r="L72" s="326">
        <v>95.6</v>
      </c>
      <c r="M72" s="329"/>
      <c r="N72" s="326">
        <v>169397</v>
      </c>
      <c r="O72" s="326">
        <v>5428</v>
      </c>
      <c r="P72" s="327">
        <v>3.2</v>
      </c>
      <c r="Q72" s="326">
        <v>162462</v>
      </c>
      <c r="R72" s="327">
        <v>95.9</v>
      </c>
      <c r="S72" s="329"/>
      <c r="T72" s="326">
        <v>163829</v>
      </c>
      <c r="U72" s="326">
        <v>4716</v>
      </c>
      <c r="V72" s="330">
        <v>2.9</v>
      </c>
      <c r="W72" s="326">
        <v>158062</v>
      </c>
      <c r="X72" s="330">
        <v>96.5</v>
      </c>
      <c r="Y72" s="320"/>
    </row>
    <row r="73" spans="1:25" x14ac:dyDescent="0.4">
      <c r="A73" s="325" t="s">
        <v>45</v>
      </c>
      <c r="B73" s="326">
        <v>1042</v>
      </c>
      <c r="C73" s="326">
        <v>95</v>
      </c>
      <c r="D73" s="326">
        <v>9.1</v>
      </c>
      <c r="E73" s="326">
        <v>937</v>
      </c>
      <c r="F73" s="326">
        <v>89.9</v>
      </c>
      <c r="G73" s="328"/>
      <c r="H73" s="326">
        <v>877</v>
      </c>
      <c r="I73" s="326">
        <v>12</v>
      </c>
      <c r="J73" s="326">
        <v>1.4</v>
      </c>
      <c r="K73" s="326">
        <v>864</v>
      </c>
      <c r="L73" s="326">
        <v>98.5</v>
      </c>
      <c r="M73" s="329"/>
      <c r="N73" s="326">
        <v>865</v>
      </c>
      <c r="O73" s="326">
        <v>23</v>
      </c>
      <c r="P73" s="327">
        <v>2.7</v>
      </c>
      <c r="Q73" s="326">
        <v>842</v>
      </c>
      <c r="R73" s="327">
        <v>97.3</v>
      </c>
      <c r="S73" s="329"/>
      <c r="T73" s="326">
        <v>585</v>
      </c>
      <c r="U73" s="326" t="s">
        <v>229</v>
      </c>
      <c r="V73" s="326" t="s">
        <v>229</v>
      </c>
      <c r="W73" s="326" t="s">
        <v>229</v>
      </c>
      <c r="X73" s="330">
        <v>99.7</v>
      </c>
      <c r="Y73" s="320"/>
    </row>
    <row r="74" spans="1:25" x14ac:dyDescent="0.4">
      <c r="A74" s="325" t="s">
        <v>58</v>
      </c>
      <c r="B74" s="326">
        <v>6454</v>
      </c>
      <c r="C74" s="326">
        <v>1499</v>
      </c>
      <c r="D74" s="326">
        <v>23.2</v>
      </c>
      <c r="E74" s="326">
        <v>4037</v>
      </c>
      <c r="F74" s="326">
        <v>62.6</v>
      </c>
      <c r="G74" s="328"/>
      <c r="H74" s="326">
        <v>6841</v>
      </c>
      <c r="I74" s="326">
        <v>821</v>
      </c>
      <c r="J74" s="326">
        <v>12</v>
      </c>
      <c r="K74" s="326">
        <v>5138</v>
      </c>
      <c r="L74" s="326">
        <v>75.099999999999994</v>
      </c>
      <c r="M74" s="329"/>
      <c r="N74" s="326">
        <v>5624</v>
      </c>
      <c r="O74" s="326">
        <v>501</v>
      </c>
      <c r="P74" s="327">
        <v>8.9</v>
      </c>
      <c r="Q74" s="326">
        <v>4731</v>
      </c>
      <c r="R74" s="327">
        <v>84.1</v>
      </c>
      <c r="S74" s="329"/>
      <c r="T74" s="326">
        <v>4192</v>
      </c>
      <c r="U74" s="326">
        <v>331</v>
      </c>
      <c r="V74" s="330">
        <v>7.9</v>
      </c>
      <c r="W74" s="326">
        <v>3703</v>
      </c>
      <c r="X74" s="330">
        <v>88.3</v>
      </c>
      <c r="Y74" s="320"/>
    </row>
    <row r="75" spans="1:25" x14ac:dyDescent="0.4">
      <c r="A75" s="325" t="s">
        <v>47</v>
      </c>
      <c r="B75" s="326">
        <v>10848</v>
      </c>
      <c r="C75" s="326">
        <v>899</v>
      </c>
      <c r="D75" s="326">
        <v>8.3000000000000007</v>
      </c>
      <c r="E75" s="326">
        <v>8195</v>
      </c>
      <c r="F75" s="326">
        <v>75.5</v>
      </c>
      <c r="G75" s="328"/>
      <c r="H75" s="326">
        <v>10456</v>
      </c>
      <c r="I75" s="326">
        <v>1059</v>
      </c>
      <c r="J75" s="326">
        <v>10.1</v>
      </c>
      <c r="K75" s="326">
        <v>7853</v>
      </c>
      <c r="L75" s="326">
        <v>75.099999999999994</v>
      </c>
      <c r="M75" s="329"/>
      <c r="N75" s="326">
        <v>7399</v>
      </c>
      <c r="O75" s="326">
        <v>791</v>
      </c>
      <c r="P75" s="327">
        <v>10.7</v>
      </c>
      <c r="Q75" s="326">
        <v>6038</v>
      </c>
      <c r="R75" s="327">
        <v>81.599999999999994</v>
      </c>
      <c r="S75" s="329"/>
      <c r="T75" s="326">
        <v>6554</v>
      </c>
      <c r="U75" s="326">
        <v>641</v>
      </c>
      <c r="V75" s="330">
        <v>9.8000000000000007</v>
      </c>
      <c r="W75" s="326">
        <v>5326</v>
      </c>
      <c r="X75" s="330">
        <v>81.3</v>
      </c>
      <c r="Y75" s="320"/>
    </row>
    <row r="76" spans="1:25" x14ac:dyDescent="0.4">
      <c r="A76" s="325" t="s">
        <v>83</v>
      </c>
      <c r="B76" s="326">
        <v>12076</v>
      </c>
      <c r="C76" s="326">
        <v>851</v>
      </c>
      <c r="D76" s="326">
        <v>7</v>
      </c>
      <c r="E76" s="326">
        <v>10970</v>
      </c>
      <c r="F76" s="326">
        <v>90.8</v>
      </c>
      <c r="G76" s="328"/>
      <c r="H76" s="326">
        <v>12071</v>
      </c>
      <c r="I76" s="326">
        <v>856</v>
      </c>
      <c r="J76" s="326">
        <v>7.1</v>
      </c>
      <c r="K76" s="326">
        <v>11018</v>
      </c>
      <c r="L76" s="326">
        <v>91.3</v>
      </c>
      <c r="M76" s="329"/>
      <c r="N76" s="326">
        <v>10563</v>
      </c>
      <c r="O76" s="326">
        <v>544</v>
      </c>
      <c r="P76" s="327">
        <v>5.2</v>
      </c>
      <c r="Q76" s="326">
        <v>9818</v>
      </c>
      <c r="R76" s="327">
        <v>92.9</v>
      </c>
      <c r="S76" s="329"/>
      <c r="T76" s="326">
        <v>9402</v>
      </c>
      <c r="U76" s="326">
        <v>636</v>
      </c>
      <c r="V76" s="330">
        <v>6.8</v>
      </c>
      <c r="W76" s="326">
        <v>8593</v>
      </c>
      <c r="X76" s="330">
        <v>91.4</v>
      </c>
      <c r="Y76" s="320"/>
    </row>
    <row r="77" spans="1:25" x14ac:dyDescent="0.4">
      <c r="A77" s="325" t="s">
        <v>48</v>
      </c>
      <c r="B77" s="326">
        <v>71864</v>
      </c>
      <c r="C77" s="326">
        <v>2428</v>
      </c>
      <c r="D77" s="326">
        <v>3.4</v>
      </c>
      <c r="E77" s="326">
        <v>68875</v>
      </c>
      <c r="F77" s="326">
        <v>95.8</v>
      </c>
      <c r="G77" s="328"/>
      <c r="H77" s="326">
        <v>71971</v>
      </c>
      <c r="I77" s="326">
        <v>2055</v>
      </c>
      <c r="J77" s="326">
        <v>2.9</v>
      </c>
      <c r="K77" s="326">
        <v>69354</v>
      </c>
      <c r="L77" s="326">
        <v>96.4</v>
      </c>
      <c r="M77" s="329"/>
      <c r="N77" s="326">
        <v>68967</v>
      </c>
      <c r="O77" s="326">
        <v>1971</v>
      </c>
      <c r="P77" s="327">
        <v>2.9</v>
      </c>
      <c r="Q77" s="326">
        <v>66424</v>
      </c>
      <c r="R77" s="327">
        <v>96.3</v>
      </c>
      <c r="S77" s="329"/>
      <c r="T77" s="326">
        <v>63179</v>
      </c>
      <c r="U77" s="326">
        <v>1685</v>
      </c>
      <c r="V77" s="330">
        <v>2.7</v>
      </c>
      <c r="W77" s="326">
        <v>61111</v>
      </c>
      <c r="X77" s="330">
        <v>96.7</v>
      </c>
      <c r="Y77" s="320"/>
    </row>
    <row r="78" spans="1:25" x14ac:dyDescent="0.4">
      <c r="A78" s="325" t="s">
        <v>50</v>
      </c>
      <c r="B78" s="326">
        <v>787</v>
      </c>
      <c r="C78" s="326">
        <v>72</v>
      </c>
      <c r="D78" s="326">
        <v>9.1</v>
      </c>
      <c r="E78" s="326">
        <v>304</v>
      </c>
      <c r="F78" s="326">
        <v>38.6</v>
      </c>
      <c r="G78" s="328"/>
      <c r="H78" s="326">
        <v>721</v>
      </c>
      <c r="I78" s="326">
        <v>245</v>
      </c>
      <c r="J78" s="326">
        <v>34</v>
      </c>
      <c r="K78" s="326">
        <v>235</v>
      </c>
      <c r="L78" s="326">
        <v>32.6</v>
      </c>
      <c r="M78" s="329"/>
      <c r="N78" s="326">
        <v>255</v>
      </c>
      <c r="O78" s="326">
        <v>5</v>
      </c>
      <c r="P78" s="327">
        <v>2</v>
      </c>
      <c r="Q78" s="326">
        <v>88</v>
      </c>
      <c r="R78" s="327">
        <v>34.5</v>
      </c>
      <c r="S78" s="329"/>
      <c r="T78" s="326" t="s">
        <v>199</v>
      </c>
      <c r="U78" s="326" t="s">
        <v>199</v>
      </c>
      <c r="V78" s="330" t="s">
        <v>199</v>
      </c>
      <c r="W78" s="326" t="s">
        <v>199</v>
      </c>
      <c r="X78" s="330" t="s">
        <v>199</v>
      </c>
      <c r="Y78" s="320"/>
    </row>
    <row r="79" spans="1:25" x14ac:dyDescent="0.4">
      <c r="A79" s="325" t="s">
        <v>51</v>
      </c>
      <c r="B79" s="326">
        <v>9545</v>
      </c>
      <c r="C79" s="326">
        <v>604</v>
      </c>
      <c r="D79" s="326">
        <v>6.3</v>
      </c>
      <c r="E79" s="326">
        <v>8871</v>
      </c>
      <c r="F79" s="326">
        <v>92.9</v>
      </c>
      <c r="G79" s="328"/>
      <c r="H79" s="326">
        <v>10043</v>
      </c>
      <c r="I79" s="326">
        <v>1059</v>
      </c>
      <c r="J79" s="326">
        <v>10.5</v>
      </c>
      <c r="K79" s="326">
        <v>8961</v>
      </c>
      <c r="L79" s="326">
        <v>89.2</v>
      </c>
      <c r="M79" s="329"/>
      <c r="N79" s="326">
        <v>8204</v>
      </c>
      <c r="O79" s="326">
        <v>1246</v>
      </c>
      <c r="P79" s="327">
        <v>15.2</v>
      </c>
      <c r="Q79" s="326">
        <v>6746</v>
      </c>
      <c r="R79" s="327">
        <v>82.2</v>
      </c>
      <c r="S79" s="329"/>
      <c r="T79" s="326">
        <v>5032</v>
      </c>
      <c r="U79" s="326">
        <v>860</v>
      </c>
      <c r="V79" s="330">
        <v>17.100000000000001</v>
      </c>
      <c r="W79" s="326">
        <v>4129</v>
      </c>
      <c r="X79" s="330">
        <v>82.1</v>
      </c>
      <c r="Y79" s="320"/>
    </row>
    <row r="80" spans="1:25" x14ac:dyDescent="0.4">
      <c r="A80" s="325" t="s">
        <v>52</v>
      </c>
      <c r="B80" s="326">
        <v>18447</v>
      </c>
      <c r="C80" s="326">
        <v>1960</v>
      </c>
      <c r="D80" s="326">
        <v>10.6</v>
      </c>
      <c r="E80" s="326">
        <v>16337</v>
      </c>
      <c r="F80" s="326">
        <v>88.6</v>
      </c>
      <c r="G80" s="328"/>
      <c r="H80" s="326">
        <v>20560</v>
      </c>
      <c r="I80" s="326">
        <v>1362</v>
      </c>
      <c r="J80" s="326">
        <v>6.6</v>
      </c>
      <c r="K80" s="326">
        <v>18993</v>
      </c>
      <c r="L80" s="326">
        <v>92.4</v>
      </c>
      <c r="M80" s="329"/>
      <c r="N80" s="326">
        <v>20861</v>
      </c>
      <c r="O80" s="326">
        <v>857</v>
      </c>
      <c r="P80" s="327">
        <v>4.0999999999999996</v>
      </c>
      <c r="Q80" s="326">
        <v>19862</v>
      </c>
      <c r="R80" s="327">
        <v>95.2</v>
      </c>
      <c r="S80" s="329"/>
      <c r="T80" s="326">
        <v>19188</v>
      </c>
      <c r="U80" s="326">
        <v>706</v>
      </c>
      <c r="V80" s="330">
        <v>3.7</v>
      </c>
      <c r="W80" s="326">
        <v>18378</v>
      </c>
      <c r="X80" s="330">
        <v>95.8</v>
      </c>
      <c r="Y80" s="320"/>
    </row>
    <row r="81" spans="1:27" x14ac:dyDescent="0.4">
      <c r="A81" s="325" t="s">
        <v>53</v>
      </c>
      <c r="B81" s="326">
        <v>3682</v>
      </c>
      <c r="C81" s="326">
        <v>316</v>
      </c>
      <c r="D81" s="326">
        <v>8.6</v>
      </c>
      <c r="E81" s="326">
        <v>3323</v>
      </c>
      <c r="F81" s="326">
        <v>90.2</v>
      </c>
      <c r="G81" s="328"/>
      <c r="H81" s="326">
        <v>3797</v>
      </c>
      <c r="I81" s="326">
        <v>321</v>
      </c>
      <c r="J81" s="326">
        <v>8.5</v>
      </c>
      <c r="K81" s="326">
        <v>3382</v>
      </c>
      <c r="L81" s="326">
        <v>89.1</v>
      </c>
      <c r="M81" s="329"/>
      <c r="N81" s="326">
        <v>3387</v>
      </c>
      <c r="O81" s="326">
        <v>261</v>
      </c>
      <c r="P81" s="327">
        <v>7.7</v>
      </c>
      <c r="Q81" s="326">
        <v>2974</v>
      </c>
      <c r="R81" s="327">
        <v>87.8</v>
      </c>
      <c r="S81" s="329"/>
      <c r="T81" s="326">
        <v>2509</v>
      </c>
      <c r="U81" s="326">
        <v>175</v>
      </c>
      <c r="V81" s="330">
        <v>7</v>
      </c>
      <c r="W81" s="326">
        <v>2213</v>
      </c>
      <c r="X81" s="330">
        <v>88.2</v>
      </c>
      <c r="Y81" s="320"/>
    </row>
    <row r="82" spans="1:27" x14ac:dyDescent="0.4">
      <c r="A82" s="325" t="s">
        <v>54</v>
      </c>
      <c r="B82" s="326">
        <v>6893</v>
      </c>
      <c r="C82" s="326">
        <v>273</v>
      </c>
      <c r="D82" s="326">
        <v>4</v>
      </c>
      <c r="E82" s="326">
        <v>6530</v>
      </c>
      <c r="F82" s="326">
        <v>94.7</v>
      </c>
      <c r="G82" s="328"/>
      <c r="H82" s="326">
        <v>6367</v>
      </c>
      <c r="I82" s="326">
        <v>448</v>
      </c>
      <c r="J82" s="326">
        <v>7</v>
      </c>
      <c r="K82" s="326">
        <v>5774</v>
      </c>
      <c r="L82" s="326">
        <v>90.7</v>
      </c>
      <c r="M82" s="329"/>
      <c r="N82" s="326">
        <v>4798</v>
      </c>
      <c r="O82" s="326">
        <v>312</v>
      </c>
      <c r="P82" s="327">
        <v>6.5</v>
      </c>
      <c r="Q82" s="326">
        <v>4349</v>
      </c>
      <c r="R82" s="327">
        <v>90.6</v>
      </c>
      <c r="S82" s="329"/>
      <c r="T82" s="326">
        <v>3484</v>
      </c>
      <c r="U82" s="326">
        <v>366</v>
      </c>
      <c r="V82" s="330">
        <v>10.5</v>
      </c>
      <c r="W82" s="326">
        <v>2952</v>
      </c>
      <c r="X82" s="330">
        <v>84.7</v>
      </c>
      <c r="Y82" s="320"/>
    </row>
    <row r="83" spans="1:27" x14ac:dyDescent="0.4">
      <c r="A83" s="325" t="s">
        <v>55</v>
      </c>
      <c r="B83" s="326">
        <v>369</v>
      </c>
      <c r="C83" s="326">
        <v>8</v>
      </c>
      <c r="D83" s="326">
        <v>2.2000000000000002</v>
      </c>
      <c r="E83" s="326">
        <v>350</v>
      </c>
      <c r="F83" s="326">
        <v>94.9</v>
      </c>
      <c r="G83" s="328"/>
      <c r="H83" s="326">
        <v>142</v>
      </c>
      <c r="I83" s="326">
        <v>0</v>
      </c>
      <c r="J83" s="326">
        <v>0</v>
      </c>
      <c r="K83" s="326">
        <v>134</v>
      </c>
      <c r="L83" s="326">
        <v>94.4</v>
      </c>
      <c r="M83" s="329"/>
      <c r="N83" s="326">
        <v>130</v>
      </c>
      <c r="O83" s="326">
        <v>5</v>
      </c>
      <c r="P83" s="327">
        <v>3.8</v>
      </c>
      <c r="Q83" s="326">
        <v>125</v>
      </c>
      <c r="R83" s="327">
        <v>96.2</v>
      </c>
      <c r="S83" s="329"/>
      <c r="T83" s="326">
        <v>145</v>
      </c>
      <c r="U83" s="326">
        <v>23</v>
      </c>
      <c r="V83" s="330">
        <v>15.9</v>
      </c>
      <c r="W83" s="326">
        <v>122</v>
      </c>
      <c r="X83" s="330">
        <v>84.1</v>
      </c>
      <c r="Y83" s="320"/>
    </row>
    <row r="84" spans="1:27" x14ac:dyDescent="0.4">
      <c r="A84" s="325" t="s">
        <v>56</v>
      </c>
      <c r="B84" s="326">
        <v>55928</v>
      </c>
      <c r="C84" s="326">
        <v>5935</v>
      </c>
      <c r="D84" s="326">
        <v>10.6</v>
      </c>
      <c r="E84" s="326">
        <v>46550</v>
      </c>
      <c r="F84" s="326">
        <v>83.2</v>
      </c>
      <c r="G84" s="328"/>
      <c r="H84" s="326">
        <v>54273</v>
      </c>
      <c r="I84" s="326">
        <v>5048</v>
      </c>
      <c r="J84" s="326">
        <v>9.3000000000000007</v>
      </c>
      <c r="K84" s="326">
        <v>47361</v>
      </c>
      <c r="L84" s="326">
        <v>87.3</v>
      </c>
      <c r="M84" s="329"/>
      <c r="N84" s="326">
        <v>48035</v>
      </c>
      <c r="O84" s="326">
        <v>3566</v>
      </c>
      <c r="P84" s="327">
        <v>7.4</v>
      </c>
      <c r="Q84" s="326">
        <v>42928</v>
      </c>
      <c r="R84" s="327">
        <v>89.4</v>
      </c>
      <c r="S84" s="329"/>
      <c r="T84" s="326">
        <v>41304</v>
      </c>
      <c r="U84" s="326">
        <v>2538</v>
      </c>
      <c r="V84" s="330">
        <v>6.1</v>
      </c>
      <c r="W84" s="326">
        <v>37965</v>
      </c>
      <c r="X84" s="330">
        <v>91.9</v>
      </c>
      <c r="Y84" s="320"/>
    </row>
    <row r="85" spans="1:27" x14ac:dyDescent="0.4">
      <c r="A85" s="325" t="s">
        <v>57</v>
      </c>
      <c r="B85" s="326">
        <v>43073</v>
      </c>
      <c r="C85" s="326">
        <v>1705</v>
      </c>
      <c r="D85" s="326">
        <v>4</v>
      </c>
      <c r="E85" s="326">
        <v>41046</v>
      </c>
      <c r="F85" s="326">
        <v>95.3</v>
      </c>
      <c r="G85" s="328"/>
      <c r="H85" s="326">
        <v>44200</v>
      </c>
      <c r="I85" s="326">
        <v>1409</v>
      </c>
      <c r="J85" s="326">
        <v>3.2</v>
      </c>
      <c r="K85" s="326">
        <v>42455</v>
      </c>
      <c r="L85" s="326">
        <v>96.1</v>
      </c>
      <c r="M85" s="329"/>
      <c r="N85" s="326">
        <v>42219</v>
      </c>
      <c r="O85" s="326">
        <v>1248</v>
      </c>
      <c r="P85" s="327">
        <v>3</v>
      </c>
      <c r="Q85" s="326">
        <v>40659</v>
      </c>
      <c r="R85" s="327">
        <v>96.3</v>
      </c>
      <c r="S85" s="329"/>
      <c r="T85" s="326">
        <v>39484</v>
      </c>
      <c r="U85" s="326">
        <v>1238</v>
      </c>
      <c r="V85" s="330">
        <v>3.1</v>
      </c>
      <c r="W85" s="326">
        <v>38033</v>
      </c>
      <c r="X85" s="330">
        <v>96.3</v>
      </c>
      <c r="Y85" s="320"/>
    </row>
    <row r="86" spans="1:27" x14ac:dyDescent="0.4">
      <c r="A86" s="325" t="s">
        <v>59</v>
      </c>
      <c r="B86" s="326">
        <v>105239</v>
      </c>
      <c r="C86" s="326">
        <v>5629</v>
      </c>
      <c r="D86" s="326">
        <v>5.3</v>
      </c>
      <c r="E86" s="326">
        <v>99188</v>
      </c>
      <c r="F86" s="326">
        <v>94.3</v>
      </c>
      <c r="G86" s="328"/>
      <c r="H86" s="326">
        <v>111874</v>
      </c>
      <c r="I86" s="326">
        <v>3711</v>
      </c>
      <c r="J86" s="326">
        <v>3.3</v>
      </c>
      <c r="K86" s="326">
        <v>107875</v>
      </c>
      <c r="L86" s="326">
        <v>96.4</v>
      </c>
      <c r="M86" s="329"/>
      <c r="N86" s="326">
        <v>114451</v>
      </c>
      <c r="O86" s="326">
        <v>2914</v>
      </c>
      <c r="P86" s="327">
        <v>2.5</v>
      </c>
      <c r="Q86" s="326">
        <v>111299</v>
      </c>
      <c r="R86" s="327">
        <v>97.2</v>
      </c>
      <c r="S86" s="329"/>
      <c r="T86" s="326">
        <v>112319</v>
      </c>
      <c r="U86" s="326">
        <v>3431</v>
      </c>
      <c r="V86" s="330">
        <v>3.1</v>
      </c>
      <c r="W86" s="326">
        <v>108632</v>
      </c>
      <c r="X86" s="330">
        <v>96.7</v>
      </c>
      <c r="Y86" s="320"/>
    </row>
    <row r="87" spans="1:27" x14ac:dyDescent="0.4">
      <c r="A87" s="325" t="s">
        <v>60</v>
      </c>
      <c r="B87" s="326">
        <v>264200</v>
      </c>
      <c r="C87" s="326">
        <v>23478</v>
      </c>
      <c r="D87" s="326">
        <v>8.9</v>
      </c>
      <c r="E87" s="326">
        <v>239537</v>
      </c>
      <c r="F87" s="326">
        <v>90.7</v>
      </c>
      <c r="G87" s="328"/>
      <c r="H87" s="326">
        <v>271505</v>
      </c>
      <c r="I87" s="326">
        <v>18692</v>
      </c>
      <c r="J87" s="326">
        <v>6.9</v>
      </c>
      <c r="K87" s="326">
        <v>251065</v>
      </c>
      <c r="L87" s="326">
        <v>92.5</v>
      </c>
      <c r="M87" s="329"/>
      <c r="N87" s="326">
        <v>270001</v>
      </c>
      <c r="O87" s="326">
        <v>21651</v>
      </c>
      <c r="P87" s="327">
        <v>8</v>
      </c>
      <c r="Q87" s="326">
        <v>246895</v>
      </c>
      <c r="R87" s="327">
        <v>91.4</v>
      </c>
      <c r="S87" s="329"/>
      <c r="T87" s="326">
        <v>265476</v>
      </c>
      <c r="U87" s="326">
        <v>23547</v>
      </c>
      <c r="V87" s="330">
        <v>8.9</v>
      </c>
      <c r="W87" s="326">
        <v>240580</v>
      </c>
      <c r="X87" s="330">
        <v>90.6</v>
      </c>
      <c r="Y87" s="320"/>
    </row>
    <row r="88" spans="1:27" x14ac:dyDescent="0.4">
      <c r="A88" s="325" t="s">
        <v>61</v>
      </c>
      <c r="B88" s="326">
        <v>49555</v>
      </c>
      <c r="C88" s="326">
        <v>12405</v>
      </c>
      <c r="D88" s="326">
        <v>25</v>
      </c>
      <c r="E88" s="326">
        <v>34018</v>
      </c>
      <c r="F88" s="326">
        <v>68.599999999999994</v>
      </c>
      <c r="G88" s="328"/>
      <c r="H88" s="326">
        <v>52620</v>
      </c>
      <c r="I88" s="326">
        <v>23244</v>
      </c>
      <c r="J88" s="326">
        <v>44.2</v>
      </c>
      <c r="K88" s="326">
        <v>25950</v>
      </c>
      <c r="L88" s="326">
        <v>49.3</v>
      </c>
      <c r="M88" s="329"/>
      <c r="N88" s="326">
        <v>49288</v>
      </c>
      <c r="O88" s="326">
        <v>26074</v>
      </c>
      <c r="P88" s="327">
        <v>52.9</v>
      </c>
      <c r="Q88" s="326">
        <v>20164</v>
      </c>
      <c r="R88" s="327">
        <v>40.9</v>
      </c>
      <c r="S88" s="329"/>
      <c r="T88" s="326">
        <v>29164</v>
      </c>
      <c r="U88" s="326">
        <v>15543</v>
      </c>
      <c r="V88" s="330">
        <v>53.3</v>
      </c>
      <c r="W88" s="326">
        <v>10756</v>
      </c>
      <c r="X88" s="330">
        <v>36.9</v>
      </c>
      <c r="Y88" s="320"/>
    </row>
    <row r="89" spans="1:27" x14ac:dyDescent="0.4">
      <c r="A89" s="325" t="s">
        <v>62</v>
      </c>
      <c r="B89" s="326">
        <v>41190</v>
      </c>
      <c r="C89" s="326">
        <v>2833</v>
      </c>
      <c r="D89" s="326">
        <v>6.9</v>
      </c>
      <c r="E89" s="326">
        <v>37328</v>
      </c>
      <c r="F89" s="326">
        <v>90.6</v>
      </c>
      <c r="G89" s="328"/>
      <c r="H89" s="326">
        <v>43086</v>
      </c>
      <c r="I89" s="326">
        <v>2055</v>
      </c>
      <c r="J89" s="326">
        <v>4.8</v>
      </c>
      <c r="K89" s="326">
        <v>40132</v>
      </c>
      <c r="L89" s="326">
        <v>93.1</v>
      </c>
      <c r="M89" s="329"/>
      <c r="N89" s="326">
        <v>39585</v>
      </c>
      <c r="O89" s="326">
        <v>1744</v>
      </c>
      <c r="P89" s="327">
        <v>4.4000000000000004</v>
      </c>
      <c r="Q89" s="326">
        <v>37201</v>
      </c>
      <c r="R89" s="327">
        <v>94</v>
      </c>
      <c r="S89" s="329"/>
      <c r="T89" s="326">
        <v>33459</v>
      </c>
      <c r="U89" s="326">
        <v>1497</v>
      </c>
      <c r="V89" s="330">
        <v>4.5</v>
      </c>
      <c r="W89" s="326">
        <v>31590</v>
      </c>
      <c r="X89" s="330">
        <v>94.4</v>
      </c>
      <c r="Y89" s="320"/>
    </row>
    <row r="90" spans="1:27" ht="21.75" customHeight="1" x14ac:dyDescent="0.4">
      <c r="A90" s="325" t="s">
        <v>390</v>
      </c>
      <c r="B90" s="326">
        <v>528999</v>
      </c>
      <c r="C90" s="326">
        <v>39663</v>
      </c>
      <c r="D90" s="326">
        <v>7.5</v>
      </c>
      <c r="E90" s="326">
        <v>474674</v>
      </c>
      <c r="F90" s="326">
        <v>89.7</v>
      </c>
      <c r="G90" s="328"/>
      <c r="H90" s="326">
        <v>452192</v>
      </c>
      <c r="I90" s="326">
        <v>23049</v>
      </c>
      <c r="J90" s="326">
        <v>5.0999999999999996</v>
      </c>
      <c r="K90" s="326">
        <v>423913</v>
      </c>
      <c r="L90" s="326">
        <v>93.7</v>
      </c>
      <c r="M90" s="329"/>
      <c r="N90" s="326">
        <v>381756</v>
      </c>
      <c r="O90" s="326">
        <v>26963</v>
      </c>
      <c r="P90" s="327">
        <v>7.1</v>
      </c>
      <c r="Q90" s="326">
        <v>346830</v>
      </c>
      <c r="R90" s="327">
        <v>90.9</v>
      </c>
      <c r="S90" s="329"/>
      <c r="T90" s="326">
        <v>366096</v>
      </c>
      <c r="U90" s="326">
        <v>34122</v>
      </c>
      <c r="V90" s="330">
        <v>9.3000000000000007</v>
      </c>
      <c r="W90" s="326">
        <v>324323</v>
      </c>
      <c r="X90" s="330">
        <v>88.6</v>
      </c>
      <c r="Y90" s="320"/>
    </row>
    <row r="91" spans="1:27" s="315" customFormat="1" ht="37.5" customHeight="1" x14ac:dyDescent="0.4">
      <c r="A91" s="203" t="s">
        <v>391</v>
      </c>
      <c r="B91" s="321">
        <v>1945521</v>
      </c>
      <c r="C91" s="321">
        <v>133559</v>
      </c>
      <c r="D91" s="321">
        <v>6.9</v>
      </c>
      <c r="E91" s="321">
        <v>1772043</v>
      </c>
      <c r="F91" s="321">
        <v>91.1</v>
      </c>
      <c r="G91" s="323"/>
      <c r="H91" s="321">
        <v>1909645</v>
      </c>
      <c r="I91" s="321">
        <v>114519</v>
      </c>
      <c r="J91" s="321">
        <v>6</v>
      </c>
      <c r="K91" s="321">
        <v>1766163</v>
      </c>
      <c r="L91" s="321">
        <v>92.5</v>
      </c>
      <c r="M91" s="324"/>
      <c r="N91" s="321">
        <v>1726881</v>
      </c>
      <c r="O91" s="321">
        <v>115272</v>
      </c>
      <c r="P91" s="322">
        <v>6.7</v>
      </c>
      <c r="Q91" s="321">
        <v>1584804</v>
      </c>
      <c r="R91" s="322">
        <v>91.8</v>
      </c>
      <c r="S91" s="324"/>
      <c r="T91" s="321">
        <v>1584597</v>
      </c>
      <c r="U91" s="321">
        <v>106307</v>
      </c>
      <c r="V91" s="331">
        <v>6.7</v>
      </c>
      <c r="W91" s="321">
        <v>1457331</v>
      </c>
      <c r="X91" s="331">
        <v>92</v>
      </c>
      <c r="Y91" s="203"/>
    </row>
    <row r="92" spans="1:27" s="315" customFormat="1" ht="37.5" customHeight="1" x14ac:dyDescent="0.4">
      <c r="A92" s="202" t="s">
        <v>73</v>
      </c>
      <c r="B92" s="335">
        <v>6017844</v>
      </c>
      <c r="C92" s="335">
        <v>810607</v>
      </c>
      <c r="D92" s="335">
        <v>13.5</v>
      </c>
      <c r="E92" s="335">
        <v>5118488</v>
      </c>
      <c r="F92" s="335">
        <v>85.1</v>
      </c>
      <c r="G92" s="336"/>
      <c r="H92" s="335">
        <v>5630746</v>
      </c>
      <c r="I92" s="335">
        <v>454079</v>
      </c>
      <c r="J92" s="335">
        <v>8.1</v>
      </c>
      <c r="K92" s="335">
        <v>5090655</v>
      </c>
      <c r="L92" s="335">
        <v>90.4</v>
      </c>
      <c r="M92" s="337"/>
      <c r="N92" s="335">
        <v>5537532</v>
      </c>
      <c r="O92" s="335">
        <v>401360</v>
      </c>
      <c r="P92" s="338">
        <v>7.2</v>
      </c>
      <c r="Q92" s="335">
        <v>5088072</v>
      </c>
      <c r="R92" s="338">
        <v>91.9</v>
      </c>
      <c r="S92" s="337"/>
      <c r="T92" s="335">
        <v>5268084</v>
      </c>
      <c r="U92" s="335">
        <v>268856</v>
      </c>
      <c r="V92" s="339">
        <v>5.0999999999999996</v>
      </c>
      <c r="W92" s="335">
        <v>4963852</v>
      </c>
      <c r="X92" s="339">
        <v>94.2</v>
      </c>
      <c r="Y92" s="203"/>
    </row>
    <row r="93" spans="1:27" x14ac:dyDescent="0.4">
      <c r="W93" s="123" t="s">
        <v>595</v>
      </c>
    </row>
    <row r="94" spans="1:27" x14ac:dyDescent="0.4">
      <c r="A94" s="399" t="s">
        <v>392</v>
      </c>
      <c r="B94" s="400"/>
      <c r="C94" s="400"/>
      <c r="D94" s="400"/>
      <c r="E94" s="400"/>
      <c r="F94" s="400"/>
      <c r="G94" s="400"/>
      <c r="H94" s="400"/>
      <c r="I94" s="400"/>
      <c r="J94" s="400"/>
      <c r="K94" s="400"/>
      <c r="L94" s="400"/>
      <c r="M94" s="400"/>
      <c r="N94" s="400"/>
      <c r="O94" s="400"/>
      <c r="P94" s="400"/>
      <c r="Q94" s="400"/>
      <c r="R94" s="400"/>
      <c r="S94" s="400"/>
      <c r="T94" s="400"/>
      <c r="U94" s="400"/>
      <c r="V94" s="400"/>
      <c r="W94" s="400"/>
      <c r="X94" s="399"/>
      <c r="Y94" s="400"/>
      <c r="Z94" s="400"/>
      <c r="AA94" s="400"/>
    </row>
    <row r="95" spans="1:27" x14ac:dyDescent="0.4">
      <c r="A95" s="399" t="s">
        <v>488</v>
      </c>
      <c r="B95" s="400"/>
      <c r="C95" s="400"/>
      <c r="D95" s="400"/>
      <c r="E95" s="400"/>
      <c r="F95" s="400"/>
      <c r="G95" s="400"/>
      <c r="H95" s="400"/>
      <c r="I95" s="400"/>
      <c r="J95" s="400"/>
      <c r="K95" s="400"/>
      <c r="L95" s="400"/>
      <c r="M95" s="400"/>
      <c r="N95" s="400"/>
      <c r="O95" s="400"/>
      <c r="P95" s="400"/>
      <c r="Q95" s="400"/>
      <c r="R95" s="400"/>
      <c r="S95" s="400"/>
      <c r="T95" s="400"/>
      <c r="U95" s="400"/>
      <c r="V95" s="400"/>
      <c r="W95" s="400"/>
      <c r="X95" s="399"/>
      <c r="Y95" s="400"/>
      <c r="Z95" s="400"/>
      <c r="AA95" s="400"/>
    </row>
    <row r="96" spans="1:27" x14ac:dyDescent="0.4">
      <c r="A96" s="399" t="s">
        <v>393</v>
      </c>
      <c r="B96" s="400"/>
      <c r="C96" s="400"/>
      <c r="D96" s="400"/>
      <c r="E96" s="400"/>
      <c r="F96" s="400"/>
      <c r="G96" s="400"/>
      <c r="H96" s="400"/>
      <c r="I96" s="400"/>
      <c r="J96" s="400"/>
      <c r="K96" s="400"/>
      <c r="L96" s="400"/>
      <c r="M96" s="400"/>
      <c r="N96" s="400"/>
      <c r="O96" s="400"/>
      <c r="P96" s="400"/>
      <c r="Q96" s="400"/>
      <c r="R96" s="400"/>
      <c r="S96" s="400"/>
      <c r="T96" s="400"/>
      <c r="U96" s="400"/>
      <c r="V96" s="400"/>
      <c r="W96" s="400"/>
      <c r="X96" s="399"/>
      <c r="Y96" s="400"/>
      <c r="Z96" s="400"/>
      <c r="AA96" s="400"/>
    </row>
    <row r="97" spans="1:27" ht="15" customHeight="1" x14ac:dyDescent="0.4">
      <c r="A97" s="399" t="s">
        <v>596</v>
      </c>
      <c r="B97" s="400"/>
      <c r="C97" s="400"/>
      <c r="D97" s="400"/>
      <c r="E97" s="400"/>
      <c r="F97" s="400"/>
      <c r="G97" s="400"/>
      <c r="H97" s="400"/>
      <c r="I97" s="400"/>
      <c r="J97" s="400"/>
      <c r="K97" s="400"/>
      <c r="L97" s="400"/>
      <c r="M97" s="400"/>
      <c r="N97" s="400"/>
      <c r="O97" s="400"/>
      <c r="P97" s="400"/>
      <c r="Q97" s="400"/>
      <c r="R97" s="400"/>
      <c r="S97" s="400"/>
      <c r="T97" s="400"/>
      <c r="U97" s="400"/>
      <c r="V97" s="400"/>
      <c r="W97" s="400"/>
      <c r="X97" s="399"/>
      <c r="Y97" s="400"/>
      <c r="Z97" s="400"/>
      <c r="AA97" s="400"/>
    </row>
    <row r="98" spans="1:27" ht="29.25" customHeight="1" x14ac:dyDescent="0.4">
      <c r="A98" s="399" t="s">
        <v>394</v>
      </c>
      <c r="B98" s="400"/>
      <c r="C98" s="400"/>
      <c r="D98" s="400"/>
      <c r="E98" s="400"/>
      <c r="F98" s="400"/>
      <c r="G98" s="400"/>
      <c r="H98" s="400"/>
      <c r="I98" s="400"/>
      <c r="J98" s="400"/>
      <c r="K98" s="400"/>
      <c r="L98" s="400"/>
      <c r="M98" s="400"/>
      <c r="N98" s="400"/>
      <c r="O98" s="400"/>
      <c r="P98" s="400"/>
      <c r="Q98" s="400"/>
      <c r="R98" s="400"/>
      <c r="S98" s="400"/>
      <c r="T98" s="400"/>
      <c r="U98" s="400"/>
      <c r="V98" s="400"/>
      <c r="W98" s="400"/>
      <c r="X98" s="236"/>
      <c r="Y98" s="236"/>
      <c r="Z98" s="236"/>
      <c r="AA98" s="236"/>
    </row>
    <row r="99" spans="1:27" ht="28.5" customHeight="1" x14ac:dyDescent="0.4">
      <c r="A99" s="399" t="s">
        <v>489</v>
      </c>
      <c r="B99" s="399"/>
      <c r="C99" s="399"/>
      <c r="D99" s="399"/>
      <c r="E99" s="399"/>
      <c r="F99" s="399"/>
      <c r="G99" s="399"/>
      <c r="H99" s="399"/>
      <c r="I99" s="399"/>
      <c r="J99" s="399"/>
      <c r="K99" s="399"/>
      <c r="L99" s="399"/>
      <c r="M99" s="399"/>
      <c r="N99" s="399"/>
      <c r="O99" s="399"/>
      <c r="P99" s="399"/>
      <c r="Q99" s="399"/>
      <c r="R99" s="399"/>
      <c r="S99" s="399"/>
      <c r="T99" s="399"/>
      <c r="U99" s="399"/>
      <c r="V99" s="399"/>
      <c r="W99" s="399"/>
      <c r="X99" s="236"/>
      <c r="Y99" s="236"/>
      <c r="Z99" s="236"/>
      <c r="AA99" s="236"/>
    </row>
    <row r="100" spans="1:27" x14ac:dyDescent="0.4">
      <c r="A100" s="399" t="s">
        <v>490</v>
      </c>
      <c r="B100" s="400"/>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399"/>
      <c r="Y100" s="400"/>
      <c r="Z100" s="400"/>
      <c r="AA100" s="400"/>
    </row>
    <row r="101" spans="1:27" ht="15" customHeight="1" x14ac:dyDescent="0.4">
      <c r="A101" s="399" t="s">
        <v>491</v>
      </c>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399"/>
      <c r="Y101" s="400"/>
      <c r="Z101" s="400"/>
      <c r="AA101" s="400"/>
    </row>
    <row r="103" spans="1:27" x14ac:dyDescent="0.4">
      <c r="V103" s="340"/>
    </row>
  </sheetData>
  <sheetProtection sheet="1" objects="1" scenarios="1"/>
  <mergeCells count="18">
    <mergeCell ref="A98:W98"/>
    <mergeCell ref="A99:W99"/>
    <mergeCell ref="A100:W100"/>
    <mergeCell ref="X100:AA100"/>
    <mergeCell ref="A101:W101"/>
    <mergeCell ref="X101:AA101"/>
    <mergeCell ref="A95:W95"/>
    <mergeCell ref="X95:AA95"/>
    <mergeCell ref="A96:W96"/>
    <mergeCell ref="X96:AA96"/>
    <mergeCell ref="A97:W97"/>
    <mergeCell ref="X97:AA97"/>
    <mergeCell ref="B6:F6"/>
    <mergeCell ref="H6:L6"/>
    <mergeCell ref="N6:R6"/>
    <mergeCell ref="T6:X6"/>
    <mergeCell ref="A94:W94"/>
    <mergeCell ref="X94:AA9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9"/>
  <sheetViews>
    <sheetView showGridLines="0" zoomScale="90" zoomScaleNormal="90" workbookViewId="0"/>
  </sheetViews>
  <sheetFormatPr defaultColWidth="9.1328125" defaultRowHeight="13.15" x14ac:dyDescent="0.4"/>
  <cols>
    <col min="1" max="1" width="54.86328125" style="152" customWidth="1"/>
    <col min="2" max="4" width="12.1328125" style="152" customWidth="1"/>
    <col min="5" max="5" width="10.73046875" style="152" customWidth="1"/>
    <col min="6" max="6" width="10.265625" style="152" customWidth="1"/>
    <col min="7" max="11" width="10.73046875" style="152" customWidth="1"/>
    <col min="12" max="12" width="11.86328125" style="152" customWidth="1"/>
    <col min="13" max="13" width="13.1328125" style="152" customWidth="1"/>
    <col min="14" max="14" width="13.73046875" style="152" customWidth="1"/>
    <col min="15" max="16" width="11.86328125" style="152" customWidth="1"/>
    <col min="17" max="18" width="10.73046875" style="152" customWidth="1"/>
    <col min="19" max="19" width="9.265625" style="152" customWidth="1"/>
    <col min="20" max="20" width="9.73046875" style="152" customWidth="1"/>
    <col min="21" max="21" width="9.1328125" style="151"/>
    <col min="22" max="16384" width="9.1328125" style="152"/>
  </cols>
  <sheetData>
    <row r="1" spans="1:21" ht="15.75" customHeight="1" x14ac:dyDescent="0.4">
      <c r="A1" s="150" t="s">
        <v>492</v>
      </c>
      <c r="B1" s="150"/>
      <c r="C1" s="150"/>
      <c r="D1" s="150"/>
      <c r="E1" s="150"/>
      <c r="F1" s="150"/>
      <c r="G1" s="150"/>
      <c r="H1" s="150"/>
      <c r="I1" s="150"/>
      <c r="J1" s="150" t="s">
        <v>113</v>
      </c>
      <c r="K1" s="150"/>
      <c r="L1" s="150"/>
      <c r="M1" s="151"/>
      <c r="N1" s="151"/>
      <c r="O1" s="151"/>
      <c r="P1" s="151"/>
      <c r="Q1" s="151"/>
      <c r="R1" s="151"/>
      <c r="S1" s="151"/>
    </row>
    <row r="2" spans="1:21" ht="14.25" customHeight="1" x14ac:dyDescent="0.4">
      <c r="A2" s="373" t="s">
        <v>594</v>
      </c>
      <c r="B2" s="373"/>
      <c r="C2" s="91"/>
      <c r="D2" s="91"/>
    </row>
    <row r="3" spans="1:21" ht="14.25" customHeight="1" x14ac:dyDescent="0.4">
      <c r="A3" s="81" t="s">
        <v>70</v>
      </c>
      <c r="B3" s="81"/>
      <c r="C3" s="82"/>
      <c r="D3" s="82"/>
      <c r="E3" s="83"/>
      <c r="F3" s="83"/>
      <c r="G3" s="83"/>
      <c r="H3" s="83"/>
      <c r="I3" s="83"/>
      <c r="J3" s="83"/>
      <c r="K3" s="57"/>
      <c r="L3" s="81"/>
      <c r="M3" s="153"/>
      <c r="N3" s="81"/>
      <c r="O3" s="57"/>
      <c r="P3" s="57"/>
      <c r="Q3" s="57"/>
      <c r="R3" s="81"/>
      <c r="S3" s="81"/>
      <c r="T3" s="81"/>
      <c r="U3" s="81"/>
    </row>
    <row r="4" spans="1:21" ht="11.25" customHeight="1" x14ac:dyDescent="0.4">
      <c r="A4" s="81"/>
      <c r="B4" s="341"/>
      <c r="C4" s="341"/>
      <c r="D4" s="341"/>
      <c r="E4" s="341"/>
      <c r="F4" s="341"/>
      <c r="G4" s="341"/>
      <c r="H4" s="341"/>
      <c r="I4" s="341"/>
      <c r="J4" s="341"/>
      <c r="K4" s="341"/>
      <c r="L4" s="341"/>
      <c r="M4" s="342"/>
      <c r="N4" s="341"/>
      <c r="O4" s="343"/>
      <c r="P4" s="341"/>
      <c r="Q4" s="341"/>
      <c r="R4" s="341"/>
      <c r="S4" s="341"/>
      <c r="T4" s="170"/>
      <c r="U4" s="170"/>
    </row>
    <row r="5" spans="1:21" ht="88.5" customHeight="1" x14ac:dyDescent="0.4">
      <c r="A5" s="155" t="s">
        <v>113</v>
      </c>
      <c r="B5" s="156" t="s">
        <v>493</v>
      </c>
      <c r="C5" s="156" t="s">
        <v>494</v>
      </c>
      <c r="D5" s="156" t="s">
        <v>495</v>
      </c>
      <c r="E5" s="156" t="s">
        <v>114</v>
      </c>
      <c r="F5" s="156" t="s">
        <v>115</v>
      </c>
      <c r="G5" s="156" t="s">
        <v>116</v>
      </c>
      <c r="H5" s="156" t="s">
        <v>117</v>
      </c>
      <c r="I5" s="156" t="s">
        <v>118</v>
      </c>
      <c r="J5" s="156" t="s">
        <v>496</v>
      </c>
      <c r="K5" s="156" t="s">
        <v>497</v>
      </c>
      <c r="L5" s="156" t="s">
        <v>498</v>
      </c>
      <c r="M5" s="157" t="s">
        <v>499</v>
      </c>
      <c r="N5" s="156" t="s">
        <v>500</v>
      </c>
      <c r="O5" s="156" t="s">
        <v>119</v>
      </c>
      <c r="P5" s="156" t="s">
        <v>120</v>
      </c>
      <c r="Q5" s="156" t="s">
        <v>121</v>
      </c>
      <c r="R5" s="156" t="s">
        <v>501</v>
      </c>
      <c r="S5" s="156" t="s">
        <v>122</v>
      </c>
      <c r="T5" s="156" t="s">
        <v>123</v>
      </c>
    </row>
    <row r="6" spans="1:21" ht="7.5" customHeight="1" x14ac:dyDescent="0.4">
      <c r="B6" s="158"/>
      <c r="C6" s="158"/>
      <c r="D6" s="158"/>
      <c r="E6" s="158"/>
      <c r="F6" s="158"/>
      <c r="G6" s="158"/>
      <c r="H6" s="158"/>
      <c r="I6" s="158"/>
      <c r="J6" s="158"/>
      <c r="K6" s="158"/>
      <c r="L6" s="158"/>
      <c r="M6" s="158"/>
      <c r="N6" s="158"/>
      <c r="O6" s="158"/>
      <c r="P6" s="158"/>
      <c r="Q6" s="158"/>
      <c r="R6" s="158"/>
      <c r="S6" s="158"/>
      <c r="T6" s="158"/>
    </row>
    <row r="7" spans="1:21" ht="15" customHeight="1" x14ac:dyDescent="0.4">
      <c r="A7" s="152" t="s">
        <v>124</v>
      </c>
      <c r="B7" s="160">
        <v>3153</v>
      </c>
      <c r="C7" s="160">
        <v>1038</v>
      </c>
      <c r="D7" s="160">
        <v>2095</v>
      </c>
      <c r="E7" s="160">
        <v>593</v>
      </c>
      <c r="F7" s="160">
        <v>1375</v>
      </c>
      <c r="G7" s="160">
        <v>53</v>
      </c>
      <c r="H7" s="160">
        <v>40</v>
      </c>
      <c r="I7" s="160">
        <v>34</v>
      </c>
      <c r="J7" s="160">
        <v>17</v>
      </c>
      <c r="K7" s="160">
        <v>744</v>
      </c>
      <c r="L7" s="160">
        <v>3897</v>
      </c>
      <c r="M7" s="160">
        <v>432</v>
      </c>
      <c r="N7" s="160">
        <v>4329</v>
      </c>
      <c r="O7" s="160">
        <v>56</v>
      </c>
      <c r="P7" s="160">
        <v>851</v>
      </c>
      <c r="Q7" s="160">
        <v>266</v>
      </c>
      <c r="R7" s="160">
        <v>1173</v>
      </c>
      <c r="S7" s="160">
        <v>1066</v>
      </c>
      <c r="T7" s="160">
        <v>5516</v>
      </c>
    </row>
    <row r="8" spans="1:21" ht="12.75" customHeight="1" x14ac:dyDescent="0.4">
      <c r="A8" s="152" t="s">
        <v>98</v>
      </c>
      <c r="B8" s="160">
        <v>517756</v>
      </c>
      <c r="C8" s="160">
        <v>172106</v>
      </c>
      <c r="D8" s="160">
        <v>343917</v>
      </c>
      <c r="E8" s="160">
        <v>86459</v>
      </c>
      <c r="F8" s="160">
        <v>250283</v>
      </c>
      <c r="G8" s="160">
        <v>3362</v>
      </c>
      <c r="H8" s="160">
        <v>2555</v>
      </c>
      <c r="I8" s="160">
        <v>1258</v>
      </c>
      <c r="J8" s="160">
        <v>1175</v>
      </c>
      <c r="K8" s="160">
        <v>10103</v>
      </c>
      <c r="L8" s="160">
        <v>527859</v>
      </c>
      <c r="M8" s="160">
        <v>9719</v>
      </c>
      <c r="N8" s="160">
        <v>537578</v>
      </c>
      <c r="O8" s="160">
        <v>404</v>
      </c>
      <c r="P8" s="160">
        <v>47351</v>
      </c>
      <c r="Q8" s="160">
        <v>2307</v>
      </c>
      <c r="R8" s="160">
        <v>50062</v>
      </c>
      <c r="S8" s="160">
        <v>12814</v>
      </c>
      <c r="T8" s="160">
        <v>587640</v>
      </c>
    </row>
    <row r="9" spans="1:21" ht="22.5" customHeight="1" x14ac:dyDescent="0.4">
      <c r="A9" s="151" t="s">
        <v>502</v>
      </c>
      <c r="B9" s="160"/>
      <c r="C9" s="160"/>
      <c r="D9" s="160"/>
      <c r="E9" s="160"/>
      <c r="F9" s="160"/>
      <c r="G9" s="160"/>
      <c r="H9" s="160"/>
      <c r="I9" s="160"/>
      <c r="J9" s="160"/>
      <c r="K9" s="160"/>
      <c r="L9" s="160"/>
      <c r="M9" s="160"/>
      <c r="N9" s="160"/>
      <c r="O9" s="160"/>
      <c r="P9" s="160"/>
      <c r="Q9" s="160"/>
      <c r="R9" s="160"/>
      <c r="S9" s="160"/>
      <c r="T9" s="160"/>
    </row>
    <row r="10" spans="1:21" ht="23.45" customHeight="1" x14ac:dyDescent="0.4">
      <c r="A10" s="152" t="s">
        <v>125</v>
      </c>
      <c r="B10" s="160">
        <v>515179</v>
      </c>
      <c r="C10" s="160">
        <v>171270</v>
      </c>
      <c r="D10" s="160">
        <v>342519</v>
      </c>
      <c r="E10" s="160">
        <v>85913</v>
      </c>
      <c r="F10" s="160">
        <v>249484</v>
      </c>
      <c r="G10" s="160">
        <v>3349</v>
      </c>
      <c r="H10" s="160">
        <v>2536</v>
      </c>
      <c r="I10" s="160">
        <v>1237</v>
      </c>
      <c r="J10" s="160">
        <v>833</v>
      </c>
      <c r="K10" s="160">
        <v>3274</v>
      </c>
      <c r="L10" s="160">
        <v>518453</v>
      </c>
      <c r="M10" s="160">
        <v>6084</v>
      </c>
      <c r="N10" s="160">
        <v>524537</v>
      </c>
      <c r="O10" s="160">
        <v>194</v>
      </c>
      <c r="P10" s="160">
        <v>42965</v>
      </c>
      <c r="Q10" s="160">
        <v>1153</v>
      </c>
      <c r="R10" s="160">
        <v>44312</v>
      </c>
      <c r="S10" s="160">
        <v>4621</v>
      </c>
      <c r="T10" s="160">
        <v>568849</v>
      </c>
      <c r="U10" s="84"/>
    </row>
    <row r="11" spans="1:21" ht="25.5" customHeight="1" x14ac:dyDescent="0.4">
      <c r="A11" s="152" t="s">
        <v>74</v>
      </c>
      <c r="B11" s="160">
        <v>511029</v>
      </c>
      <c r="C11" s="160">
        <v>169938</v>
      </c>
      <c r="D11" s="160">
        <v>339904</v>
      </c>
      <c r="E11" s="160">
        <v>85348</v>
      </c>
      <c r="F11" s="160">
        <v>247504</v>
      </c>
      <c r="G11" s="160">
        <v>3322</v>
      </c>
      <c r="H11" s="160">
        <v>2502</v>
      </c>
      <c r="I11" s="160">
        <v>1228</v>
      </c>
      <c r="J11" s="160">
        <v>634</v>
      </c>
      <c r="K11" s="160">
        <v>1341</v>
      </c>
      <c r="L11" s="160">
        <v>512370</v>
      </c>
      <c r="M11" s="160">
        <v>4355</v>
      </c>
      <c r="N11" s="160">
        <v>516725</v>
      </c>
      <c r="O11" s="160">
        <v>95</v>
      </c>
      <c r="P11" s="160">
        <v>10907</v>
      </c>
      <c r="Q11" s="160">
        <v>563</v>
      </c>
      <c r="R11" s="160">
        <v>11565</v>
      </c>
      <c r="S11" s="160">
        <v>1999</v>
      </c>
      <c r="T11" s="160">
        <v>528290</v>
      </c>
      <c r="U11" s="84"/>
    </row>
    <row r="12" spans="1:21" ht="15" customHeight="1" x14ac:dyDescent="0.4">
      <c r="A12" s="152" t="s">
        <v>75</v>
      </c>
      <c r="B12" s="160">
        <v>501708</v>
      </c>
      <c r="C12" s="160">
        <v>167634</v>
      </c>
      <c r="D12" s="160">
        <v>332948</v>
      </c>
      <c r="E12" s="160">
        <v>84052</v>
      </c>
      <c r="F12" s="160">
        <v>242065</v>
      </c>
      <c r="G12" s="160">
        <v>3149</v>
      </c>
      <c r="H12" s="160">
        <v>2479</v>
      </c>
      <c r="I12" s="160">
        <v>1203</v>
      </c>
      <c r="J12" s="160">
        <v>574</v>
      </c>
      <c r="K12" s="160">
        <v>1246</v>
      </c>
      <c r="L12" s="160">
        <v>502954</v>
      </c>
      <c r="M12" s="160">
        <v>2954</v>
      </c>
      <c r="N12" s="160">
        <v>505908</v>
      </c>
      <c r="O12" s="160">
        <v>111</v>
      </c>
      <c r="P12" s="160">
        <v>10154</v>
      </c>
      <c r="Q12" s="160">
        <v>521</v>
      </c>
      <c r="R12" s="160">
        <v>10786</v>
      </c>
      <c r="S12" s="160">
        <v>1878</v>
      </c>
      <c r="T12" s="160">
        <v>516694</v>
      </c>
      <c r="U12" s="84"/>
    </row>
    <row r="13" spans="1:21" ht="15" customHeight="1" x14ac:dyDescent="0.4">
      <c r="A13" s="152" t="s">
        <v>76</v>
      </c>
      <c r="B13" s="160">
        <v>500343</v>
      </c>
      <c r="C13" s="160">
        <v>167169</v>
      </c>
      <c r="D13" s="160">
        <v>332058</v>
      </c>
      <c r="E13" s="160">
        <v>83885</v>
      </c>
      <c r="F13" s="160">
        <v>241358</v>
      </c>
      <c r="G13" s="160">
        <v>3140</v>
      </c>
      <c r="H13" s="160">
        <v>2474</v>
      </c>
      <c r="I13" s="160">
        <v>1201</v>
      </c>
      <c r="J13" s="160">
        <v>564</v>
      </c>
      <c r="K13" s="160">
        <v>963</v>
      </c>
      <c r="L13" s="160">
        <v>501306</v>
      </c>
      <c r="M13" s="160">
        <v>2659</v>
      </c>
      <c r="N13" s="160">
        <v>503965</v>
      </c>
      <c r="O13" s="160">
        <v>85</v>
      </c>
      <c r="P13" s="160">
        <v>8211</v>
      </c>
      <c r="Q13" s="160">
        <v>393</v>
      </c>
      <c r="R13" s="160">
        <v>8689</v>
      </c>
      <c r="S13" s="160">
        <v>1441</v>
      </c>
      <c r="T13" s="160">
        <v>512654</v>
      </c>
      <c r="U13" s="84"/>
    </row>
    <row r="14" spans="1:21" ht="24.75" customHeight="1" x14ac:dyDescent="0.4">
      <c r="A14" s="161" t="s">
        <v>632</v>
      </c>
      <c r="B14" s="160">
        <v>511459</v>
      </c>
      <c r="C14" s="160">
        <v>170111</v>
      </c>
      <c r="D14" s="160">
        <v>340109</v>
      </c>
      <c r="E14" s="160">
        <v>85446</v>
      </c>
      <c r="F14" s="160">
        <v>247585</v>
      </c>
      <c r="G14" s="160">
        <v>3334</v>
      </c>
      <c r="H14" s="160">
        <v>2513</v>
      </c>
      <c r="I14" s="160">
        <v>1231</v>
      </c>
      <c r="J14" s="160">
        <v>682</v>
      </c>
      <c r="K14" s="160">
        <v>1636</v>
      </c>
      <c r="L14" s="160">
        <v>513095</v>
      </c>
      <c r="M14" s="160">
        <v>4682</v>
      </c>
      <c r="N14" s="160">
        <v>517777</v>
      </c>
      <c r="O14" s="160">
        <v>108</v>
      </c>
      <c r="P14" s="160">
        <v>18191</v>
      </c>
      <c r="Q14" s="160">
        <v>644</v>
      </c>
      <c r="R14" s="160">
        <v>18943</v>
      </c>
      <c r="S14" s="160">
        <v>2388</v>
      </c>
      <c r="T14" s="160">
        <v>536720</v>
      </c>
      <c r="U14" s="84"/>
    </row>
    <row r="15" spans="1:21" ht="15" customHeight="1" x14ac:dyDescent="0.4">
      <c r="A15" s="152" t="s">
        <v>503</v>
      </c>
      <c r="B15" s="160">
        <v>507833</v>
      </c>
      <c r="C15" s="160">
        <v>168837</v>
      </c>
      <c r="D15" s="160">
        <v>337997</v>
      </c>
      <c r="E15" s="160">
        <v>85026</v>
      </c>
      <c r="F15" s="160">
        <v>245965</v>
      </c>
      <c r="G15" s="160">
        <v>3310</v>
      </c>
      <c r="H15" s="160">
        <v>2498</v>
      </c>
      <c r="I15" s="160">
        <v>1198</v>
      </c>
      <c r="J15" s="160">
        <v>443</v>
      </c>
      <c r="K15" s="160">
        <v>571</v>
      </c>
      <c r="L15" s="160">
        <v>508404</v>
      </c>
      <c r="M15" s="160">
        <v>1535</v>
      </c>
      <c r="N15" s="160">
        <v>509939</v>
      </c>
      <c r="O15" s="160">
        <v>44</v>
      </c>
      <c r="P15" s="160">
        <v>15012</v>
      </c>
      <c r="Q15" s="160">
        <v>157</v>
      </c>
      <c r="R15" s="160">
        <v>15213</v>
      </c>
      <c r="S15" s="160">
        <v>772</v>
      </c>
      <c r="T15" s="160">
        <v>525152</v>
      </c>
      <c r="U15" s="84"/>
    </row>
    <row r="16" spans="1:21" ht="24.95" customHeight="1" x14ac:dyDescent="0.4">
      <c r="A16" s="152" t="s">
        <v>5</v>
      </c>
      <c r="B16" s="160">
        <v>513009</v>
      </c>
      <c r="C16" s="160">
        <v>170649</v>
      </c>
      <c r="D16" s="160">
        <v>341135</v>
      </c>
      <c r="E16" s="160">
        <v>85645</v>
      </c>
      <c r="F16" s="160">
        <v>248415</v>
      </c>
      <c r="G16" s="160">
        <v>3335</v>
      </c>
      <c r="H16" s="160">
        <v>2509</v>
      </c>
      <c r="I16" s="160">
        <v>1231</v>
      </c>
      <c r="J16" s="160">
        <v>672</v>
      </c>
      <c r="K16" s="160">
        <v>1994</v>
      </c>
      <c r="L16" s="160">
        <v>515003</v>
      </c>
      <c r="M16" s="160">
        <v>5230</v>
      </c>
      <c r="N16" s="160">
        <v>520233</v>
      </c>
      <c r="O16" s="160">
        <v>134</v>
      </c>
      <c r="P16" s="160">
        <v>14487</v>
      </c>
      <c r="Q16" s="160">
        <v>841</v>
      </c>
      <c r="R16" s="160">
        <v>15462</v>
      </c>
      <c r="S16" s="160">
        <v>2969</v>
      </c>
      <c r="T16" s="160">
        <v>535695</v>
      </c>
      <c r="U16" s="84"/>
    </row>
    <row r="17" spans="1:21" ht="23.45" customHeight="1" x14ac:dyDescent="0.4">
      <c r="A17" s="152" t="s">
        <v>77</v>
      </c>
      <c r="B17" s="160">
        <v>503173</v>
      </c>
      <c r="C17" s="160">
        <v>168023</v>
      </c>
      <c r="D17" s="160">
        <v>333931</v>
      </c>
      <c r="E17" s="160">
        <v>84204</v>
      </c>
      <c r="F17" s="160">
        <v>242859</v>
      </c>
      <c r="G17" s="160">
        <v>3159</v>
      </c>
      <c r="H17" s="160">
        <v>2502</v>
      </c>
      <c r="I17" s="160">
        <v>1207</v>
      </c>
      <c r="J17" s="160">
        <v>663</v>
      </c>
      <c r="K17" s="160">
        <v>1724</v>
      </c>
      <c r="L17" s="160">
        <v>504897</v>
      </c>
      <c r="M17" s="160">
        <v>3381</v>
      </c>
      <c r="N17" s="160">
        <v>508278</v>
      </c>
      <c r="O17" s="160">
        <v>140</v>
      </c>
      <c r="P17" s="160">
        <v>19377</v>
      </c>
      <c r="Q17" s="160">
        <v>675</v>
      </c>
      <c r="R17" s="160">
        <v>20192</v>
      </c>
      <c r="S17" s="160">
        <v>2539</v>
      </c>
      <c r="T17" s="160">
        <v>528470</v>
      </c>
      <c r="U17" s="84"/>
    </row>
    <row r="18" spans="1:21" ht="15" customHeight="1" x14ac:dyDescent="0.4">
      <c r="A18" s="152" t="s">
        <v>6</v>
      </c>
      <c r="B18" s="160">
        <v>371479</v>
      </c>
      <c r="C18" s="160">
        <v>127813</v>
      </c>
      <c r="D18" s="160">
        <v>242655</v>
      </c>
      <c r="E18" s="160">
        <v>68388</v>
      </c>
      <c r="F18" s="160">
        <v>169618</v>
      </c>
      <c r="G18" s="160">
        <v>2117</v>
      </c>
      <c r="H18" s="160">
        <v>1631</v>
      </c>
      <c r="I18" s="160">
        <v>901</v>
      </c>
      <c r="J18" s="160">
        <v>618</v>
      </c>
      <c r="K18" s="160">
        <v>1640</v>
      </c>
      <c r="L18" s="160">
        <v>373119</v>
      </c>
      <c r="M18" s="160">
        <v>3100</v>
      </c>
      <c r="N18" s="160">
        <v>376219</v>
      </c>
      <c r="O18" s="160">
        <v>116</v>
      </c>
      <c r="P18" s="160">
        <v>10113</v>
      </c>
      <c r="Q18" s="160">
        <v>598</v>
      </c>
      <c r="R18" s="160">
        <v>10827</v>
      </c>
      <c r="S18" s="160">
        <v>2354</v>
      </c>
      <c r="T18" s="160">
        <v>387046</v>
      </c>
      <c r="U18" s="84"/>
    </row>
    <row r="19" spans="1:21" ht="15" customHeight="1" x14ac:dyDescent="0.4">
      <c r="A19" s="152" t="s">
        <v>7</v>
      </c>
      <c r="B19" s="160">
        <v>348310</v>
      </c>
      <c r="C19" s="160">
        <v>119401</v>
      </c>
      <c r="D19" s="160">
        <v>228242</v>
      </c>
      <c r="E19" s="160">
        <v>62972</v>
      </c>
      <c r="F19" s="160">
        <v>161040</v>
      </c>
      <c r="G19" s="160">
        <v>1919</v>
      </c>
      <c r="H19" s="160">
        <v>1560</v>
      </c>
      <c r="I19" s="160">
        <v>751</v>
      </c>
      <c r="J19" s="160">
        <v>291</v>
      </c>
      <c r="K19" s="160">
        <v>130</v>
      </c>
      <c r="L19" s="160">
        <v>348440</v>
      </c>
      <c r="M19" s="160">
        <v>547</v>
      </c>
      <c r="N19" s="160">
        <v>348987</v>
      </c>
      <c r="O19" s="160">
        <v>33</v>
      </c>
      <c r="P19" s="160">
        <v>8466</v>
      </c>
      <c r="Q19" s="160">
        <v>106</v>
      </c>
      <c r="R19" s="160">
        <v>8605</v>
      </c>
      <c r="S19" s="160">
        <v>269</v>
      </c>
      <c r="T19" s="160">
        <v>357592</v>
      </c>
      <c r="U19" s="84"/>
    </row>
    <row r="20" spans="1:21" ht="15" customHeight="1" x14ac:dyDescent="0.4">
      <c r="A20" s="152" t="s">
        <v>8</v>
      </c>
      <c r="B20" s="160">
        <v>13678</v>
      </c>
      <c r="C20" s="160">
        <v>5113</v>
      </c>
      <c r="D20" s="160">
        <v>8565</v>
      </c>
      <c r="E20" s="160">
        <v>2184</v>
      </c>
      <c r="F20" s="160">
        <v>6183</v>
      </c>
      <c r="G20" s="160">
        <v>111</v>
      </c>
      <c r="H20" s="160">
        <v>69</v>
      </c>
      <c r="I20" s="160">
        <v>18</v>
      </c>
      <c r="J20" s="160">
        <v>0</v>
      </c>
      <c r="K20" s="160">
        <v>0</v>
      </c>
      <c r="L20" s="160">
        <v>13678</v>
      </c>
      <c r="M20" s="160" t="s">
        <v>229</v>
      </c>
      <c r="N20" s="160">
        <v>13679</v>
      </c>
      <c r="O20" s="160">
        <v>0</v>
      </c>
      <c r="P20" s="160">
        <v>509</v>
      </c>
      <c r="Q20" s="160" t="s">
        <v>229</v>
      </c>
      <c r="R20" s="160">
        <v>511</v>
      </c>
      <c r="S20" s="160" t="s">
        <v>229</v>
      </c>
      <c r="T20" s="160">
        <v>14190</v>
      </c>
      <c r="U20" s="84"/>
    </row>
    <row r="21" spans="1:21" ht="15" customHeight="1" x14ac:dyDescent="0.4">
      <c r="A21" s="152" t="s">
        <v>9</v>
      </c>
      <c r="B21" s="160">
        <v>1383</v>
      </c>
      <c r="C21" s="160">
        <v>663</v>
      </c>
      <c r="D21" s="160">
        <v>720</v>
      </c>
      <c r="E21" s="160" t="s">
        <v>229</v>
      </c>
      <c r="F21" s="160">
        <v>567</v>
      </c>
      <c r="G21" s="160" t="s">
        <v>229</v>
      </c>
      <c r="H21" s="160">
        <v>0</v>
      </c>
      <c r="I21" s="160">
        <v>0</v>
      </c>
      <c r="J21" s="160">
        <v>0</v>
      </c>
      <c r="K21" s="160" t="s">
        <v>229</v>
      </c>
      <c r="L21" s="160">
        <v>1384</v>
      </c>
      <c r="M21" s="160">
        <v>7</v>
      </c>
      <c r="N21" s="160">
        <v>1391</v>
      </c>
      <c r="O21" s="160">
        <v>0</v>
      </c>
      <c r="P21" s="160">
        <v>38</v>
      </c>
      <c r="Q21" s="160" t="s">
        <v>229</v>
      </c>
      <c r="R21" s="160">
        <v>39</v>
      </c>
      <c r="S21" s="160" t="s">
        <v>229</v>
      </c>
      <c r="T21" s="160">
        <v>1430</v>
      </c>
      <c r="U21" s="84"/>
    </row>
    <row r="22" spans="1:21" ht="25.5" customHeight="1" x14ac:dyDescent="0.4">
      <c r="A22" s="152" t="s">
        <v>10</v>
      </c>
      <c r="B22" s="160">
        <v>126916</v>
      </c>
      <c r="C22" s="160">
        <v>39033</v>
      </c>
      <c r="D22" s="160">
        <v>87685</v>
      </c>
      <c r="E22" s="160">
        <v>15206</v>
      </c>
      <c r="F22" s="160">
        <v>70392</v>
      </c>
      <c r="G22" s="160">
        <v>955</v>
      </c>
      <c r="H22" s="160">
        <v>828</v>
      </c>
      <c r="I22" s="160">
        <v>304</v>
      </c>
      <c r="J22" s="160">
        <v>37</v>
      </c>
      <c r="K22" s="160" t="s">
        <v>229</v>
      </c>
      <c r="L22" s="160">
        <v>126918</v>
      </c>
      <c r="M22" s="160">
        <v>25</v>
      </c>
      <c r="N22" s="160">
        <v>126943</v>
      </c>
      <c r="O22" s="160">
        <v>12</v>
      </c>
      <c r="P22" s="160">
        <v>5984</v>
      </c>
      <c r="Q22" s="160">
        <v>5</v>
      </c>
      <c r="R22" s="160">
        <v>6001</v>
      </c>
      <c r="S22" s="160">
        <v>19</v>
      </c>
      <c r="T22" s="160">
        <v>132944</v>
      </c>
      <c r="U22" s="84"/>
    </row>
    <row r="23" spans="1:21" ht="15" customHeight="1" x14ac:dyDescent="0.4">
      <c r="A23" s="152" t="s">
        <v>11</v>
      </c>
      <c r="B23" s="160">
        <v>127422</v>
      </c>
      <c r="C23" s="160">
        <v>39093</v>
      </c>
      <c r="D23" s="160">
        <v>88131</v>
      </c>
      <c r="E23" s="160">
        <v>15222</v>
      </c>
      <c r="F23" s="160">
        <v>70791</v>
      </c>
      <c r="G23" s="160">
        <v>970</v>
      </c>
      <c r="H23" s="160">
        <v>843</v>
      </c>
      <c r="I23" s="160">
        <v>305</v>
      </c>
      <c r="J23" s="160">
        <v>37</v>
      </c>
      <c r="K23" s="160">
        <v>3</v>
      </c>
      <c r="L23" s="160">
        <v>127425</v>
      </c>
      <c r="M23" s="160">
        <v>26</v>
      </c>
      <c r="N23" s="160">
        <v>127451</v>
      </c>
      <c r="O23" s="160">
        <v>12</v>
      </c>
      <c r="P23" s="160">
        <v>6238</v>
      </c>
      <c r="Q23" s="160" t="s">
        <v>229</v>
      </c>
      <c r="R23" s="160">
        <v>6252</v>
      </c>
      <c r="S23" s="160">
        <v>17</v>
      </c>
      <c r="T23" s="160">
        <v>133703</v>
      </c>
      <c r="U23" s="84"/>
    </row>
    <row r="24" spans="1:21" ht="15" customHeight="1" x14ac:dyDescent="0.4">
      <c r="A24" s="152" t="s">
        <v>12</v>
      </c>
      <c r="B24" s="160">
        <v>127851</v>
      </c>
      <c r="C24" s="160">
        <v>39153</v>
      </c>
      <c r="D24" s="160">
        <v>88496</v>
      </c>
      <c r="E24" s="160">
        <v>15365</v>
      </c>
      <c r="F24" s="160">
        <v>71120</v>
      </c>
      <c r="G24" s="160">
        <v>956</v>
      </c>
      <c r="H24" s="160">
        <v>752</v>
      </c>
      <c r="I24" s="160">
        <v>303</v>
      </c>
      <c r="J24" s="160">
        <v>40</v>
      </c>
      <c r="K24" s="160">
        <v>53</v>
      </c>
      <c r="L24" s="160">
        <v>127904</v>
      </c>
      <c r="M24" s="160">
        <v>178</v>
      </c>
      <c r="N24" s="160">
        <v>128082</v>
      </c>
      <c r="O24" s="160">
        <v>12</v>
      </c>
      <c r="P24" s="160">
        <v>6676</v>
      </c>
      <c r="Q24" s="160">
        <v>64</v>
      </c>
      <c r="R24" s="160">
        <v>6752</v>
      </c>
      <c r="S24" s="160">
        <v>129</v>
      </c>
      <c r="T24" s="160">
        <v>134834</v>
      </c>
      <c r="U24" s="84"/>
    </row>
    <row r="25" spans="1:21" ht="15" customHeight="1" x14ac:dyDescent="0.4">
      <c r="A25" s="152" t="s">
        <v>13</v>
      </c>
      <c r="B25" s="160">
        <v>66745</v>
      </c>
      <c r="C25" s="160">
        <v>21796</v>
      </c>
      <c r="D25" s="160">
        <v>44806</v>
      </c>
      <c r="E25" s="160">
        <v>10211</v>
      </c>
      <c r="F25" s="160">
        <v>32887</v>
      </c>
      <c r="G25" s="160">
        <v>488</v>
      </c>
      <c r="H25" s="160">
        <v>1005</v>
      </c>
      <c r="I25" s="160">
        <v>215</v>
      </c>
      <c r="J25" s="160">
        <v>95</v>
      </c>
      <c r="K25" s="160">
        <v>30</v>
      </c>
      <c r="L25" s="160">
        <v>66775</v>
      </c>
      <c r="M25" s="160">
        <v>18</v>
      </c>
      <c r="N25" s="160">
        <v>66793</v>
      </c>
      <c r="O25" s="160">
        <v>17</v>
      </c>
      <c r="P25" s="160">
        <v>2280</v>
      </c>
      <c r="Q25" s="160">
        <v>23</v>
      </c>
      <c r="R25" s="160">
        <v>2320</v>
      </c>
      <c r="S25" s="160">
        <v>70</v>
      </c>
      <c r="T25" s="160">
        <v>69113</v>
      </c>
      <c r="U25" s="84"/>
    </row>
    <row r="26" spans="1:21" ht="15" customHeight="1" x14ac:dyDescent="0.4">
      <c r="A26" s="152" t="s">
        <v>463</v>
      </c>
      <c r="B26" s="160">
        <v>2904</v>
      </c>
      <c r="C26" s="160">
        <v>918</v>
      </c>
      <c r="D26" s="160">
        <v>1986</v>
      </c>
      <c r="E26" s="160">
        <v>260</v>
      </c>
      <c r="F26" s="160">
        <v>1650</v>
      </c>
      <c r="G26" s="160">
        <v>22</v>
      </c>
      <c r="H26" s="160">
        <v>27</v>
      </c>
      <c r="I26" s="160">
        <v>27</v>
      </c>
      <c r="J26" s="160">
        <v>0</v>
      </c>
      <c r="K26" s="160">
        <v>36</v>
      </c>
      <c r="L26" s="160">
        <v>2940</v>
      </c>
      <c r="M26" s="160">
        <v>11</v>
      </c>
      <c r="N26" s="160">
        <v>2951</v>
      </c>
      <c r="O26" s="160">
        <v>9</v>
      </c>
      <c r="P26" s="160">
        <v>531</v>
      </c>
      <c r="Q26" s="160">
        <v>5</v>
      </c>
      <c r="R26" s="160">
        <v>545</v>
      </c>
      <c r="S26" s="160">
        <v>50</v>
      </c>
      <c r="T26" s="160">
        <v>3496</v>
      </c>
      <c r="U26" s="84"/>
    </row>
    <row r="27" spans="1:21" ht="24" customHeight="1" x14ac:dyDescent="0.4">
      <c r="A27" s="152" t="s">
        <v>78</v>
      </c>
      <c r="B27" s="160">
        <v>141024</v>
      </c>
      <c r="C27" s="160">
        <v>48172</v>
      </c>
      <c r="D27" s="160">
        <v>92654</v>
      </c>
      <c r="E27" s="160">
        <v>19604</v>
      </c>
      <c r="F27" s="160">
        <v>71503</v>
      </c>
      <c r="G27" s="160">
        <v>723</v>
      </c>
      <c r="H27" s="160">
        <v>617</v>
      </c>
      <c r="I27" s="160">
        <v>207</v>
      </c>
      <c r="J27" s="160">
        <v>9</v>
      </c>
      <c r="K27" s="160">
        <v>455</v>
      </c>
      <c r="L27" s="160">
        <v>141479</v>
      </c>
      <c r="M27" s="160">
        <v>222</v>
      </c>
      <c r="N27" s="160">
        <v>141701</v>
      </c>
      <c r="O27" s="160">
        <v>59</v>
      </c>
      <c r="P27" s="160">
        <v>8727</v>
      </c>
      <c r="Q27" s="160">
        <v>107</v>
      </c>
      <c r="R27" s="160">
        <v>8893</v>
      </c>
      <c r="S27" s="160">
        <v>621</v>
      </c>
      <c r="T27" s="160">
        <v>150594</v>
      </c>
      <c r="U27" s="84"/>
    </row>
    <row r="28" spans="1:21" ht="15" customHeight="1" x14ac:dyDescent="0.4">
      <c r="A28" s="152" t="s">
        <v>15</v>
      </c>
      <c r="B28" s="160">
        <v>5134</v>
      </c>
      <c r="C28" s="160">
        <v>1500</v>
      </c>
      <c r="D28" s="160">
        <v>3551</v>
      </c>
      <c r="E28" s="160">
        <v>396</v>
      </c>
      <c r="F28" s="160">
        <v>3035</v>
      </c>
      <c r="G28" s="160">
        <v>18</v>
      </c>
      <c r="H28" s="160">
        <v>102</v>
      </c>
      <c r="I28" s="160">
        <v>0</v>
      </c>
      <c r="J28" s="160">
        <v>0</v>
      </c>
      <c r="K28" s="160">
        <v>0</v>
      </c>
      <c r="L28" s="160">
        <v>5134</v>
      </c>
      <c r="M28" s="160" t="s">
        <v>229</v>
      </c>
      <c r="N28" s="160">
        <v>5135</v>
      </c>
      <c r="O28" s="160">
        <v>0</v>
      </c>
      <c r="P28" s="160">
        <v>258</v>
      </c>
      <c r="Q28" s="160">
        <v>0</v>
      </c>
      <c r="R28" s="160">
        <v>258</v>
      </c>
      <c r="S28" s="160">
        <v>0</v>
      </c>
      <c r="T28" s="160">
        <v>5393</v>
      </c>
      <c r="U28" s="84"/>
    </row>
    <row r="29" spans="1:21" ht="15" customHeight="1" x14ac:dyDescent="0.4">
      <c r="A29" s="152" t="s">
        <v>16</v>
      </c>
      <c r="B29" s="160">
        <v>28822</v>
      </c>
      <c r="C29" s="160">
        <v>10077</v>
      </c>
      <c r="D29" s="160">
        <v>18741</v>
      </c>
      <c r="E29" s="160">
        <v>4122</v>
      </c>
      <c r="F29" s="160">
        <v>14475</v>
      </c>
      <c r="G29" s="160" t="s">
        <v>229</v>
      </c>
      <c r="H29" s="160">
        <v>0</v>
      </c>
      <c r="I29" s="160" t="s">
        <v>229</v>
      </c>
      <c r="J29" s="160">
        <v>4</v>
      </c>
      <c r="K29" s="160">
        <v>107</v>
      </c>
      <c r="L29" s="160">
        <v>28929</v>
      </c>
      <c r="M29" s="160">
        <v>39</v>
      </c>
      <c r="N29" s="160">
        <v>28968</v>
      </c>
      <c r="O29" s="160">
        <v>4</v>
      </c>
      <c r="P29" s="160">
        <v>776</v>
      </c>
      <c r="Q29" s="160">
        <v>16</v>
      </c>
      <c r="R29" s="160">
        <v>796</v>
      </c>
      <c r="S29" s="160">
        <v>127</v>
      </c>
      <c r="T29" s="160">
        <v>29764</v>
      </c>
      <c r="U29" s="84"/>
    </row>
    <row r="30" spans="1:21" ht="15" customHeight="1" x14ac:dyDescent="0.4">
      <c r="A30" s="152" t="s">
        <v>17</v>
      </c>
      <c r="B30" s="160">
        <v>21643</v>
      </c>
      <c r="C30" s="160">
        <v>7795</v>
      </c>
      <c r="D30" s="160">
        <v>13848</v>
      </c>
      <c r="E30" s="160">
        <v>2357</v>
      </c>
      <c r="F30" s="160">
        <v>11409</v>
      </c>
      <c r="G30" s="160">
        <v>31</v>
      </c>
      <c r="H30" s="160">
        <v>51</v>
      </c>
      <c r="I30" s="160">
        <v>0</v>
      </c>
      <c r="J30" s="160">
        <v>0</v>
      </c>
      <c r="K30" s="160">
        <v>9</v>
      </c>
      <c r="L30" s="160">
        <v>21652</v>
      </c>
      <c r="M30" s="160">
        <v>12</v>
      </c>
      <c r="N30" s="160">
        <v>21664</v>
      </c>
      <c r="O30" s="160">
        <v>0</v>
      </c>
      <c r="P30" s="160">
        <v>552</v>
      </c>
      <c r="Q30" s="160">
        <v>0</v>
      </c>
      <c r="R30" s="160">
        <v>552</v>
      </c>
      <c r="S30" s="160">
        <v>9</v>
      </c>
      <c r="T30" s="160">
        <v>22216</v>
      </c>
      <c r="U30" s="84"/>
    </row>
    <row r="31" spans="1:21" ht="15" customHeight="1" x14ac:dyDescent="0.4">
      <c r="A31" s="152" t="s">
        <v>18</v>
      </c>
      <c r="B31" s="160">
        <v>38670</v>
      </c>
      <c r="C31" s="160">
        <v>13708</v>
      </c>
      <c r="D31" s="160">
        <v>24879</v>
      </c>
      <c r="E31" s="160">
        <v>6187</v>
      </c>
      <c r="F31" s="160">
        <v>18452</v>
      </c>
      <c r="G31" s="160">
        <v>120</v>
      </c>
      <c r="H31" s="160">
        <v>103</v>
      </c>
      <c r="I31" s="160">
        <v>17</v>
      </c>
      <c r="J31" s="160" t="s">
        <v>229</v>
      </c>
      <c r="K31" s="160">
        <v>305</v>
      </c>
      <c r="L31" s="160">
        <v>38975</v>
      </c>
      <c r="M31" s="160">
        <v>114</v>
      </c>
      <c r="N31" s="160">
        <v>39089</v>
      </c>
      <c r="O31" s="160">
        <v>53</v>
      </c>
      <c r="P31" s="160">
        <v>4442</v>
      </c>
      <c r="Q31" s="160">
        <v>84</v>
      </c>
      <c r="R31" s="160">
        <v>4579</v>
      </c>
      <c r="S31" s="160">
        <v>442</v>
      </c>
      <c r="T31" s="160">
        <v>43668</v>
      </c>
      <c r="U31" s="84"/>
    </row>
    <row r="32" spans="1:21" ht="15" customHeight="1" x14ac:dyDescent="0.4">
      <c r="A32" s="152" t="s">
        <v>19</v>
      </c>
      <c r="B32" s="160">
        <v>1757</v>
      </c>
      <c r="C32" s="160">
        <v>683</v>
      </c>
      <c r="D32" s="160">
        <v>1074</v>
      </c>
      <c r="E32" s="160">
        <v>82</v>
      </c>
      <c r="F32" s="160">
        <v>947</v>
      </c>
      <c r="G32" s="160">
        <v>0</v>
      </c>
      <c r="H32" s="160">
        <v>33</v>
      </c>
      <c r="I32" s="160">
        <v>12</v>
      </c>
      <c r="J32" s="160">
        <v>0</v>
      </c>
      <c r="K32" s="160">
        <v>0</v>
      </c>
      <c r="L32" s="160">
        <v>1757</v>
      </c>
      <c r="M32" s="160" t="s">
        <v>229</v>
      </c>
      <c r="N32" s="160">
        <v>1758</v>
      </c>
      <c r="O32" s="160">
        <v>0</v>
      </c>
      <c r="P32" s="160">
        <v>257</v>
      </c>
      <c r="Q32" s="160">
        <v>0</v>
      </c>
      <c r="R32" s="160">
        <v>257</v>
      </c>
      <c r="S32" s="160">
        <v>0</v>
      </c>
      <c r="T32" s="160">
        <v>2015</v>
      </c>
      <c r="U32" s="84"/>
    </row>
    <row r="33" spans="1:21" ht="15" customHeight="1" x14ac:dyDescent="0.4">
      <c r="A33" s="152" t="s">
        <v>20</v>
      </c>
      <c r="B33" s="160">
        <v>17274</v>
      </c>
      <c r="C33" s="160">
        <v>6084</v>
      </c>
      <c r="D33" s="160">
        <v>11187</v>
      </c>
      <c r="E33" s="160">
        <v>2123</v>
      </c>
      <c r="F33" s="160">
        <v>9048</v>
      </c>
      <c r="G33" s="160">
        <v>16</v>
      </c>
      <c r="H33" s="160">
        <v>0</v>
      </c>
      <c r="I33" s="160">
        <v>0</v>
      </c>
      <c r="J33" s="160">
        <v>3</v>
      </c>
      <c r="K33" s="160">
        <v>33</v>
      </c>
      <c r="L33" s="160">
        <v>17307</v>
      </c>
      <c r="M33" s="160">
        <v>6</v>
      </c>
      <c r="N33" s="160">
        <v>17313</v>
      </c>
      <c r="O33" s="160">
        <v>0</v>
      </c>
      <c r="P33" s="160">
        <v>710</v>
      </c>
      <c r="Q33" s="160">
        <v>0</v>
      </c>
      <c r="R33" s="160">
        <v>710</v>
      </c>
      <c r="S33" s="160">
        <v>33</v>
      </c>
      <c r="T33" s="160">
        <v>18023</v>
      </c>
      <c r="U33" s="84"/>
    </row>
    <row r="34" spans="1:21" ht="15" customHeight="1" x14ac:dyDescent="0.4">
      <c r="A34" s="152" t="s">
        <v>464</v>
      </c>
      <c r="B34" s="160">
        <v>33933</v>
      </c>
      <c r="C34" s="160">
        <v>10495</v>
      </c>
      <c r="D34" s="160">
        <v>23409</v>
      </c>
      <c r="E34" s="160">
        <v>5357</v>
      </c>
      <c r="F34" s="160">
        <v>17111</v>
      </c>
      <c r="G34" s="160">
        <v>433</v>
      </c>
      <c r="H34" s="160">
        <v>332</v>
      </c>
      <c r="I34" s="160">
        <v>176</v>
      </c>
      <c r="J34" s="160">
        <v>0</v>
      </c>
      <c r="K34" s="160">
        <v>27</v>
      </c>
      <c r="L34" s="160">
        <v>33960</v>
      </c>
      <c r="M34" s="160">
        <v>50</v>
      </c>
      <c r="N34" s="160">
        <v>34010</v>
      </c>
      <c r="O34" s="160" t="s">
        <v>229</v>
      </c>
      <c r="P34" s="160">
        <v>1847</v>
      </c>
      <c r="Q34" s="160">
        <v>7</v>
      </c>
      <c r="R34" s="160">
        <v>1856</v>
      </c>
      <c r="S34" s="160">
        <v>36</v>
      </c>
      <c r="T34" s="160">
        <v>35866</v>
      </c>
      <c r="U34" s="84"/>
    </row>
    <row r="35" spans="1:21" ht="15" customHeight="1" x14ac:dyDescent="0.4">
      <c r="A35" s="71" t="s">
        <v>22</v>
      </c>
      <c r="B35" s="160">
        <v>6527</v>
      </c>
      <c r="C35" s="160">
        <v>2292</v>
      </c>
      <c r="D35" s="160">
        <v>4179</v>
      </c>
      <c r="E35" s="160">
        <v>1060</v>
      </c>
      <c r="F35" s="160">
        <v>3060</v>
      </c>
      <c r="G35" s="160">
        <v>56</v>
      </c>
      <c r="H35" s="160">
        <v>3</v>
      </c>
      <c r="I35" s="160">
        <v>0</v>
      </c>
      <c r="J35" s="160" t="s">
        <v>229</v>
      </c>
      <c r="K35" s="160">
        <v>0</v>
      </c>
      <c r="L35" s="160">
        <v>6527</v>
      </c>
      <c r="M35" s="160">
        <v>4</v>
      </c>
      <c r="N35" s="160">
        <v>6531</v>
      </c>
      <c r="O35" s="160">
        <v>0</v>
      </c>
      <c r="P35" s="160">
        <v>59</v>
      </c>
      <c r="Q35" s="160">
        <v>15</v>
      </c>
      <c r="R35" s="160">
        <v>74</v>
      </c>
      <c r="S35" s="160">
        <v>15</v>
      </c>
      <c r="T35" s="160">
        <v>6605</v>
      </c>
      <c r="U35" s="84"/>
    </row>
    <row r="36" spans="1:21" ht="15" customHeight="1" x14ac:dyDescent="0.4">
      <c r="A36" s="152" t="s">
        <v>23</v>
      </c>
      <c r="B36" s="160">
        <v>58569</v>
      </c>
      <c r="C36" s="160">
        <v>19727</v>
      </c>
      <c r="D36" s="160">
        <v>38749</v>
      </c>
      <c r="E36" s="160">
        <v>9245</v>
      </c>
      <c r="F36" s="160">
        <v>28853</v>
      </c>
      <c r="G36" s="160">
        <v>482</v>
      </c>
      <c r="H36" s="160">
        <v>101</v>
      </c>
      <c r="I36" s="160">
        <v>68</v>
      </c>
      <c r="J36" s="160">
        <v>45</v>
      </c>
      <c r="K36" s="160">
        <v>133</v>
      </c>
      <c r="L36" s="160">
        <v>58702</v>
      </c>
      <c r="M36" s="160">
        <v>176</v>
      </c>
      <c r="N36" s="160">
        <v>58878</v>
      </c>
      <c r="O36" s="160">
        <v>11</v>
      </c>
      <c r="P36" s="160">
        <v>2263</v>
      </c>
      <c r="Q36" s="160">
        <v>32</v>
      </c>
      <c r="R36" s="160">
        <v>2306</v>
      </c>
      <c r="S36" s="160">
        <v>176</v>
      </c>
      <c r="T36" s="160">
        <v>61184</v>
      </c>
      <c r="U36" s="84"/>
    </row>
    <row r="37" spans="1:21" ht="15" customHeight="1" x14ac:dyDescent="0.4">
      <c r="A37" s="152" t="s">
        <v>24</v>
      </c>
      <c r="B37" s="160">
        <v>70554</v>
      </c>
      <c r="C37" s="160">
        <v>21493</v>
      </c>
      <c r="D37" s="160">
        <v>48871</v>
      </c>
      <c r="E37" s="160">
        <v>8845</v>
      </c>
      <c r="F37" s="160">
        <v>39158</v>
      </c>
      <c r="G37" s="160">
        <v>485</v>
      </c>
      <c r="H37" s="160">
        <v>254</v>
      </c>
      <c r="I37" s="160">
        <v>129</v>
      </c>
      <c r="J37" s="160">
        <v>64</v>
      </c>
      <c r="K37" s="160">
        <v>10</v>
      </c>
      <c r="L37" s="160">
        <v>70564</v>
      </c>
      <c r="M37" s="160">
        <v>91</v>
      </c>
      <c r="N37" s="160">
        <v>70655</v>
      </c>
      <c r="O37" s="160">
        <v>0</v>
      </c>
      <c r="P37" s="160">
        <v>2995</v>
      </c>
      <c r="Q37" s="160">
        <v>9</v>
      </c>
      <c r="R37" s="160">
        <v>3004</v>
      </c>
      <c r="S37" s="160">
        <v>19</v>
      </c>
      <c r="T37" s="160">
        <v>73659</v>
      </c>
      <c r="U37" s="84"/>
    </row>
    <row r="38" spans="1:21" ht="15" customHeight="1" x14ac:dyDescent="0.4">
      <c r="A38" s="152" t="s">
        <v>25</v>
      </c>
      <c r="B38" s="160">
        <v>9233</v>
      </c>
      <c r="C38" s="160">
        <v>2861</v>
      </c>
      <c r="D38" s="160">
        <v>6369</v>
      </c>
      <c r="E38" s="160">
        <v>2069</v>
      </c>
      <c r="F38" s="160">
        <v>4215</v>
      </c>
      <c r="G38" s="160">
        <v>28</v>
      </c>
      <c r="H38" s="160">
        <v>29</v>
      </c>
      <c r="I38" s="160">
        <v>28</v>
      </c>
      <c r="J38" s="160">
        <v>3</v>
      </c>
      <c r="K38" s="160" t="s">
        <v>229</v>
      </c>
      <c r="L38" s="160">
        <v>9235</v>
      </c>
      <c r="M38" s="160">
        <v>8</v>
      </c>
      <c r="N38" s="160">
        <v>9243</v>
      </c>
      <c r="O38" s="160">
        <v>0</v>
      </c>
      <c r="P38" s="160">
        <v>48</v>
      </c>
      <c r="Q38" s="160">
        <v>0</v>
      </c>
      <c r="R38" s="160">
        <v>48</v>
      </c>
      <c r="S38" s="160" t="s">
        <v>229</v>
      </c>
      <c r="T38" s="160">
        <v>9291</v>
      </c>
      <c r="U38" s="84"/>
    </row>
    <row r="39" spans="1:21" ht="15" customHeight="1" x14ac:dyDescent="0.4">
      <c r="A39" s="152" t="s">
        <v>26</v>
      </c>
      <c r="B39" s="160">
        <v>18814</v>
      </c>
      <c r="C39" s="160">
        <v>6358</v>
      </c>
      <c r="D39" s="160">
        <v>12442</v>
      </c>
      <c r="E39" s="160">
        <v>2895</v>
      </c>
      <c r="F39" s="160">
        <v>9514</v>
      </c>
      <c r="G39" s="160">
        <v>20</v>
      </c>
      <c r="H39" s="160" t="s">
        <v>229</v>
      </c>
      <c r="I39" s="160" t="s">
        <v>229</v>
      </c>
      <c r="J39" s="160">
        <v>0</v>
      </c>
      <c r="K39" s="160">
        <v>60</v>
      </c>
      <c r="L39" s="160">
        <v>18874</v>
      </c>
      <c r="M39" s="160">
        <v>109</v>
      </c>
      <c r="N39" s="160">
        <v>18983</v>
      </c>
      <c r="O39" s="160">
        <v>7</v>
      </c>
      <c r="P39" s="160">
        <v>1127</v>
      </c>
      <c r="Q39" s="160">
        <v>18</v>
      </c>
      <c r="R39" s="160">
        <v>1152</v>
      </c>
      <c r="S39" s="160">
        <v>85</v>
      </c>
      <c r="T39" s="160">
        <v>20135</v>
      </c>
      <c r="U39" s="84"/>
    </row>
    <row r="40" spans="1:21" ht="24.95" customHeight="1" x14ac:dyDescent="0.4">
      <c r="A40" s="152" t="s">
        <v>27</v>
      </c>
      <c r="B40" s="160">
        <v>218459</v>
      </c>
      <c r="C40" s="160">
        <v>71665</v>
      </c>
      <c r="D40" s="160">
        <v>146576</v>
      </c>
      <c r="E40" s="160">
        <v>34032</v>
      </c>
      <c r="F40" s="160">
        <v>109669</v>
      </c>
      <c r="G40" s="160">
        <v>1693</v>
      </c>
      <c r="H40" s="160">
        <v>869</v>
      </c>
      <c r="I40" s="160">
        <v>313</v>
      </c>
      <c r="J40" s="160">
        <v>70</v>
      </c>
      <c r="K40" s="160">
        <v>141</v>
      </c>
      <c r="L40" s="160">
        <v>218600</v>
      </c>
      <c r="M40" s="160">
        <v>272</v>
      </c>
      <c r="N40" s="160">
        <v>218872</v>
      </c>
      <c r="O40" s="160">
        <v>32</v>
      </c>
      <c r="P40" s="160">
        <v>14619</v>
      </c>
      <c r="Q40" s="160">
        <v>94</v>
      </c>
      <c r="R40" s="160">
        <v>14745</v>
      </c>
      <c r="S40" s="160">
        <v>267</v>
      </c>
      <c r="T40" s="160">
        <v>233617</v>
      </c>
      <c r="U40" s="84"/>
    </row>
    <row r="41" spans="1:21" ht="15" customHeight="1" x14ac:dyDescent="0.4">
      <c r="A41" s="152" t="s">
        <v>28</v>
      </c>
      <c r="B41" s="160">
        <v>229580</v>
      </c>
      <c r="C41" s="160">
        <v>75878</v>
      </c>
      <c r="D41" s="160">
        <v>153261</v>
      </c>
      <c r="E41" s="160">
        <v>37298</v>
      </c>
      <c r="F41" s="160">
        <v>113735</v>
      </c>
      <c r="G41" s="160">
        <v>1659</v>
      </c>
      <c r="H41" s="160">
        <v>295</v>
      </c>
      <c r="I41" s="160">
        <v>274</v>
      </c>
      <c r="J41" s="160">
        <v>135</v>
      </c>
      <c r="K41" s="160">
        <v>160</v>
      </c>
      <c r="L41" s="160">
        <v>229740</v>
      </c>
      <c r="M41" s="160">
        <v>220</v>
      </c>
      <c r="N41" s="160">
        <v>229960</v>
      </c>
      <c r="O41" s="160">
        <v>27</v>
      </c>
      <c r="P41" s="160">
        <v>11849</v>
      </c>
      <c r="Q41" s="160">
        <v>67</v>
      </c>
      <c r="R41" s="160">
        <v>11943</v>
      </c>
      <c r="S41" s="160">
        <v>254</v>
      </c>
      <c r="T41" s="160">
        <v>241903</v>
      </c>
      <c r="U41" s="84"/>
    </row>
    <row r="42" spans="1:21" ht="15" customHeight="1" x14ac:dyDescent="0.4">
      <c r="A42" s="152" t="s">
        <v>226</v>
      </c>
      <c r="B42" s="160">
        <v>711</v>
      </c>
      <c r="C42" s="160">
        <v>186</v>
      </c>
      <c r="D42" s="160">
        <v>525</v>
      </c>
      <c r="E42" s="160">
        <v>26</v>
      </c>
      <c r="F42" s="160">
        <v>499</v>
      </c>
      <c r="G42" s="160">
        <v>0</v>
      </c>
      <c r="H42" s="160">
        <v>0</v>
      </c>
      <c r="I42" s="160">
        <v>0</v>
      </c>
      <c r="J42" s="160">
        <v>0</v>
      </c>
      <c r="K42" s="160">
        <v>0</v>
      </c>
      <c r="L42" s="160">
        <v>711</v>
      </c>
      <c r="M42" s="160">
        <v>0</v>
      </c>
      <c r="N42" s="160">
        <v>711</v>
      </c>
      <c r="O42" s="160">
        <v>0</v>
      </c>
      <c r="P42" s="160">
        <v>180</v>
      </c>
      <c r="Q42" s="160">
        <v>0</v>
      </c>
      <c r="R42" s="160">
        <v>180</v>
      </c>
      <c r="S42" s="160">
        <v>0</v>
      </c>
      <c r="T42" s="160">
        <v>891</v>
      </c>
      <c r="U42" s="84"/>
    </row>
    <row r="43" spans="1:21" ht="15" customHeight="1" x14ac:dyDescent="0.4">
      <c r="A43" s="152" t="s">
        <v>29</v>
      </c>
      <c r="B43" s="160">
        <v>2153</v>
      </c>
      <c r="C43" s="160">
        <v>713</v>
      </c>
      <c r="D43" s="160">
        <v>1429</v>
      </c>
      <c r="E43" s="160">
        <v>159</v>
      </c>
      <c r="F43" s="160">
        <v>1253</v>
      </c>
      <c r="G43" s="160">
        <v>0</v>
      </c>
      <c r="H43" s="160">
        <v>0</v>
      </c>
      <c r="I43" s="160">
        <v>17</v>
      </c>
      <c r="J43" s="160">
        <v>11</v>
      </c>
      <c r="K43" s="160">
        <v>86</v>
      </c>
      <c r="L43" s="160">
        <v>2239</v>
      </c>
      <c r="M43" s="160">
        <v>68</v>
      </c>
      <c r="N43" s="160">
        <v>2307</v>
      </c>
      <c r="O43" s="160">
        <v>7</v>
      </c>
      <c r="P43" s="160">
        <v>63</v>
      </c>
      <c r="Q43" s="160">
        <v>42</v>
      </c>
      <c r="R43" s="160">
        <v>112</v>
      </c>
      <c r="S43" s="160">
        <v>135</v>
      </c>
      <c r="T43" s="160">
        <v>2419</v>
      </c>
      <c r="U43" s="84"/>
    </row>
    <row r="44" spans="1:21" ht="15" customHeight="1" x14ac:dyDescent="0.4">
      <c r="A44" s="152" t="s">
        <v>30</v>
      </c>
      <c r="B44" s="160">
        <v>7769</v>
      </c>
      <c r="C44" s="160">
        <v>1712</v>
      </c>
      <c r="D44" s="160">
        <v>6042</v>
      </c>
      <c r="E44" s="160">
        <v>673</v>
      </c>
      <c r="F44" s="160">
        <v>5317</v>
      </c>
      <c r="G44" s="160">
        <v>0</v>
      </c>
      <c r="H44" s="160">
        <v>41</v>
      </c>
      <c r="I44" s="160">
        <v>11</v>
      </c>
      <c r="J44" s="160">
        <v>0</v>
      </c>
      <c r="K44" s="160">
        <v>0</v>
      </c>
      <c r="L44" s="160">
        <v>7769</v>
      </c>
      <c r="M44" s="160">
        <v>3</v>
      </c>
      <c r="N44" s="160">
        <v>7772</v>
      </c>
      <c r="O44" s="160">
        <v>0</v>
      </c>
      <c r="P44" s="160">
        <v>773</v>
      </c>
      <c r="Q44" s="160">
        <v>0</v>
      </c>
      <c r="R44" s="160">
        <v>773</v>
      </c>
      <c r="S44" s="160">
        <v>0</v>
      </c>
      <c r="T44" s="160">
        <v>8545</v>
      </c>
      <c r="U44" s="84"/>
    </row>
    <row r="45" spans="1:21" ht="15" customHeight="1" x14ac:dyDescent="0.4">
      <c r="A45" s="152" t="s">
        <v>31</v>
      </c>
      <c r="B45" s="160">
        <v>47467</v>
      </c>
      <c r="C45" s="160">
        <v>17242</v>
      </c>
      <c r="D45" s="160">
        <v>30027</v>
      </c>
      <c r="E45" s="160">
        <v>8079</v>
      </c>
      <c r="F45" s="160">
        <v>21576</v>
      </c>
      <c r="G45" s="160">
        <v>193</v>
      </c>
      <c r="H45" s="160">
        <v>136</v>
      </c>
      <c r="I45" s="160">
        <v>43</v>
      </c>
      <c r="J45" s="160">
        <v>136</v>
      </c>
      <c r="K45" s="160">
        <v>22</v>
      </c>
      <c r="L45" s="160">
        <v>47489</v>
      </c>
      <c r="M45" s="160">
        <v>193</v>
      </c>
      <c r="N45" s="160">
        <v>47682</v>
      </c>
      <c r="O45" s="160">
        <v>0</v>
      </c>
      <c r="P45" s="160">
        <v>963</v>
      </c>
      <c r="Q45" s="160">
        <v>51</v>
      </c>
      <c r="R45" s="160">
        <v>1014</v>
      </c>
      <c r="S45" s="160">
        <v>73</v>
      </c>
      <c r="T45" s="160">
        <v>48696</v>
      </c>
      <c r="U45" s="84"/>
    </row>
    <row r="46" spans="1:21" ht="23.45" customHeight="1" x14ac:dyDescent="0.4">
      <c r="A46" s="152" t="s">
        <v>80</v>
      </c>
      <c r="B46" s="160">
        <v>243498</v>
      </c>
      <c r="C46" s="160">
        <v>79519</v>
      </c>
      <c r="D46" s="160">
        <v>163576</v>
      </c>
      <c r="E46" s="160">
        <v>33253</v>
      </c>
      <c r="F46" s="160">
        <v>127442</v>
      </c>
      <c r="G46" s="160">
        <v>2002</v>
      </c>
      <c r="H46" s="160">
        <v>696</v>
      </c>
      <c r="I46" s="160">
        <v>183</v>
      </c>
      <c r="J46" s="160">
        <v>33</v>
      </c>
      <c r="K46" s="160">
        <v>31</v>
      </c>
      <c r="L46" s="160">
        <v>243529</v>
      </c>
      <c r="M46" s="160">
        <v>261</v>
      </c>
      <c r="N46" s="160">
        <v>243790</v>
      </c>
      <c r="O46" s="160">
        <v>18</v>
      </c>
      <c r="P46" s="160">
        <v>17915</v>
      </c>
      <c r="Q46" s="160">
        <v>16</v>
      </c>
      <c r="R46" s="160">
        <v>17949</v>
      </c>
      <c r="S46" s="160">
        <v>65</v>
      </c>
      <c r="T46" s="160">
        <v>261739</v>
      </c>
      <c r="U46" s="84"/>
    </row>
    <row r="47" spans="1:21" ht="15" customHeight="1" x14ac:dyDescent="0.4">
      <c r="A47" s="152" t="s">
        <v>34</v>
      </c>
      <c r="B47" s="160">
        <v>116757</v>
      </c>
      <c r="C47" s="160">
        <v>38859</v>
      </c>
      <c r="D47" s="160">
        <v>77700</v>
      </c>
      <c r="E47" s="160">
        <v>15000</v>
      </c>
      <c r="F47" s="160">
        <v>61559</v>
      </c>
      <c r="G47" s="160">
        <v>841</v>
      </c>
      <c r="H47" s="160">
        <v>225</v>
      </c>
      <c r="I47" s="160">
        <v>75</v>
      </c>
      <c r="J47" s="160">
        <v>17</v>
      </c>
      <c r="K47" s="160">
        <v>18</v>
      </c>
      <c r="L47" s="160">
        <v>116775</v>
      </c>
      <c r="M47" s="160">
        <v>64</v>
      </c>
      <c r="N47" s="160">
        <v>116839</v>
      </c>
      <c r="O47" s="160">
        <v>17</v>
      </c>
      <c r="P47" s="160">
        <v>7132</v>
      </c>
      <c r="Q47" s="160">
        <v>8</v>
      </c>
      <c r="R47" s="160">
        <v>7157</v>
      </c>
      <c r="S47" s="160">
        <v>43</v>
      </c>
      <c r="T47" s="160">
        <v>123996</v>
      </c>
      <c r="U47" s="84"/>
    </row>
    <row r="48" spans="1:21" ht="15" customHeight="1" x14ac:dyDescent="0.4">
      <c r="A48" s="152" t="s">
        <v>35</v>
      </c>
      <c r="B48" s="160">
        <v>40391</v>
      </c>
      <c r="C48" s="160">
        <v>12250</v>
      </c>
      <c r="D48" s="160">
        <v>28027</v>
      </c>
      <c r="E48" s="160">
        <v>3432</v>
      </c>
      <c r="F48" s="160">
        <v>24230</v>
      </c>
      <c r="G48" s="160">
        <v>245</v>
      </c>
      <c r="H48" s="160">
        <v>97</v>
      </c>
      <c r="I48" s="160">
        <v>23</v>
      </c>
      <c r="J48" s="160" t="s">
        <v>229</v>
      </c>
      <c r="K48" s="160">
        <v>3</v>
      </c>
      <c r="L48" s="160">
        <v>40394</v>
      </c>
      <c r="M48" s="160">
        <v>10</v>
      </c>
      <c r="N48" s="160">
        <v>40404</v>
      </c>
      <c r="O48" s="160" t="s">
        <v>229</v>
      </c>
      <c r="P48" s="160">
        <v>2233</v>
      </c>
      <c r="Q48" s="160" t="s">
        <v>229</v>
      </c>
      <c r="R48" s="160">
        <v>2235</v>
      </c>
      <c r="S48" s="160">
        <v>5</v>
      </c>
      <c r="T48" s="160">
        <v>42639</v>
      </c>
      <c r="U48" s="84"/>
    </row>
    <row r="49" spans="1:21" ht="15" customHeight="1" x14ac:dyDescent="0.4">
      <c r="A49" s="152" t="s">
        <v>38</v>
      </c>
      <c r="B49" s="160">
        <v>80536</v>
      </c>
      <c r="C49" s="160">
        <v>25521</v>
      </c>
      <c r="D49" s="160">
        <v>54920</v>
      </c>
      <c r="E49" s="160">
        <v>12485</v>
      </c>
      <c r="F49" s="160">
        <v>41156</v>
      </c>
      <c r="G49" s="160">
        <v>896</v>
      </c>
      <c r="H49" s="160">
        <v>331</v>
      </c>
      <c r="I49" s="160">
        <v>52</v>
      </c>
      <c r="J49" s="160">
        <v>7</v>
      </c>
      <c r="K49" s="160">
        <v>4</v>
      </c>
      <c r="L49" s="160">
        <v>80540</v>
      </c>
      <c r="M49" s="160">
        <v>50</v>
      </c>
      <c r="N49" s="160">
        <v>80590</v>
      </c>
      <c r="O49" s="160">
        <v>0</v>
      </c>
      <c r="P49" s="160">
        <v>5750</v>
      </c>
      <c r="Q49" s="160">
        <v>3</v>
      </c>
      <c r="R49" s="160">
        <v>5753</v>
      </c>
      <c r="S49" s="160">
        <v>7</v>
      </c>
      <c r="T49" s="160">
        <v>86343</v>
      </c>
      <c r="U49" s="84"/>
    </row>
    <row r="50" spans="1:21" ht="15" customHeight="1" x14ac:dyDescent="0.4">
      <c r="A50" s="152" t="s">
        <v>40</v>
      </c>
      <c r="B50" s="160">
        <v>24632</v>
      </c>
      <c r="C50" s="160">
        <v>8938</v>
      </c>
      <c r="D50" s="160">
        <v>15682</v>
      </c>
      <c r="E50" s="160">
        <v>4844</v>
      </c>
      <c r="F50" s="160">
        <v>10551</v>
      </c>
      <c r="G50" s="160">
        <v>178</v>
      </c>
      <c r="H50" s="160">
        <v>68</v>
      </c>
      <c r="I50" s="160">
        <v>41</v>
      </c>
      <c r="J50" s="160">
        <v>9</v>
      </c>
      <c r="K50" s="160">
        <v>6</v>
      </c>
      <c r="L50" s="160">
        <v>24638</v>
      </c>
      <c r="M50" s="160">
        <v>155</v>
      </c>
      <c r="N50" s="160">
        <v>24793</v>
      </c>
      <c r="O50" s="160">
        <v>0</v>
      </c>
      <c r="P50" s="160">
        <v>5022</v>
      </c>
      <c r="Q50" s="160">
        <v>4</v>
      </c>
      <c r="R50" s="160">
        <v>5026</v>
      </c>
      <c r="S50" s="160">
        <v>10</v>
      </c>
      <c r="T50" s="160">
        <v>29819</v>
      </c>
      <c r="U50" s="84"/>
    </row>
    <row r="51" spans="1:21" ht="24" customHeight="1" x14ac:dyDescent="0.4">
      <c r="A51" s="152" t="s">
        <v>81</v>
      </c>
      <c r="B51" s="160">
        <v>4176</v>
      </c>
      <c r="C51" s="160">
        <v>931</v>
      </c>
      <c r="D51" s="160">
        <v>3245</v>
      </c>
      <c r="E51" s="160">
        <v>271</v>
      </c>
      <c r="F51" s="160">
        <v>2854</v>
      </c>
      <c r="G51" s="160">
        <v>120</v>
      </c>
      <c r="H51" s="160">
        <v>0</v>
      </c>
      <c r="I51" s="160">
        <v>0</v>
      </c>
      <c r="J51" s="160">
        <v>0</v>
      </c>
      <c r="K51" s="160">
        <v>0</v>
      </c>
      <c r="L51" s="160">
        <v>4176</v>
      </c>
      <c r="M51" s="160" t="s">
        <v>229</v>
      </c>
      <c r="N51" s="160">
        <v>4177</v>
      </c>
      <c r="O51" s="160">
        <v>3</v>
      </c>
      <c r="P51" s="160">
        <v>7677</v>
      </c>
      <c r="Q51" s="160" t="s">
        <v>229</v>
      </c>
      <c r="R51" s="160">
        <v>7682</v>
      </c>
      <c r="S51" s="160">
        <v>5</v>
      </c>
      <c r="T51" s="160">
        <v>11859</v>
      </c>
      <c r="U51" s="84"/>
    </row>
    <row r="52" spans="1:21" ht="15" customHeight="1" x14ac:dyDescent="0.4">
      <c r="A52" s="71" t="s">
        <v>41</v>
      </c>
      <c r="B52" s="160">
        <v>1686</v>
      </c>
      <c r="C52" s="160">
        <v>477</v>
      </c>
      <c r="D52" s="160">
        <v>1209</v>
      </c>
      <c r="E52" s="160">
        <v>185</v>
      </c>
      <c r="F52" s="160">
        <v>947</v>
      </c>
      <c r="G52" s="160">
        <v>77</v>
      </c>
      <c r="H52" s="160">
        <v>0</v>
      </c>
      <c r="I52" s="160">
        <v>0</v>
      </c>
      <c r="J52" s="160">
        <v>0</v>
      </c>
      <c r="K52" s="160">
        <v>0</v>
      </c>
      <c r="L52" s="160">
        <v>1686</v>
      </c>
      <c r="M52" s="160" t="s">
        <v>229</v>
      </c>
      <c r="N52" s="160">
        <v>1687</v>
      </c>
      <c r="O52" s="160">
        <v>3</v>
      </c>
      <c r="P52" s="160">
        <v>2186</v>
      </c>
      <c r="Q52" s="160" t="s">
        <v>229</v>
      </c>
      <c r="R52" s="160">
        <v>2190</v>
      </c>
      <c r="S52" s="160">
        <v>4</v>
      </c>
      <c r="T52" s="160">
        <v>3877</v>
      </c>
      <c r="U52" s="84"/>
    </row>
    <row r="53" spans="1:21" ht="15" customHeight="1" x14ac:dyDescent="0.4">
      <c r="A53" s="71" t="s">
        <v>42</v>
      </c>
      <c r="B53" s="160">
        <v>128</v>
      </c>
      <c r="C53" s="160">
        <v>20</v>
      </c>
      <c r="D53" s="160">
        <v>108</v>
      </c>
      <c r="E53" s="160" t="s">
        <v>229</v>
      </c>
      <c r="F53" s="160" t="s">
        <v>229</v>
      </c>
      <c r="G53" s="160">
        <v>0</v>
      </c>
      <c r="H53" s="160">
        <v>0</v>
      </c>
      <c r="I53" s="160">
        <v>0</v>
      </c>
      <c r="J53" s="160">
        <v>0</v>
      </c>
      <c r="K53" s="160">
        <v>0</v>
      </c>
      <c r="L53" s="160">
        <v>128</v>
      </c>
      <c r="M53" s="160">
        <v>0</v>
      </c>
      <c r="N53" s="160">
        <v>128</v>
      </c>
      <c r="O53" s="160">
        <v>0</v>
      </c>
      <c r="P53" s="160">
        <v>987</v>
      </c>
      <c r="Q53" s="160">
        <v>0</v>
      </c>
      <c r="R53" s="160">
        <v>987</v>
      </c>
      <c r="S53" s="160">
        <v>0</v>
      </c>
      <c r="T53" s="160">
        <v>1115</v>
      </c>
      <c r="U53" s="84"/>
    </row>
    <row r="54" spans="1:21" ht="15" customHeight="1" x14ac:dyDescent="0.4">
      <c r="A54" s="152" t="s">
        <v>43</v>
      </c>
      <c r="B54" s="160">
        <v>2276</v>
      </c>
      <c r="C54" s="160">
        <v>364</v>
      </c>
      <c r="D54" s="160">
        <v>1912</v>
      </c>
      <c r="E54" s="160">
        <v>95</v>
      </c>
      <c r="F54" s="160">
        <v>1768</v>
      </c>
      <c r="G54" s="160">
        <v>49</v>
      </c>
      <c r="H54" s="160">
        <v>0</v>
      </c>
      <c r="I54" s="160">
        <v>0</v>
      </c>
      <c r="J54" s="160">
        <v>0</v>
      </c>
      <c r="K54" s="160">
        <v>0</v>
      </c>
      <c r="L54" s="160">
        <v>2276</v>
      </c>
      <c r="M54" s="160">
        <v>0</v>
      </c>
      <c r="N54" s="160">
        <v>2276</v>
      </c>
      <c r="O54" s="160">
        <v>0</v>
      </c>
      <c r="P54" s="160">
        <v>5216</v>
      </c>
      <c r="Q54" s="160" t="s">
        <v>229</v>
      </c>
      <c r="R54" s="160">
        <v>5217</v>
      </c>
      <c r="S54" s="160" t="s">
        <v>229</v>
      </c>
      <c r="T54" s="160">
        <v>7493</v>
      </c>
      <c r="U54" s="84"/>
    </row>
    <row r="55" spans="1:21" ht="15" customHeight="1" x14ac:dyDescent="0.4">
      <c r="A55" s="152" t="s">
        <v>465</v>
      </c>
      <c r="B55" s="160">
        <v>239</v>
      </c>
      <c r="C55" s="160">
        <v>99</v>
      </c>
      <c r="D55" s="160">
        <v>140</v>
      </c>
      <c r="E55" s="160">
        <v>0</v>
      </c>
      <c r="F55" s="160">
        <v>140</v>
      </c>
      <c r="G55" s="160">
        <v>0</v>
      </c>
      <c r="H55" s="160">
        <v>0</v>
      </c>
      <c r="I55" s="160">
        <v>0</v>
      </c>
      <c r="J55" s="160">
        <v>0</v>
      </c>
      <c r="K55" s="160">
        <v>0</v>
      </c>
      <c r="L55" s="160">
        <v>239</v>
      </c>
      <c r="M55" s="160">
        <v>0</v>
      </c>
      <c r="N55" s="160">
        <v>239</v>
      </c>
      <c r="O55" s="160">
        <v>0</v>
      </c>
      <c r="P55" s="160">
        <v>304</v>
      </c>
      <c r="Q55" s="160">
        <v>0</v>
      </c>
      <c r="R55" s="160">
        <v>304</v>
      </c>
      <c r="S55" s="160">
        <v>0</v>
      </c>
      <c r="T55" s="160">
        <v>543</v>
      </c>
      <c r="U55" s="84"/>
    </row>
    <row r="56" spans="1:21" ht="21.95" customHeight="1" x14ac:dyDescent="0.4">
      <c r="A56" s="71" t="s">
        <v>45</v>
      </c>
      <c r="B56" s="160">
        <v>527</v>
      </c>
      <c r="C56" s="160">
        <v>84</v>
      </c>
      <c r="D56" s="160">
        <v>443</v>
      </c>
      <c r="E56" s="160">
        <v>124</v>
      </c>
      <c r="F56" s="160">
        <v>316</v>
      </c>
      <c r="G56" s="160">
        <v>0</v>
      </c>
      <c r="H56" s="160">
        <v>0</v>
      </c>
      <c r="I56" s="160">
        <v>3</v>
      </c>
      <c r="J56" s="160">
        <v>0</v>
      </c>
      <c r="K56" s="160">
        <v>29</v>
      </c>
      <c r="L56" s="160">
        <v>556</v>
      </c>
      <c r="M56" s="160" t="s">
        <v>229</v>
      </c>
      <c r="N56" s="160">
        <v>557</v>
      </c>
      <c r="O56" s="160">
        <v>0</v>
      </c>
      <c r="P56" s="160">
        <v>6</v>
      </c>
      <c r="Q56" s="160" t="s">
        <v>229</v>
      </c>
      <c r="R56" s="160">
        <v>7</v>
      </c>
      <c r="S56" s="160">
        <v>30</v>
      </c>
      <c r="T56" s="160">
        <v>564</v>
      </c>
      <c r="U56" s="84"/>
    </row>
    <row r="57" spans="1:21" ht="15" customHeight="1" x14ac:dyDescent="0.4">
      <c r="A57" s="152" t="s">
        <v>46</v>
      </c>
      <c r="B57" s="160">
        <v>142341</v>
      </c>
      <c r="C57" s="160">
        <v>47584</v>
      </c>
      <c r="D57" s="160">
        <v>94545</v>
      </c>
      <c r="E57" s="160">
        <v>24780</v>
      </c>
      <c r="F57" s="160">
        <v>68380</v>
      </c>
      <c r="G57" s="160">
        <v>920</v>
      </c>
      <c r="H57" s="160">
        <v>188</v>
      </c>
      <c r="I57" s="160">
        <v>277</v>
      </c>
      <c r="J57" s="160">
        <v>84</v>
      </c>
      <c r="K57" s="160">
        <v>1426</v>
      </c>
      <c r="L57" s="160">
        <v>143767</v>
      </c>
      <c r="M57" s="160">
        <v>1191</v>
      </c>
      <c r="N57" s="160">
        <v>144958</v>
      </c>
      <c r="O57" s="160">
        <v>102</v>
      </c>
      <c r="P57" s="160">
        <v>11502</v>
      </c>
      <c r="Q57" s="160">
        <v>312</v>
      </c>
      <c r="R57" s="160">
        <v>11916</v>
      </c>
      <c r="S57" s="160">
        <v>1840</v>
      </c>
      <c r="T57" s="160">
        <v>156874</v>
      </c>
      <c r="U57" s="84"/>
    </row>
    <row r="58" spans="1:21" ht="15" customHeight="1" x14ac:dyDescent="0.4">
      <c r="A58" s="152" t="s">
        <v>47</v>
      </c>
      <c r="B58" s="160">
        <v>5572</v>
      </c>
      <c r="C58" s="160">
        <v>1657</v>
      </c>
      <c r="D58" s="160">
        <v>3896</v>
      </c>
      <c r="E58" s="160">
        <v>1461</v>
      </c>
      <c r="F58" s="160">
        <v>2389</v>
      </c>
      <c r="G58" s="160">
        <v>0</v>
      </c>
      <c r="H58" s="160">
        <v>27</v>
      </c>
      <c r="I58" s="160">
        <v>19</v>
      </c>
      <c r="J58" s="160">
        <v>0</v>
      </c>
      <c r="K58" s="160">
        <v>32</v>
      </c>
      <c r="L58" s="160">
        <v>5604</v>
      </c>
      <c r="M58" s="160">
        <v>87</v>
      </c>
      <c r="N58" s="160">
        <v>5691</v>
      </c>
      <c r="O58" s="160">
        <v>0</v>
      </c>
      <c r="P58" s="160">
        <v>162</v>
      </c>
      <c r="Q58" s="160">
        <v>14</v>
      </c>
      <c r="R58" s="160">
        <v>176</v>
      </c>
      <c r="S58" s="160">
        <v>46</v>
      </c>
      <c r="T58" s="160">
        <v>5867</v>
      </c>
      <c r="U58" s="84"/>
    </row>
    <row r="59" spans="1:21" ht="15" customHeight="1" x14ac:dyDescent="0.4">
      <c r="A59" s="143" t="s">
        <v>83</v>
      </c>
      <c r="B59" s="160">
        <v>8997</v>
      </c>
      <c r="C59" s="160">
        <v>2851</v>
      </c>
      <c r="D59" s="160">
        <v>6127</v>
      </c>
      <c r="E59" s="160">
        <v>1155</v>
      </c>
      <c r="F59" s="160">
        <v>4913</v>
      </c>
      <c r="G59" s="160">
        <v>29</v>
      </c>
      <c r="H59" s="160">
        <v>13</v>
      </c>
      <c r="I59" s="160">
        <v>17</v>
      </c>
      <c r="J59" s="160" t="s">
        <v>229</v>
      </c>
      <c r="K59" s="160" t="s">
        <v>229</v>
      </c>
      <c r="L59" s="160">
        <v>8999</v>
      </c>
      <c r="M59" s="160" t="s">
        <v>229</v>
      </c>
      <c r="N59" s="160">
        <v>9001</v>
      </c>
      <c r="O59" s="160">
        <v>0</v>
      </c>
      <c r="P59" s="160">
        <v>378</v>
      </c>
      <c r="Q59" s="160" t="s">
        <v>229</v>
      </c>
      <c r="R59" s="160">
        <v>379</v>
      </c>
      <c r="S59" s="160">
        <v>3</v>
      </c>
      <c r="T59" s="160">
        <v>9380</v>
      </c>
      <c r="U59" s="84"/>
    </row>
    <row r="60" spans="1:21" ht="15" customHeight="1" x14ac:dyDescent="0.4">
      <c r="A60" s="152" t="s">
        <v>48</v>
      </c>
      <c r="B60" s="160">
        <v>55688</v>
      </c>
      <c r="C60" s="160">
        <v>18256</v>
      </c>
      <c r="D60" s="160">
        <v>37366</v>
      </c>
      <c r="E60" s="160">
        <v>7184</v>
      </c>
      <c r="F60" s="160">
        <v>29769</v>
      </c>
      <c r="G60" s="160">
        <v>358</v>
      </c>
      <c r="H60" s="160">
        <v>30</v>
      </c>
      <c r="I60" s="160">
        <v>25</v>
      </c>
      <c r="J60" s="160" t="s">
        <v>229</v>
      </c>
      <c r="K60" s="160">
        <v>50</v>
      </c>
      <c r="L60" s="160">
        <v>55738</v>
      </c>
      <c r="M60" s="160">
        <v>59</v>
      </c>
      <c r="N60" s="160">
        <v>55797</v>
      </c>
      <c r="O60" s="160">
        <v>6</v>
      </c>
      <c r="P60" s="160">
        <v>6257</v>
      </c>
      <c r="Q60" s="160">
        <v>32</v>
      </c>
      <c r="R60" s="160">
        <v>6295</v>
      </c>
      <c r="S60" s="160">
        <v>88</v>
      </c>
      <c r="T60" s="160">
        <v>62092</v>
      </c>
      <c r="U60" s="84"/>
    </row>
    <row r="61" spans="1:21" ht="15" customHeight="1" x14ac:dyDescent="0.4">
      <c r="A61" s="71" t="s">
        <v>50</v>
      </c>
      <c r="B61" s="160">
        <v>212</v>
      </c>
      <c r="C61" s="160" t="s">
        <v>229</v>
      </c>
      <c r="D61" s="160">
        <v>210</v>
      </c>
      <c r="E61" s="160">
        <v>11</v>
      </c>
      <c r="F61" s="160">
        <v>199</v>
      </c>
      <c r="G61" s="160">
        <v>0</v>
      </c>
      <c r="H61" s="160">
        <v>0</v>
      </c>
      <c r="I61" s="160">
        <v>0</v>
      </c>
      <c r="J61" s="160">
        <v>0</v>
      </c>
      <c r="K61" s="160" t="s">
        <v>229</v>
      </c>
      <c r="L61" s="160">
        <v>213</v>
      </c>
      <c r="M61" s="160">
        <v>5</v>
      </c>
      <c r="N61" s="160">
        <v>218</v>
      </c>
      <c r="O61" s="160">
        <v>0</v>
      </c>
      <c r="P61" s="160" t="s">
        <v>229</v>
      </c>
      <c r="Q61" s="160">
        <v>0</v>
      </c>
      <c r="R61" s="160" t="s">
        <v>229</v>
      </c>
      <c r="S61" s="160" t="s">
        <v>229</v>
      </c>
      <c r="T61" s="160">
        <v>219</v>
      </c>
      <c r="U61" s="84"/>
    </row>
    <row r="62" spans="1:21" ht="15" customHeight="1" x14ac:dyDescent="0.4">
      <c r="A62" s="71" t="s">
        <v>51</v>
      </c>
      <c r="B62" s="160">
        <v>4303</v>
      </c>
      <c r="C62" s="160">
        <v>1383</v>
      </c>
      <c r="D62" s="160">
        <v>2919</v>
      </c>
      <c r="E62" s="160">
        <v>808</v>
      </c>
      <c r="F62" s="160">
        <v>2109</v>
      </c>
      <c r="G62" s="160">
        <v>0</v>
      </c>
      <c r="H62" s="160" t="s">
        <v>229</v>
      </c>
      <c r="I62" s="160" t="s">
        <v>229</v>
      </c>
      <c r="J62" s="160" t="s">
        <v>229</v>
      </c>
      <c r="K62" s="160">
        <v>43</v>
      </c>
      <c r="L62" s="160">
        <v>4346</v>
      </c>
      <c r="M62" s="160">
        <v>197</v>
      </c>
      <c r="N62" s="160">
        <v>4543</v>
      </c>
      <c r="O62" s="160">
        <v>0</v>
      </c>
      <c r="P62" s="160">
        <v>42</v>
      </c>
      <c r="Q62" s="160">
        <v>12</v>
      </c>
      <c r="R62" s="160">
        <v>54</v>
      </c>
      <c r="S62" s="160">
        <v>55</v>
      </c>
      <c r="T62" s="160">
        <v>4597</v>
      </c>
      <c r="U62" s="84"/>
    </row>
    <row r="63" spans="1:21" ht="15" customHeight="1" x14ac:dyDescent="0.4">
      <c r="A63" s="71" t="s">
        <v>52</v>
      </c>
      <c r="B63" s="160">
        <v>18227</v>
      </c>
      <c r="C63" s="160">
        <v>6640</v>
      </c>
      <c r="D63" s="160">
        <v>11548</v>
      </c>
      <c r="E63" s="160">
        <v>3671</v>
      </c>
      <c r="F63" s="160">
        <v>7847</v>
      </c>
      <c r="G63" s="160" t="s">
        <v>229</v>
      </c>
      <c r="H63" s="160" t="s">
        <v>229</v>
      </c>
      <c r="I63" s="160">
        <v>0</v>
      </c>
      <c r="J63" s="160">
        <v>0</v>
      </c>
      <c r="K63" s="160">
        <v>16</v>
      </c>
      <c r="L63" s="160">
        <v>18243</v>
      </c>
      <c r="M63" s="160">
        <v>106</v>
      </c>
      <c r="N63" s="160">
        <v>18349</v>
      </c>
      <c r="O63" s="160" t="s">
        <v>229</v>
      </c>
      <c r="P63" s="160">
        <v>73</v>
      </c>
      <c r="Q63" s="160">
        <v>13</v>
      </c>
      <c r="R63" s="160">
        <v>87</v>
      </c>
      <c r="S63" s="160">
        <v>30</v>
      </c>
      <c r="T63" s="160">
        <v>18436</v>
      </c>
      <c r="U63" s="84"/>
    </row>
    <row r="64" spans="1:21" ht="15" customHeight="1" x14ac:dyDescent="0.4">
      <c r="A64" s="143" t="s">
        <v>53</v>
      </c>
      <c r="B64" s="160">
        <v>1899</v>
      </c>
      <c r="C64" s="160">
        <v>586</v>
      </c>
      <c r="D64" s="160">
        <v>1302</v>
      </c>
      <c r="E64" s="160" t="s">
        <v>229</v>
      </c>
      <c r="F64" s="160">
        <v>859</v>
      </c>
      <c r="G64" s="160">
        <v>0</v>
      </c>
      <c r="H64" s="160" t="s">
        <v>229</v>
      </c>
      <c r="I64" s="160">
        <v>0</v>
      </c>
      <c r="J64" s="160">
        <v>11</v>
      </c>
      <c r="K64" s="160">
        <v>29</v>
      </c>
      <c r="L64" s="160">
        <v>1928</v>
      </c>
      <c r="M64" s="160">
        <v>56</v>
      </c>
      <c r="N64" s="160">
        <v>1984</v>
      </c>
      <c r="O64" s="160">
        <v>0</v>
      </c>
      <c r="P64" s="160">
        <v>12</v>
      </c>
      <c r="Q64" s="160">
        <v>6</v>
      </c>
      <c r="R64" s="160">
        <v>18</v>
      </c>
      <c r="S64" s="160">
        <v>35</v>
      </c>
      <c r="T64" s="160">
        <v>2002</v>
      </c>
      <c r="U64" s="84"/>
    </row>
    <row r="65" spans="1:21" ht="15" customHeight="1" x14ac:dyDescent="0.4">
      <c r="A65" s="143" t="s">
        <v>54</v>
      </c>
      <c r="B65" s="160">
        <v>3119</v>
      </c>
      <c r="C65" s="160">
        <v>1006</v>
      </c>
      <c r="D65" s="160">
        <v>2113</v>
      </c>
      <c r="E65" s="160">
        <v>694</v>
      </c>
      <c r="F65" s="160">
        <v>1403</v>
      </c>
      <c r="G65" s="160">
        <v>16</v>
      </c>
      <c r="H65" s="160">
        <v>0</v>
      </c>
      <c r="I65" s="160">
        <v>0</v>
      </c>
      <c r="J65" s="160">
        <v>0</v>
      </c>
      <c r="K65" s="160">
        <v>15</v>
      </c>
      <c r="L65" s="160">
        <v>3134</v>
      </c>
      <c r="M65" s="160">
        <v>115</v>
      </c>
      <c r="N65" s="160">
        <v>3249</v>
      </c>
      <c r="O65" s="160">
        <v>0</v>
      </c>
      <c r="P65" s="160">
        <v>33</v>
      </c>
      <c r="Q65" s="160">
        <v>0</v>
      </c>
      <c r="R65" s="160">
        <v>33</v>
      </c>
      <c r="S65" s="160">
        <v>15</v>
      </c>
      <c r="T65" s="160">
        <v>3282</v>
      </c>
      <c r="U65" s="84"/>
    </row>
    <row r="66" spans="1:21" ht="15" customHeight="1" x14ac:dyDescent="0.4">
      <c r="A66" s="143" t="s">
        <v>55</v>
      </c>
      <c r="B66" s="160">
        <v>145</v>
      </c>
      <c r="C66" s="160">
        <v>90</v>
      </c>
      <c r="D66" s="160">
        <v>55</v>
      </c>
      <c r="E66" s="160">
        <v>30</v>
      </c>
      <c r="F66" s="160">
        <v>25</v>
      </c>
      <c r="G66" s="160">
        <v>0</v>
      </c>
      <c r="H66" s="160">
        <v>0</v>
      </c>
      <c r="I66" s="160">
        <v>0</v>
      </c>
      <c r="J66" s="160">
        <v>0</v>
      </c>
      <c r="K66" s="160">
        <v>0</v>
      </c>
      <c r="L66" s="160">
        <v>145</v>
      </c>
      <c r="M66" s="160">
        <v>0</v>
      </c>
      <c r="N66" s="160">
        <v>145</v>
      </c>
      <c r="O66" s="160">
        <v>0</v>
      </c>
      <c r="P66" s="160">
        <v>0</v>
      </c>
      <c r="Q66" s="160">
        <v>0</v>
      </c>
      <c r="R66" s="160">
        <v>0</v>
      </c>
      <c r="S66" s="160">
        <v>0</v>
      </c>
      <c r="T66" s="160">
        <v>145</v>
      </c>
      <c r="U66" s="84"/>
    </row>
    <row r="67" spans="1:21" ht="15" customHeight="1" x14ac:dyDescent="0.4">
      <c r="A67" s="152" t="s">
        <v>56</v>
      </c>
      <c r="B67" s="160">
        <v>40048</v>
      </c>
      <c r="C67" s="160">
        <v>13416</v>
      </c>
      <c r="D67" s="160">
        <v>26568</v>
      </c>
      <c r="E67" s="160">
        <v>6740</v>
      </c>
      <c r="F67" s="160">
        <v>19552</v>
      </c>
      <c r="G67" s="160">
        <v>117</v>
      </c>
      <c r="H67" s="160">
        <v>109</v>
      </c>
      <c r="I67" s="160">
        <v>50</v>
      </c>
      <c r="J67" s="160">
        <v>19</v>
      </c>
      <c r="K67" s="160">
        <v>62</v>
      </c>
      <c r="L67" s="160">
        <v>40110</v>
      </c>
      <c r="M67" s="160">
        <v>142</v>
      </c>
      <c r="N67" s="160">
        <v>40252</v>
      </c>
      <c r="O67" s="160">
        <v>7</v>
      </c>
      <c r="P67" s="160">
        <v>514</v>
      </c>
      <c r="Q67" s="160">
        <v>32</v>
      </c>
      <c r="R67" s="160">
        <v>553</v>
      </c>
      <c r="S67" s="160">
        <v>101</v>
      </c>
      <c r="T67" s="160">
        <v>40805</v>
      </c>
      <c r="U67" s="84"/>
    </row>
    <row r="68" spans="1:21" ht="15" customHeight="1" x14ac:dyDescent="0.4">
      <c r="A68" s="152" t="s">
        <v>57</v>
      </c>
      <c r="B68" s="160">
        <v>34645</v>
      </c>
      <c r="C68" s="160">
        <v>11340</v>
      </c>
      <c r="D68" s="160">
        <v>23252</v>
      </c>
      <c r="E68" s="160">
        <v>4520</v>
      </c>
      <c r="F68" s="160">
        <v>18396</v>
      </c>
      <c r="G68" s="160">
        <v>327</v>
      </c>
      <c r="H68" s="160" t="s">
        <v>229</v>
      </c>
      <c r="I68" s="160" t="s">
        <v>229</v>
      </c>
      <c r="J68" s="160">
        <v>0</v>
      </c>
      <c r="K68" s="160">
        <v>36</v>
      </c>
      <c r="L68" s="160">
        <v>34681</v>
      </c>
      <c r="M68" s="160">
        <v>24</v>
      </c>
      <c r="N68" s="160">
        <v>34705</v>
      </c>
      <c r="O68" s="160">
        <v>5</v>
      </c>
      <c r="P68" s="160">
        <v>4149</v>
      </c>
      <c r="Q68" s="160">
        <v>23</v>
      </c>
      <c r="R68" s="160">
        <v>4177</v>
      </c>
      <c r="S68" s="160">
        <v>64</v>
      </c>
      <c r="T68" s="160">
        <v>38882</v>
      </c>
      <c r="U68" s="84"/>
    </row>
    <row r="69" spans="1:21" ht="15" customHeight="1" x14ac:dyDescent="0.4">
      <c r="A69" s="71" t="s">
        <v>58</v>
      </c>
      <c r="B69" s="160">
        <v>3886</v>
      </c>
      <c r="C69" s="160">
        <v>1360</v>
      </c>
      <c r="D69" s="160">
        <v>2526</v>
      </c>
      <c r="E69" s="160">
        <v>1005</v>
      </c>
      <c r="F69" s="160">
        <v>1504</v>
      </c>
      <c r="G69" s="160">
        <v>0</v>
      </c>
      <c r="H69" s="160" t="s">
        <v>229</v>
      </c>
      <c r="I69" s="160" t="s">
        <v>229</v>
      </c>
      <c r="J69" s="160">
        <v>0</v>
      </c>
      <c r="K69" s="160">
        <v>24</v>
      </c>
      <c r="L69" s="160">
        <v>3910</v>
      </c>
      <c r="M69" s="160">
        <v>5</v>
      </c>
      <c r="N69" s="160">
        <v>3915</v>
      </c>
      <c r="O69" s="160">
        <v>8</v>
      </c>
      <c r="P69" s="160">
        <v>122</v>
      </c>
      <c r="Q69" s="160">
        <v>14</v>
      </c>
      <c r="R69" s="160">
        <v>144</v>
      </c>
      <c r="S69" s="160">
        <v>46</v>
      </c>
      <c r="T69" s="160">
        <v>4059</v>
      </c>
      <c r="U69" s="84"/>
    </row>
    <row r="70" spans="1:21" ht="15" customHeight="1" x14ac:dyDescent="0.4">
      <c r="A70" s="152" t="s">
        <v>59</v>
      </c>
      <c r="B70" s="160">
        <v>105449</v>
      </c>
      <c r="C70" s="160">
        <v>35034</v>
      </c>
      <c r="D70" s="160">
        <v>70184</v>
      </c>
      <c r="E70" s="160">
        <v>15628</v>
      </c>
      <c r="F70" s="160">
        <v>53460</v>
      </c>
      <c r="G70" s="160">
        <v>883</v>
      </c>
      <c r="H70" s="160">
        <v>143</v>
      </c>
      <c r="I70" s="160">
        <v>70</v>
      </c>
      <c r="J70" s="160">
        <v>34</v>
      </c>
      <c r="K70" s="160">
        <v>211</v>
      </c>
      <c r="L70" s="160">
        <v>105660</v>
      </c>
      <c r="M70" s="160">
        <v>206</v>
      </c>
      <c r="N70" s="160">
        <v>105866</v>
      </c>
      <c r="O70" s="160">
        <v>8</v>
      </c>
      <c r="P70" s="160">
        <v>5916</v>
      </c>
      <c r="Q70" s="160">
        <v>55</v>
      </c>
      <c r="R70" s="160">
        <v>5979</v>
      </c>
      <c r="S70" s="160">
        <v>274</v>
      </c>
      <c r="T70" s="160">
        <v>111845</v>
      </c>
      <c r="U70" s="84"/>
    </row>
    <row r="71" spans="1:21" ht="15" customHeight="1" x14ac:dyDescent="0.4">
      <c r="A71" s="152" t="s">
        <v>60</v>
      </c>
      <c r="B71" s="160">
        <v>247942</v>
      </c>
      <c r="C71" s="160">
        <v>92895</v>
      </c>
      <c r="D71" s="160">
        <v>154678</v>
      </c>
      <c r="E71" s="160">
        <v>28410</v>
      </c>
      <c r="F71" s="160">
        <v>124760</v>
      </c>
      <c r="G71" s="160">
        <v>1294</v>
      </c>
      <c r="H71" s="160">
        <v>80</v>
      </c>
      <c r="I71" s="160">
        <v>134</v>
      </c>
      <c r="J71" s="160">
        <v>154</v>
      </c>
      <c r="K71" s="160">
        <v>81</v>
      </c>
      <c r="L71" s="160">
        <v>248023</v>
      </c>
      <c r="M71" s="160">
        <v>515</v>
      </c>
      <c r="N71" s="160">
        <v>248538</v>
      </c>
      <c r="O71" s="160">
        <v>10</v>
      </c>
      <c r="P71" s="160">
        <v>15639</v>
      </c>
      <c r="Q71" s="160">
        <v>44</v>
      </c>
      <c r="R71" s="160">
        <v>15693</v>
      </c>
      <c r="S71" s="160">
        <v>135</v>
      </c>
      <c r="T71" s="160">
        <v>264231</v>
      </c>
      <c r="U71" s="84"/>
    </row>
    <row r="72" spans="1:21" ht="15" customHeight="1" x14ac:dyDescent="0.4">
      <c r="A72" s="152" t="s">
        <v>61</v>
      </c>
      <c r="B72" s="160">
        <v>27820</v>
      </c>
      <c r="C72" s="160">
        <v>9103</v>
      </c>
      <c r="D72" s="160">
        <v>18700</v>
      </c>
      <c r="E72" s="160">
        <v>4890</v>
      </c>
      <c r="F72" s="160">
        <v>13642</v>
      </c>
      <c r="G72" s="160">
        <v>130</v>
      </c>
      <c r="H72" s="160">
        <v>28</v>
      </c>
      <c r="I72" s="160">
        <v>10</v>
      </c>
      <c r="J72" s="160">
        <v>16</v>
      </c>
      <c r="K72" s="160">
        <v>35</v>
      </c>
      <c r="L72" s="160">
        <v>27855</v>
      </c>
      <c r="M72" s="160">
        <v>331</v>
      </c>
      <c r="N72" s="160">
        <v>28186</v>
      </c>
      <c r="O72" s="160" t="s">
        <v>229</v>
      </c>
      <c r="P72" s="160">
        <v>805</v>
      </c>
      <c r="Q72" s="160">
        <v>20</v>
      </c>
      <c r="R72" s="160">
        <v>826</v>
      </c>
      <c r="S72" s="160">
        <v>56</v>
      </c>
      <c r="T72" s="160">
        <v>29012</v>
      </c>
      <c r="U72" s="84"/>
    </row>
    <row r="73" spans="1:21" ht="15" customHeight="1" x14ac:dyDescent="0.4">
      <c r="A73" s="152" t="s">
        <v>62</v>
      </c>
      <c r="B73" s="160">
        <v>31908</v>
      </c>
      <c r="C73" s="160">
        <v>10941</v>
      </c>
      <c r="D73" s="160">
        <v>20928</v>
      </c>
      <c r="E73" s="160">
        <v>6547</v>
      </c>
      <c r="F73" s="160">
        <v>14232</v>
      </c>
      <c r="G73" s="160">
        <v>118</v>
      </c>
      <c r="H73" s="160" t="s">
        <v>229</v>
      </c>
      <c r="I73" s="160" t="s">
        <v>229</v>
      </c>
      <c r="J73" s="160">
        <v>27</v>
      </c>
      <c r="K73" s="160">
        <v>126</v>
      </c>
      <c r="L73" s="160">
        <v>32034</v>
      </c>
      <c r="M73" s="160">
        <v>196</v>
      </c>
      <c r="N73" s="160">
        <v>32230</v>
      </c>
      <c r="O73" s="160">
        <v>7</v>
      </c>
      <c r="P73" s="160">
        <v>664</v>
      </c>
      <c r="Q73" s="160">
        <v>30</v>
      </c>
      <c r="R73" s="160">
        <v>701</v>
      </c>
      <c r="S73" s="160">
        <v>163</v>
      </c>
      <c r="T73" s="160">
        <v>32931</v>
      </c>
      <c r="U73" s="84"/>
    </row>
    <row r="74" spans="1:21" x14ac:dyDescent="0.4">
      <c r="A74" s="163"/>
      <c r="B74" s="163"/>
      <c r="C74" s="163"/>
      <c r="D74" s="163"/>
      <c r="E74" s="163"/>
      <c r="F74" s="163"/>
      <c r="G74" s="163"/>
      <c r="H74" s="163"/>
      <c r="I74" s="163"/>
      <c r="J74" s="163"/>
      <c r="K74" s="163"/>
      <c r="L74" s="163"/>
      <c r="M74" s="163"/>
      <c r="N74" s="163"/>
      <c r="O74" s="163"/>
      <c r="P74" s="163"/>
      <c r="Q74" s="163"/>
      <c r="R74" s="163"/>
      <c r="S74" s="163"/>
      <c r="T74" s="163"/>
    </row>
    <row r="75" spans="1:21" ht="12" customHeight="1" x14ac:dyDescent="0.4">
      <c r="S75" s="164"/>
      <c r="T75" s="123" t="s">
        <v>593</v>
      </c>
    </row>
    <row r="76" spans="1:21" ht="12" customHeight="1" x14ac:dyDescent="0.4">
      <c r="A76" s="359" t="s">
        <v>228</v>
      </c>
      <c r="B76" s="359"/>
      <c r="C76" s="359"/>
      <c r="D76" s="359"/>
      <c r="E76" s="359"/>
      <c r="F76" s="359"/>
      <c r="G76" s="359"/>
      <c r="H76" s="359"/>
      <c r="I76" s="359"/>
      <c r="J76" s="359"/>
      <c r="K76" s="359"/>
      <c r="L76" s="401"/>
      <c r="M76" s="401"/>
      <c r="N76" s="401"/>
      <c r="O76" s="401"/>
      <c r="P76" s="401"/>
      <c r="Q76" s="401"/>
      <c r="R76" s="401"/>
      <c r="S76" s="401"/>
      <c r="T76" s="401"/>
    </row>
    <row r="77" spans="1:21" ht="27" customHeight="1" x14ac:dyDescent="0.4">
      <c r="A77" s="359" t="s">
        <v>504</v>
      </c>
      <c r="B77" s="359"/>
      <c r="C77" s="359"/>
      <c r="D77" s="359"/>
      <c r="E77" s="359"/>
      <c r="F77" s="359"/>
      <c r="G77" s="359"/>
      <c r="H77" s="359"/>
      <c r="I77" s="359"/>
      <c r="J77" s="359"/>
      <c r="K77" s="359"/>
      <c r="L77" s="401"/>
      <c r="M77" s="401"/>
      <c r="N77" s="401"/>
      <c r="O77" s="401"/>
      <c r="P77" s="401"/>
      <c r="Q77" s="401"/>
      <c r="R77" s="401"/>
      <c r="S77" s="401"/>
      <c r="T77" s="401"/>
      <c r="U77" s="81"/>
    </row>
    <row r="78" spans="1:21" ht="12" customHeight="1" x14ac:dyDescent="0.4">
      <c r="A78" s="359" t="s">
        <v>505</v>
      </c>
      <c r="B78" s="359"/>
      <c r="C78" s="359"/>
      <c r="D78" s="359"/>
      <c r="E78" s="359"/>
      <c r="F78" s="359"/>
      <c r="G78" s="359"/>
      <c r="H78" s="359"/>
      <c r="I78" s="359"/>
      <c r="J78" s="359"/>
      <c r="K78" s="359"/>
      <c r="L78" s="401"/>
      <c r="M78" s="401"/>
      <c r="N78" s="401"/>
      <c r="O78" s="401"/>
      <c r="P78" s="401"/>
      <c r="Q78" s="401"/>
      <c r="R78" s="401"/>
      <c r="S78" s="401"/>
      <c r="T78" s="401"/>
    </row>
    <row r="79" spans="1:21" ht="12" customHeight="1" x14ac:dyDescent="0.4">
      <c r="A79" s="359" t="s">
        <v>604</v>
      </c>
      <c r="B79" s="359"/>
      <c r="C79" s="359"/>
      <c r="D79" s="359"/>
      <c r="E79" s="359"/>
      <c r="F79" s="359"/>
      <c r="G79" s="359"/>
      <c r="H79" s="359"/>
      <c r="I79" s="359"/>
      <c r="J79" s="359"/>
      <c r="K79" s="359"/>
      <c r="L79" s="401"/>
      <c r="M79" s="401"/>
      <c r="N79" s="401"/>
      <c r="O79" s="401"/>
      <c r="P79" s="401"/>
      <c r="Q79" s="401"/>
      <c r="R79" s="401"/>
      <c r="S79" s="401"/>
      <c r="T79" s="401"/>
    </row>
    <row r="80" spans="1:21" ht="15" customHeight="1" x14ac:dyDescent="0.4">
      <c r="A80" s="359" t="s">
        <v>506</v>
      </c>
      <c r="B80" s="359"/>
      <c r="C80" s="359"/>
      <c r="D80" s="359"/>
      <c r="E80" s="359"/>
      <c r="F80" s="359"/>
      <c r="G80" s="359"/>
      <c r="H80" s="359"/>
      <c r="I80" s="359"/>
      <c r="J80" s="359"/>
      <c r="K80" s="359"/>
      <c r="L80" s="401"/>
      <c r="M80" s="401"/>
      <c r="N80" s="401"/>
      <c r="O80" s="401"/>
      <c r="P80" s="401"/>
      <c r="Q80" s="401"/>
      <c r="R80" s="401"/>
      <c r="S80" s="401"/>
      <c r="T80" s="401"/>
      <c r="U80" s="81"/>
    </row>
    <row r="81" spans="1:21" s="57" customFormat="1" ht="15" customHeight="1" x14ac:dyDescent="0.4">
      <c r="A81" s="359" t="s">
        <v>507</v>
      </c>
      <c r="B81" s="359"/>
      <c r="C81" s="359"/>
      <c r="D81" s="359"/>
      <c r="E81" s="359"/>
      <c r="F81" s="359"/>
      <c r="G81" s="359"/>
      <c r="H81" s="359"/>
      <c r="I81" s="359"/>
      <c r="J81" s="359"/>
      <c r="K81" s="359"/>
      <c r="L81" s="401"/>
      <c r="M81" s="401"/>
      <c r="N81" s="401"/>
      <c r="O81" s="401"/>
      <c r="P81" s="401"/>
      <c r="Q81" s="401"/>
      <c r="R81" s="401"/>
      <c r="S81" s="401"/>
      <c r="T81" s="401"/>
      <c r="U81" s="81"/>
    </row>
    <row r="82" spans="1:21" s="57" customFormat="1" ht="24" customHeight="1" x14ac:dyDescent="0.4">
      <c r="A82" s="359" t="s">
        <v>508</v>
      </c>
      <c r="B82" s="359"/>
      <c r="C82" s="359"/>
      <c r="D82" s="359"/>
      <c r="E82" s="359"/>
      <c r="F82" s="359"/>
      <c r="G82" s="359"/>
      <c r="H82" s="359"/>
      <c r="I82" s="359"/>
      <c r="J82" s="359"/>
      <c r="K82" s="359"/>
      <c r="L82" s="401"/>
      <c r="M82" s="401"/>
      <c r="N82" s="401"/>
      <c r="O82" s="401"/>
      <c r="P82" s="401"/>
      <c r="Q82" s="401"/>
      <c r="R82" s="401"/>
      <c r="S82" s="401"/>
      <c r="T82" s="401"/>
      <c r="U82" s="81"/>
    </row>
    <row r="83" spans="1:21" s="57" customFormat="1" x14ac:dyDescent="0.4">
      <c r="A83" s="359" t="s">
        <v>509</v>
      </c>
      <c r="B83" s="359"/>
      <c r="C83" s="359"/>
      <c r="D83" s="359"/>
      <c r="E83" s="359"/>
      <c r="F83" s="359"/>
      <c r="G83" s="359"/>
      <c r="H83" s="359"/>
      <c r="I83" s="359"/>
      <c r="J83" s="359"/>
      <c r="K83" s="359"/>
      <c r="L83" s="401"/>
      <c r="M83" s="401"/>
      <c r="N83" s="401"/>
      <c r="O83" s="401"/>
      <c r="P83" s="401"/>
      <c r="Q83" s="401"/>
      <c r="R83" s="401"/>
      <c r="S83" s="401"/>
      <c r="T83" s="401"/>
      <c r="U83" s="81"/>
    </row>
    <row r="84" spans="1:21" s="57" customFormat="1" ht="30" customHeight="1" x14ac:dyDescent="0.4">
      <c r="A84" s="359" t="s">
        <v>510</v>
      </c>
      <c r="B84" s="359"/>
      <c r="C84" s="359"/>
      <c r="D84" s="359"/>
      <c r="E84" s="359"/>
      <c r="F84" s="359"/>
      <c r="G84" s="359"/>
      <c r="H84" s="359"/>
      <c r="I84" s="359"/>
      <c r="J84" s="359"/>
      <c r="K84" s="359"/>
      <c r="L84" s="359"/>
      <c r="M84" s="359"/>
      <c r="N84" s="359"/>
      <c r="O84" s="359"/>
      <c r="P84" s="359"/>
      <c r="Q84" s="359"/>
      <c r="R84" s="359"/>
      <c r="S84" s="359"/>
      <c r="T84" s="359"/>
      <c r="U84" s="81"/>
    </row>
    <row r="85" spans="1:21" s="57" customFormat="1" ht="13.5" customHeight="1" x14ac:dyDescent="0.4">
      <c r="A85" s="152" t="s">
        <v>409</v>
      </c>
      <c r="B85" s="162"/>
      <c r="C85" s="162"/>
      <c r="D85" s="165"/>
      <c r="E85" s="165"/>
      <c r="F85" s="165"/>
      <c r="G85" s="165"/>
      <c r="H85" s="165"/>
      <c r="I85" s="165"/>
      <c r="J85" s="165"/>
      <c r="K85" s="165"/>
      <c r="L85" s="166"/>
      <c r="M85" s="166"/>
      <c r="N85" s="166"/>
      <c r="O85" s="166"/>
      <c r="P85" s="166"/>
      <c r="Q85" s="166"/>
      <c r="R85" s="166"/>
      <c r="S85" s="166"/>
      <c r="T85" s="166"/>
      <c r="U85" s="81"/>
    </row>
    <row r="86" spans="1:21" s="57" customFormat="1" ht="13.5" customHeight="1" x14ac:dyDescent="0.4">
      <c r="A86" s="57" t="s">
        <v>410</v>
      </c>
      <c r="B86" s="166"/>
      <c r="C86" s="166"/>
      <c r="D86" s="166"/>
      <c r="E86" s="166"/>
      <c r="F86" s="166"/>
      <c r="G86" s="165"/>
      <c r="H86" s="165"/>
      <c r="I86" s="165"/>
      <c r="J86" s="165"/>
      <c r="K86" s="165"/>
      <c r="L86" s="166"/>
      <c r="M86" s="166"/>
      <c r="N86" s="166"/>
      <c r="O86" s="166"/>
      <c r="P86" s="166"/>
      <c r="Q86" s="166"/>
      <c r="R86" s="166"/>
      <c r="S86" s="166"/>
      <c r="T86" s="166"/>
      <c r="U86" s="81"/>
    </row>
    <row r="87" spans="1:21" s="57" customFormat="1" ht="13.5" customHeight="1" x14ac:dyDescent="0.4">
      <c r="A87" s="403" t="s">
        <v>411</v>
      </c>
      <c r="B87" s="403"/>
      <c r="C87" s="403"/>
      <c r="D87" s="403"/>
      <c r="E87" s="403"/>
      <c r="F87" s="403"/>
      <c r="G87" s="403"/>
      <c r="H87" s="403"/>
      <c r="I87" s="403"/>
      <c r="J87" s="403"/>
      <c r="K87" s="403"/>
      <c r="L87" s="166"/>
      <c r="M87" s="166"/>
      <c r="N87" s="166"/>
      <c r="O87" s="166"/>
      <c r="P87" s="166"/>
      <c r="Q87" s="166"/>
      <c r="R87" s="166"/>
      <c r="S87" s="166"/>
      <c r="T87" s="166"/>
      <c r="U87" s="151"/>
    </row>
    <row r="88" spans="1:21" ht="9" customHeight="1" x14ac:dyDescent="0.4">
      <c r="A88" s="229"/>
      <c r="B88" s="167"/>
      <c r="C88" s="167"/>
      <c r="D88" s="167"/>
      <c r="E88" s="167"/>
      <c r="F88" s="167"/>
      <c r="G88" s="167"/>
      <c r="H88" s="167"/>
      <c r="I88" s="167"/>
      <c r="J88" s="167"/>
      <c r="K88" s="167"/>
      <c r="L88" s="167"/>
      <c r="M88" s="167"/>
      <c r="N88" s="167"/>
      <c r="O88" s="167"/>
      <c r="P88" s="167"/>
      <c r="Q88" s="167"/>
      <c r="R88" s="167"/>
      <c r="S88" s="167"/>
      <c r="T88" s="167"/>
    </row>
    <row r="89" spans="1:21" ht="15" customHeight="1" x14ac:dyDescent="0.4">
      <c r="A89" s="404" t="s">
        <v>130</v>
      </c>
      <c r="B89" s="404"/>
      <c r="C89" s="404"/>
      <c r="D89" s="404"/>
      <c r="E89" s="404"/>
      <c r="F89" s="404"/>
      <c r="G89" s="404"/>
      <c r="H89" s="404"/>
      <c r="I89" s="404"/>
      <c r="J89" s="404"/>
      <c r="K89" s="405"/>
      <c r="L89" s="405"/>
      <c r="M89" s="405"/>
      <c r="N89" s="405"/>
      <c r="O89" s="57"/>
      <c r="P89" s="57"/>
    </row>
    <row r="90" spans="1:21" ht="15" customHeight="1" x14ac:dyDescent="0.4">
      <c r="A90" s="57" t="s">
        <v>131</v>
      </c>
    </row>
    <row r="91" spans="1:21" ht="15" customHeight="1" x14ac:dyDescent="0.4">
      <c r="A91" s="57"/>
    </row>
    <row r="92" spans="1:21" ht="15" customHeight="1" x14ac:dyDescent="0.4">
      <c r="A92" s="402"/>
      <c r="B92" s="402"/>
      <c r="C92" s="402"/>
      <c r="D92" s="402"/>
      <c r="E92" s="402"/>
      <c r="F92" s="402"/>
      <c r="G92" s="402"/>
      <c r="H92" s="402"/>
      <c r="I92" s="402"/>
      <c r="J92" s="402"/>
      <c r="K92" s="402"/>
      <c r="L92" s="402"/>
      <c r="M92" s="402"/>
      <c r="N92" s="402"/>
      <c r="O92" s="402"/>
    </row>
    <row r="93" spans="1:21" ht="15" customHeight="1" x14ac:dyDescent="0.4"/>
    <row r="94" spans="1:21" ht="15" customHeight="1" x14ac:dyDescent="0.4"/>
    <row r="95" spans="1:21" ht="15" customHeight="1" x14ac:dyDescent="0.4"/>
    <row r="96" spans="1:21" ht="6.75" customHeight="1" x14ac:dyDescent="0.4"/>
    <row r="99" ht="6" customHeight="1" x14ac:dyDescent="0.4"/>
  </sheetData>
  <sheetProtection sheet="1" objects="1" scenarios="1"/>
  <mergeCells count="13">
    <mergeCell ref="A92:O92"/>
    <mergeCell ref="A81:T81"/>
    <mergeCell ref="A82:T82"/>
    <mergeCell ref="A83:T83"/>
    <mergeCell ref="A84:T84"/>
    <mergeCell ref="A87:K87"/>
    <mergeCell ref="A89:N89"/>
    <mergeCell ref="A80:T80"/>
    <mergeCell ref="A2:B2"/>
    <mergeCell ref="A76:T76"/>
    <mergeCell ref="A77:T77"/>
    <mergeCell ref="A78:T78"/>
    <mergeCell ref="A79:T79"/>
  </mergeCells>
  <conditionalFormatting sqref="G3:J3">
    <cfRule type="cellIs" dxfId="2" priority="1" stopIfTrue="1" operator="between">
      <formula>1</formula>
      <formula>2</formula>
    </cfRule>
  </conditionalFormatting>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
  <sheetViews>
    <sheetView showGridLines="0" zoomScaleNormal="100" workbookViewId="0"/>
  </sheetViews>
  <sheetFormatPr defaultColWidth="9.1328125" defaultRowHeight="12.75" x14ac:dyDescent="0.35"/>
  <cols>
    <col min="1" max="1" width="54.86328125" style="152" customWidth="1"/>
    <col min="2" max="4" width="12.1328125" style="152" customWidth="1"/>
    <col min="5" max="5" width="10.73046875" style="152" customWidth="1"/>
    <col min="6" max="6" width="10.265625" style="152" customWidth="1"/>
    <col min="7" max="8" width="10.73046875" style="152" customWidth="1"/>
    <col min="9" max="9" width="18.3984375" style="152" customWidth="1"/>
    <col min="10" max="11" width="10.73046875" style="152" customWidth="1"/>
    <col min="12" max="12" width="11.86328125" style="152" customWidth="1"/>
    <col min="13" max="13" width="13.1328125" style="152" customWidth="1"/>
    <col min="14" max="14" width="13.73046875" style="152" customWidth="1"/>
    <col min="15" max="16" width="11.86328125" style="152" customWidth="1"/>
    <col min="17" max="18" width="10.73046875" style="152" customWidth="1"/>
    <col min="19" max="19" width="9.265625" style="152" customWidth="1"/>
    <col min="20" max="20" width="9.73046875" style="152" customWidth="1"/>
    <col min="21" max="16384" width="9.1328125" style="152"/>
  </cols>
  <sheetData>
    <row r="1" spans="1:21" ht="15.75" customHeight="1" x14ac:dyDescent="0.4">
      <c r="A1" s="150" t="s">
        <v>511</v>
      </c>
      <c r="B1" s="150"/>
      <c r="C1" s="150"/>
      <c r="D1" s="150"/>
      <c r="E1" s="150"/>
      <c r="F1" s="150"/>
      <c r="G1" s="150"/>
      <c r="H1" s="150"/>
      <c r="I1" s="150"/>
      <c r="J1" s="150" t="s">
        <v>113</v>
      </c>
      <c r="K1" s="150"/>
      <c r="L1" s="150"/>
      <c r="M1" s="151"/>
      <c r="N1" s="151"/>
      <c r="O1" s="151"/>
      <c r="P1" s="151"/>
      <c r="Q1" s="151"/>
      <c r="R1" s="151"/>
      <c r="S1" s="151"/>
    </row>
    <row r="2" spans="1:21" ht="14.25" customHeight="1" x14ac:dyDescent="0.4">
      <c r="A2" s="373" t="s">
        <v>594</v>
      </c>
      <c r="B2" s="373"/>
      <c r="C2" s="91"/>
      <c r="D2" s="91"/>
    </row>
    <row r="3" spans="1:21" ht="14.25" customHeight="1" x14ac:dyDescent="0.4">
      <c r="A3" s="81" t="s">
        <v>70</v>
      </c>
      <c r="B3" s="81"/>
      <c r="C3" s="82"/>
      <c r="D3" s="82"/>
      <c r="E3" s="83"/>
      <c r="F3" s="83"/>
      <c r="G3" s="83"/>
      <c r="H3" s="83"/>
      <c r="I3" s="83"/>
      <c r="J3" s="83"/>
      <c r="K3" s="57"/>
      <c r="L3" s="81"/>
      <c r="M3" s="153"/>
      <c r="N3" s="81"/>
      <c r="O3" s="57"/>
      <c r="P3" s="57"/>
      <c r="Q3" s="57"/>
      <c r="R3" s="81"/>
      <c r="S3" s="81"/>
      <c r="T3" s="81"/>
      <c r="U3" s="57"/>
    </row>
    <row r="4" spans="1:21" ht="11.25" customHeight="1" x14ac:dyDescent="0.4">
      <c r="A4" s="81"/>
      <c r="B4" s="341"/>
      <c r="C4" s="341"/>
      <c r="D4" s="341"/>
      <c r="E4" s="341"/>
      <c r="F4" s="341"/>
      <c r="G4" s="341"/>
      <c r="H4" s="341"/>
      <c r="I4" s="341"/>
      <c r="J4" s="341"/>
      <c r="K4" s="341"/>
      <c r="L4" s="341"/>
      <c r="M4" s="342"/>
      <c r="N4" s="341"/>
      <c r="O4" s="343"/>
      <c r="P4" s="341"/>
      <c r="Q4" s="341"/>
      <c r="R4" s="341"/>
      <c r="S4" s="341"/>
      <c r="T4" s="170"/>
      <c r="U4" s="154"/>
    </row>
    <row r="5" spans="1:21" ht="88.5" customHeight="1" x14ac:dyDescent="0.4">
      <c r="A5" s="155" t="s">
        <v>113</v>
      </c>
      <c r="B5" s="156" t="s">
        <v>512</v>
      </c>
      <c r="C5" s="156" t="s">
        <v>513</v>
      </c>
      <c r="D5" s="156" t="s">
        <v>514</v>
      </c>
      <c r="E5" s="156" t="s">
        <v>114</v>
      </c>
      <c r="F5" s="156" t="s">
        <v>115</v>
      </c>
      <c r="G5" s="156" t="s">
        <v>116</v>
      </c>
      <c r="H5" s="156" t="s">
        <v>117</v>
      </c>
      <c r="I5" s="156" t="s">
        <v>118</v>
      </c>
      <c r="J5" s="156" t="s">
        <v>496</v>
      </c>
      <c r="K5" s="156" t="s">
        <v>515</v>
      </c>
      <c r="L5" s="156" t="s">
        <v>516</v>
      </c>
      <c r="M5" s="157" t="s">
        <v>499</v>
      </c>
      <c r="N5" s="156" t="s">
        <v>500</v>
      </c>
      <c r="O5" s="156" t="s">
        <v>119</v>
      </c>
      <c r="P5" s="156" t="s">
        <v>120</v>
      </c>
      <c r="Q5" s="156" t="s">
        <v>121</v>
      </c>
      <c r="R5" s="156" t="s">
        <v>517</v>
      </c>
      <c r="S5" s="156" t="s">
        <v>122</v>
      </c>
      <c r="T5" s="156" t="s">
        <v>123</v>
      </c>
    </row>
    <row r="6" spans="1:21" ht="7.5" customHeight="1" x14ac:dyDescent="0.35">
      <c r="B6" s="159"/>
      <c r="C6" s="159"/>
      <c r="D6" s="159"/>
      <c r="E6" s="159"/>
      <c r="F6" s="159"/>
      <c r="G6" s="159"/>
      <c r="H6" s="159"/>
      <c r="I6" s="159"/>
      <c r="J6" s="159"/>
      <c r="K6" s="159"/>
      <c r="L6" s="159"/>
      <c r="M6" s="159"/>
      <c r="N6" s="159"/>
      <c r="O6" s="159"/>
      <c r="P6" s="159"/>
      <c r="Q6" s="159"/>
      <c r="R6" s="159"/>
      <c r="S6" s="159"/>
      <c r="T6" s="159"/>
    </row>
    <row r="7" spans="1:21" ht="15" customHeight="1" x14ac:dyDescent="0.35">
      <c r="A7" s="168" t="s">
        <v>395</v>
      </c>
      <c r="B7" s="160"/>
      <c r="C7" s="160"/>
      <c r="D7" s="160"/>
      <c r="E7" s="160"/>
      <c r="F7" s="160"/>
      <c r="G7" s="160"/>
      <c r="H7" s="160"/>
      <c r="I7" s="160"/>
      <c r="J7" s="160"/>
      <c r="K7" s="160"/>
      <c r="L7" s="160"/>
      <c r="M7" s="160"/>
      <c r="N7" s="160"/>
      <c r="O7" s="160"/>
      <c r="P7" s="160"/>
      <c r="Q7" s="160"/>
      <c r="R7" s="160"/>
      <c r="S7" s="160"/>
      <c r="T7" s="160"/>
    </row>
    <row r="8" spans="1:21" ht="15" customHeight="1" x14ac:dyDescent="0.4">
      <c r="A8" s="152" t="s">
        <v>125</v>
      </c>
      <c r="B8" s="160">
        <v>100</v>
      </c>
      <c r="C8" s="160">
        <v>100</v>
      </c>
      <c r="D8" s="160">
        <v>100</v>
      </c>
      <c r="E8" s="160">
        <v>99</v>
      </c>
      <c r="F8" s="160">
        <v>100</v>
      </c>
      <c r="G8" s="160">
        <v>100</v>
      </c>
      <c r="H8" s="160">
        <v>99</v>
      </c>
      <c r="I8" s="160">
        <v>98</v>
      </c>
      <c r="J8" s="160">
        <v>71</v>
      </c>
      <c r="K8" s="160">
        <v>32</v>
      </c>
      <c r="L8" s="160">
        <v>98</v>
      </c>
      <c r="M8" s="160">
        <v>63</v>
      </c>
      <c r="N8" s="160">
        <v>98</v>
      </c>
      <c r="O8" s="160">
        <v>48</v>
      </c>
      <c r="P8" s="160">
        <v>91</v>
      </c>
      <c r="Q8" s="160">
        <v>50</v>
      </c>
      <c r="R8" s="160">
        <v>89</v>
      </c>
      <c r="S8" s="160">
        <v>36</v>
      </c>
      <c r="T8" s="160">
        <v>97</v>
      </c>
      <c r="U8" s="84"/>
    </row>
    <row r="9" spans="1:21" ht="20.45" customHeight="1" x14ac:dyDescent="0.4">
      <c r="A9" s="152" t="s">
        <v>74</v>
      </c>
      <c r="B9" s="160">
        <v>99</v>
      </c>
      <c r="C9" s="160">
        <v>99</v>
      </c>
      <c r="D9" s="160">
        <v>99</v>
      </c>
      <c r="E9" s="160">
        <v>99</v>
      </c>
      <c r="F9" s="160">
        <v>99</v>
      </c>
      <c r="G9" s="160">
        <v>99</v>
      </c>
      <c r="H9" s="160">
        <v>98</v>
      </c>
      <c r="I9" s="160">
        <v>98</v>
      </c>
      <c r="J9" s="160">
        <v>54</v>
      </c>
      <c r="K9" s="160">
        <v>13</v>
      </c>
      <c r="L9" s="160">
        <v>97</v>
      </c>
      <c r="M9" s="160">
        <v>45</v>
      </c>
      <c r="N9" s="160">
        <v>96</v>
      </c>
      <c r="O9" s="160">
        <v>24</v>
      </c>
      <c r="P9" s="160">
        <v>23</v>
      </c>
      <c r="Q9" s="160">
        <v>24</v>
      </c>
      <c r="R9" s="160">
        <v>23</v>
      </c>
      <c r="S9" s="160">
        <v>16</v>
      </c>
      <c r="T9" s="160">
        <v>90</v>
      </c>
      <c r="U9" s="84"/>
    </row>
    <row r="10" spans="1:21" ht="14.45" customHeight="1" x14ac:dyDescent="0.4">
      <c r="A10" s="152" t="s">
        <v>75</v>
      </c>
      <c r="B10" s="160">
        <v>97</v>
      </c>
      <c r="C10" s="160">
        <v>97</v>
      </c>
      <c r="D10" s="160">
        <v>97</v>
      </c>
      <c r="E10" s="160">
        <v>97</v>
      </c>
      <c r="F10" s="160">
        <v>97</v>
      </c>
      <c r="G10" s="160">
        <v>94</v>
      </c>
      <c r="H10" s="160">
        <v>97</v>
      </c>
      <c r="I10" s="160">
        <v>96</v>
      </c>
      <c r="J10" s="160">
        <v>49</v>
      </c>
      <c r="K10" s="160">
        <v>12</v>
      </c>
      <c r="L10" s="160">
        <v>95</v>
      </c>
      <c r="M10" s="160">
        <v>30</v>
      </c>
      <c r="N10" s="160">
        <v>94</v>
      </c>
      <c r="O10" s="160">
        <v>27</v>
      </c>
      <c r="P10" s="160">
        <v>21</v>
      </c>
      <c r="Q10" s="160">
        <v>23</v>
      </c>
      <c r="R10" s="160">
        <v>22</v>
      </c>
      <c r="S10" s="160">
        <v>15</v>
      </c>
      <c r="T10" s="160">
        <v>88</v>
      </c>
      <c r="U10" s="84"/>
    </row>
    <row r="11" spans="1:21" ht="15" customHeight="1" x14ac:dyDescent="0.4">
      <c r="A11" s="152" t="s">
        <v>76</v>
      </c>
      <c r="B11" s="160">
        <v>97</v>
      </c>
      <c r="C11" s="160">
        <v>97</v>
      </c>
      <c r="D11" s="160">
        <v>97</v>
      </c>
      <c r="E11" s="160">
        <v>97</v>
      </c>
      <c r="F11" s="160">
        <v>96</v>
      </c>
      <c r="G11" s="160">
        <v>93</v>
      </c>
      <c r="H11" s="160">
        <v>97</v>
      </c>
      <c r="I11" s="160">
        <v>95</v>
      </c>
      <c r="J11" s="160">
        <v>48</v>
      </c>
      <c r="K11" s="160">
        <v>10</v>
      </c>
      <c r="L11" s="160">
        <v>95</v>
      </c>
      <c r="M11" s="160">
        <v>27</v>
      </c>
      <c r="N11" s="160">
        <v>94</v>
      </c>
      <c r="O11" s="160">
        <v>21</v>
      </c>
      <c r="P11" s="160">
        <v>17</v>
      </c>
      <c r="Q11" s="160">
        <v>17</v>
      </c>
      <c r="R11" s="160">
        <v>17</v>
      </c>
      <c r="S11" s="160">
        <v>11</v>
      </c>
      <c r="T11" s="160">
        <v>87</v>
      </c>
      <c r="U11" s="84"/>
    </row>
    <row r="12" spans="1:21" ht="23.25" customHeight="1" x14ac:dyDescent="0.4">
      <c r="A12" s="161" t="s">
        <v>633</v>
      </c>
      <c r="B12" s="160">
        <v>99</v>
      </c>
      <c r="C12" s="160">
        <v>99</v>
      </c>
      <c r="D12" s="160">
        <v>99</v>
      </c>
      <c r="E12" s="160">
        <v>99</v>
      </c>
      <c r="F12" s="160">
        <v>99</v>
      </c>
      <c r="G12" s="160">
        <v>99</v>
      </c>
      <c r="H12" s="160">
        <v>98</v>
      </c>
      <c r="I12" s="160">
        <v>98</v>
      </c>
      <c r="J12" s="160">
        <v>58</v>
      </c>
      <c r="K12" s="160">
        <v>16</v>
      </c>
      <c r="L12" s="160">
        <v>97</v>
      </c>
      <c r="M12" s="160">
        <v>48</v>
      </c>
      <c r="N12" s="160">
        <v>96</v>
      </c>
      <c r="O12" s="160">
        <v>27</v>
      </c>
      <c r="P12" s="160">
        <v>38</v>
      </c>
      <c r="Q12" s="160">
        <v>28</v>
      </c>
      <c r="R12" s="160">
        <v>38</v>
      </c>
      <c r="S12" s="160">
        <v>19</v>
      </c>
      <c r="T12" s="160">
        <v>91</v>
      </c>
      <c r="U12" s="84"/>
    </row>
    <row r="13" spans="1:21" ht="15" customHeight="1" x14ac:dyDescent="0.4">
      <c r="A13" s="152" t="s">
        <v>518</v>
      </c>
      <c r="B13" s="160">
        <v>98</v>
      </c>
      <c r="C13" s="160">
        <v>98</v>
      </c>
      <c r="D13" s="160">
        <v>98</v>
      </c>
      <c r="E13" s="160">
        <v>98</v>
      </c>
      <c r="F13" s="160">
        <v>98</v>
      </c>
      <c r="G13" s="160">
        <v>98</v>
      </c>
      <c r="H13" s="160">
        <v>98</v>
      </c>
      <c r="I13" s="160">
        <v>95</v>
      </c>
      <c r="J13" s="160">
        <v>38</v>
      </c>
      <c r="K13" s="160">
        <v>6</v>
      </c>
      <c r="L13" s="160">
        <v>96</v>
      </c>
      <c r="M13" s="160">
        <v>16</v>
      </c>
      <c r="N13" s="160">
        <v>95</v>
      </c>
      <c r="O13" s="160">
        <v>11</v>
      </c>
      <c r="P13" s="160">
        <v>32</v>
      </c>
      <c r="Q13" s="160">
        <v>7</v>
      </c>
      <c r="R13" s="160">
        <v>30</v>
      </c>
      <c r="S13" s="160">
        <v>6</v>
      </c>
      <c r="T13" s="160">
        <v>89</v>
      </c>
      <c r="U13" s="84"/>
    </row>
    <row r="14" spans="1:21" ht="21.95" customHeight="1" x14ac:dyDescent="0.4">
      <c r="A14" s="152" t="s">
        <v>519</v>
      </c>
      <c r="B14" s="160">
        <v>99</v>
      </c>
      <c r="C14" s="160">
        <v>99</v>
      </c>
      <c r="D14" s="160">
        <v>99</v>
      </c>
      <c r="E14" s="160">
        <v>99</v>
      </c>
      <c r="F14" s="160">
        <v>99</v>
      </c>
      <c r="G14" s="160">
        <v>99</v>
      </c>
      <c r="H14" s="160">
        <v>98</v>
      </c>
      <c r="I14" s="160">
        <v>98</v>
      </c>
      <c r="J14" s="160">
        <v>57</v>
      </c>
      <c r="K14" s="160">
        <v>20</v>
      </c>
      <c r="L14" s="160">
        <v>98</v>
      </c>
      <c r="M14" s="160">
        <v>54</v>
      </c>
      <c r="N14" s="160">
        <v>97</v>
      </c>
      <c r="O14" s="160">
        <v>33</v>
      </c>
      <c r="P14" s="160">
        <v>31</v>
      </c>
      <c r="Q14" s="160">
        <v>36</v>
      </c>
      <c r="R14" s="160">
        <v>31</v>
      </c>
      <c r="S14" s="160">
        <v>23</v>
      </c>
      <c r="T14" s="160">
        <v>91</v>
      </c>
      <c r="U14" s="84"/>
    </row>
    <row r="15" spans="1:21" ht="24" customHeight="1" x14ac:dyDescent="0.4">
      <c r="A15" s="152" t="s">
        <v>77</v>
      </c>
      <c r="B15" s="160">
        <v>97</v>
      </c>
      <c r="C15" s="160">
        <v>98</v>
      </c>
      <c r="D15" s="160">
        <v>97</v>
      </c>
      <c r="E15" s="160">
        <v>97</v>
      </c>
      <c r="F15" s="160">
        <v>97</v>
      </c>
      <c r="G15" s="160">
        <v>94</v>
      </c>
      <c r="H15" s="160">
        <v>98</v>
      </c>
      <c r="I15" s="160">
        <v>96</v>
      </c>
      <c r="J15" s="160">
        <v>56</v>
      </c>
      <c r="K15" s="160">
        <v>17</v>
      </c>
      <c r="L15" s="160">
        <v>96</v>
      </c>
      <c r="M15" s="160">
        <v>35</v>
      </c>
      <c r="N15" s="160">
        <v>95</v>
      </c>
      <c r="O15" s="160">
        <v>35</v>
      </c>
      <c r="P15" s="160">
        <v>41</v>
      </c>
      <c r="Q15" s="160">
        <v>29</v>
      </c>
      <c r="R15" s="160">
        <v>40</v>
      </c>
      <c r="S15" s="160">
        <v>20</v>
      </c>
      <c r="T15" s="160">
        <v>90</v>
      </c>
      <c r="U15" s="84"/>
    </row>
    <row r="16" spans="1:21" ht="15" customHeight="1" x14ac:dyDescent="0.4">
      <c r="A16" s="152" t="s">
        <v>6</v>
      </c>
      <c r="B16" s="160">
        <v>72</v>
      </c>
      <c r="C16" s="160">
        <v>74</v>
      </c>
      <c r="D16" s="160">
        <v>71</v>
      </c>
      <c r="E16" s="160">
        <v>79</v>
      </c>
      <c r="F16" s="160">
        <v>68</v>
      </c>
      <c r="G16" s="160">
        <v>63</v>
      </c>
      <c r="H16" s="160">
        <v>64</v>
      </c>
      <c r="I16" s="160">
        <v>72</v>
      </c>
      <c r="J16" s="160">
        <v>53</v>
      </c>
      <c r="K16" s="160">
        <v>16</v>
      </c>
      <c r="L16" s="160">
        <v>71</v>
      </c>
      <c r="M16" s="160">
        <v>32</v>
      </c>
      <c r="N16" s="160">
        <v>70</v>
      </c>
      <c r="O16" s="160">
        <v>29</v>
      </c>
      <c r="P16" s="160">
        <v>21</v>
      </c>
      <c r="Q16" s="160">
        <v>26</v>
      </c>
      <c r="R16" s="160">
        <v>22</v>
      </c>
      <c r="S16" s="160">
        <v>18</v>
      </c>
      <c r="T16" s="160">
        <v>66</v>
      </c>
      <c r="U16" s="84"/>
    </row>
    <row r="17" spans="1:21" ht="15" customHeight="1" x14ac:dyDescent="0.4">
      <c r="A17" s="152" t="s">
        <v>7</v>
      </c>
      <c r="B17" s="160">
        <v>67</v>
      </c>
      <c r="C17" s="160">
        <v>69</v>
      </c>
      <c r="D17" s="160">
        <v>66</v>
      </c>
      <c r="E17" s="160">
        <v>73</v>
      </c>
      <c r="F17" s="160">
        <v>64</v>
      </c>
      <c r="G17" s="160">
        <v>57</v>
      </c>
      <c r="H17" s="160">
        <v>61</v>
      </c>
      <c r="I17" s="160">
        <v>60</v>
      </c>
      <c r="J17" s="160">
        <v>25</v>
      </c>
      <c r="K17" s="160">
        <v>1</v>
      </c>
      <c r="L17" s="160">
        <v>66</v>
      </c>
      <c r="M17" s="160">
        <v>6</v>
      </c>
      <c r="N17" s="160">
        <v>65</v>
      </c>
      <c r="O17" s="160">
        <v>8</v>
      </c>
      <c r="P17" s="160">
        <v>18</v>
      </c>
      <c r="Q17" s="160">
        <v>5</v>
      </c>
      <c r="R17" s="160">
        <v>17</v>
      </c>
      <c r="S17" s="160">
        <v>2</v>
      </c>
      <c r="T17" s="160">
        <v>61</v>
      </c>
      <c r="U17" s="84"/>
    </row>
    <row r="18" spans="1:21" ht="15" customHeight="1" x14ac:dyDescent="0.4">
      <c r="A18" s="152" t="s">
        <v>8</v>
      </c>
      <c r="B18" s="160">
        <v>3</v>
      </c>
      <c r="C18" s="160">
        <v>3</v>
      </c>
      <c r="D18" s="160">
        <v>2</v>
      </c>
      <c r="E18" s="160">
        <v>3</v>
      </c>
      <c r="F18" s="160">
        <v>2</v>
      </c>
      <c r="G18" s="160">
        <v>3</v>
      </c>
      <c r="H18" s="160">
        <v>3</v>
      </c>
      <c r="I18" s="160">
        <v>1</v>
      </c>
      <c r="J18" s="160">
        <v>0</v>
      </c>
      <c r="K18" s="160">
        <v>0</v>
      </c>
      <c r="L18" s="160">
        <v>3</v>
      </c>
      <c r="M18" s="160" t="s">
        <v>229</v>
      </c>
      <c r="N18" s="160">
        <v>3</v>
      </c>
      <c r="O18" s="160">
        <v>0</v>
      </c>
      <c r="P18" s="160">
        <v>1</v>
      </c>
      <c r="Q18" s="160" t="s">
        <v>229</v>
      </c>
      <c r="R18" s="160">
        <v>1</v>
      </c>
      <c r="S18" s="160" t="s">
        <v>229</v>
      </c>
      <c r="T18" s="160">
        <v>2</v>
      </c>
      <c r="U18" s="84"/>
    </row>
    <row r="19" spans="1:21" ht="15" customHeight="1" x14ac:dyDescent="0.4">
      <c r="A19" s="152" t="s">
        <v>9</v>
      </c>
      <c r="B19" s="160">
        <v>0</v>
      </c>
      <c r="C19" s="160">
        <v>0</v>
      </c>
      <c r="D19" s="160">
        <v>0</v>
      </c>
      <c r="E19" s="160" t="s">
        <v>229</v>
      </c>
      <c r="F19" s="160">
        <v>0</v>
      </c>
      <c r="G19" s="160" t="s">
        <v>229</v>
      </c>
      <c r="H19" s="160">
        <v>0</v>
      </c>
      <c r="I19" s="160">
        <v>0</v>
      </c>
      <c r="J19" s="160">
        <v>0</v>
      </c>
      <c r="K19" s="160" t="s">
        <v>229</v>
      </c>
      <c r="L19" s="160">
        <v>0</v>
      </c>
      <c r="M19" s="160">
        <v>0</v>
      </c>
      <c r="N19" s="160">
        <v>0</v>
      </c>
      <c r="O19" s="160">
        <v>0</v>
      </c>
      <c r="P19" s="160">
        <v>0</v>
      </c>
      <c r="Q19" s="160" t="s">
        <v>229</v>
      </c>
      <c r="R19" s="160">
        <v>0</v>
      </c>
      <c r="S19" s="160" t="s">
        <v>229</v>
      </c>
      <c r="T19" s="160">
        <v>0</v>
      </c>
      <c r="U19" s="84"/>
    </row>
    <row r="20" spans="1:21" ht="22.5" customHeight="1" x14ac:dyDescent="0.4">
      <c r="A20" s="152" t="s">
        <v>10</v>
      </c>
      <c r="B20" s="160">
        <v>25</v>
      </c>
      <c r="C20" s="160">
        <v>23</v>
      </c>
      <c r="D20" s="160">
        <v>25</v>
      </c>
      <c r="E20" s="160">
        <v>18</v>
      </c>
      <c r="F20" s="160">
        <v>28</v>
      </c>
      <c r="G20" s="160">
        <v>28</v>
      </c>
      <c r="H20" s="160">
        <v>32</v>
      </c>
      <c r="I20" s="160">
        <v>24</v>
      </c>
      <c r="J20" s="160">
        <v>3</v>
      </c>
      <c r="K20" s="160" t="s">
        <v>229</v>
      </c>
      <c r="L20" s="160">
        <v>24</v>
      </c>
      <c r="M20" s="160">
        <v>0</v>
      </c>
      <c r="N20" s="160">
        <v>24</v>
      </c>
      <c r="O20" s="160">
        <v>3</v>
      </c>
      <c r="P20" s="160">
        <v>13</v>
      </c>
      <c r="Q20" s="160">
        <v>0</v>
      </c>
      <c r="R20" s="160">
        <v>12</v>
      </c>
      <c r="S20" s="160">
        <v>0</v>
      </c>
      <c r="T20" s="160">
        <v>23</v>
      </c>
      <c r="U20" s="84"/>
    </row>
    <row r="21" spans="1:21" ht="15" customHeight="1" x14ac:dyDescent="0.4">
      <c r="A21" s="152" t="s">
        <v>11</v>
      </c>
      <c r="B21" s="160">
        <v>25</v>
      </c>
      <c r="C21" s="160">
        <v>23</v>
      </c>
      <c r="D21" s="160">
        <v>26</v>
      </c>
      <c r="E21" s="160">
        <v>18</v>
      </c>
      <c r="F21" s="160">
        <v>28</v>
      </c>
      <c r="G21" s="160">
        <v>29</v>
      </c>
      <c r="H21" s="160">
        <v>33</v>
      </c>
      <c r="I21" s="160">
        <v>24</v>
      </c>
      <c r="J21" s="160">
        <v>3</v>
      </c>
      <c r="K21" s="160">
        <v>0</v>
      </c>
      <c r="L21" s="160">
        <v>24</v>
      </c>
      <c r="M21" s="160">
        <v>0</v>
      </c>
      <c r="N21" s="160">
        <v>24</v>
      </c>
      <c r="O21" s="160">
        <v>3</v>
      </c>
      <c r="P21" s="160">
        <v>13</v>
      </c>
      <c r="Q21" s="160" t="s">
        <v>229</v>
      </c>
      <c r="R21" s="160">
        <v>12</v>
      </c>
      <c r="S21" s="160">
        <v>0</v>
      </c>
      <c r="T21" s="160">
        <v>23</v>
      </c>
      <c r="U21" s="84"/>
    </row>
    <row r="22" spans="1:21" ht="15" customHeight="1" x14ac:dyDescent="0.4">
      <c r="A22" s="152" t="s">
        <v>12</v>
      </c>
      <c r="B22" s="160">
        <v>25</v>
      </c>
      <c r="C22" s="160">
        <v>23</v>
      </c>
      <c r="D22" s="160">
        <v>26</v>
      </c>
      <c r="E22" s="160">
        <v>18</v>
      </c>
      <c r="F22" s="160">
        <v>28</v>
      </c>
      <c r="G22" s="160">
        <v>28</v>
      </c>
      <c r="H22" s="160">
        <v>29</v>
      </c>
      <c r="I22" s="160">
        <v>24</v>
      </c>
      <c r="J22" s="160">
        <v>3</v>
      </c>
      <c r="K22" s="160">
        <v>1</v>
      </c>
      <c r="L22" s="160">
        <v>24</v>
      </c>
      <c r="M22" s="160">
        <v>2</v>
      </c>
      <c r="N22" s="160">
        <v>24</v>
      </c>
      <c r="O22" s="160">
        <v>3</v>
      </c>
      <c r="P22" s="160">
        <v>14</v>
      </c>
      <c r="Q22" s="160">
        <v>3</v>
      </c>
      <c r="R22" s="160">
        <v>13</v>
      </c>
      <c r="S22" s="160">
        <v>1</v>
      </c>
      <c r="T22" s="160">
        <v>23</v>
      </c>
      <c r="U22" s="84"/>
    </row>
    <row r="23" spans="1:21" ht="15" customHeight="1" x14ac:dyDescent="0.4">
      <c r="A23" s="152" t="s">
        <v>13</v>
      </c>
      <c r="B23" s="160">
        <v>13</v>
      </c>
      <c r="C23" s="160">
        <v>13</v>
      </c>
      <c r="D23" s="160">
        <v>13</v>
      </c>
      <c r="E23" s="160">
        <v>12</v>
      </c>
      <c r="F23" s="160">
        <v>13</v>
      </c>
      <c r="G23" s="160">
        <v>15</v>
      </c>
      <c r="H23" s="160">
        <v>39</v>
      </c>
      <c r="I23" s="160">
        <v>17</v>
      </c>
      <c r="J23" s="160">
        <v>8</v>
      </c>
      <c r="K23" s="160">
        <v>0</v>
      </c>
      <c r="L23" s="160">
        <v>13</v>
      </c>
      <c r="M23" s="160">
        <v>0</v>
      </c>
      <c r="N23" s="160">
        <v>12</v>
      </c>
      <c r="O23" s="160">
        <v>4</v>
      </c>
      <c r="P23" s="160">
        <v>5</v>
      </c>
      <c r="Q23" s="160">
        <v>1</v>
      </c>
      <c r="R23" s="160">
        <v>5</v>
      </c>
      <c r="S23" s="160">
        <v>1</v>
      </c>
      <c r="T23" s="160">
        <v>12</v>
      </c>
      <c r="U23" s="84"/>
    </row>
    <row r="24" spans="1:21" ht="15" customHeight="1" x14ac:dyDescent="0.4">
      <c r="A24" s="152" t="s">
        <v>520</v>
      </c>
      <c r="B24" s="160">
        <v>1</v>
      </c>
      <c r="C24" s="160">
        <v>1</v>
      </c>
      <c r="D24" s="160">
        <v>1</v>
      </c>
      <c r="E24" s="160">
        <v>0</v>
      </c>
      <c r="F24" s="160">
        <v>1</v>
      </c>
      <c r="G24" s="160">
        <v>1</v>
      </c>
      <c r="H24" s="160">
        <v>1</v>
      </c>
      <c r="I24" s="160">
        <v>2</v>
      </c>
      <c r="J24" s="160">
        <v>0</v>
      </c>
      <c r="K24" s="160">
        <v>0</v>
      </c>
      <c r="L24" s="160">
        <v>1</v>
      </c>
      <c r="M24" s="160">
        <v>0</v>
      </c>
      <c r="N24" s="160">
        <v>1</v>
      </c>
      <c r="O24" s="160">
        <v>2</v>
      </c>
      <c r="P24" s="160">
        <v>1</v>
      </c>
      <c r="Q24" s="160">
        <v>0</v>
      </c>
      <c r="R24" s="160">
        <v>1</v>
      </c>
      <c r="S24" s="160">
        <v>0</v>
      </c>
      <c r="T24" s="160">
        <v>1</v>
      </c>
      <c r="U24" s="84"/>
    </row>
    <row r="25" spans="1:21" ht="23.45" customHeight="1" x14ac:dyDescent="0.4">
      <c r="A25" s="152" t="s">
        <v>78</v>
      </c>
      <c r="B25" s="160">
        <v>27</v>
      </c>
      <c r="C25" s="160">
        <v>28</v>
      </c>
      <c r="D25" s="160">
        <v>27</v>
      </c>
      <c r="E25" s="160">
        <v>23</v>
      </c>
      <c r="F25" s="160">
        <v>29</v>
      </c>
      <c r="G25" s="160">
        <v>22</v>
      </c>
      <c r="H25" s="160">
        <v>24</v>
      </c>
      <c r="I25" s="160">
        <v>16</v>
      </c>
      <c r="J25" s="160">
        <v>1</v>
      </c>
      <c r="K25" s="160">
        <v>5</v>
      </c>
      <c r="L25" s="160">
        <v>27</v>
      </c>
      <c r="M25" s="160">
        <v>2</v>
      </c>
      <c r="N25" s="160">
        <v>26</v>
      </c>
      <c r="O25" s="160">
        <v>15</v>
      </c>
      <c r="P25" s="160">
        <v>18</v>
      </c>
      <c r="Q25" s="160">
        <v>5</v>
      </c>
      <c r="R25" s="160">
        <v>18</v>
      </c>
      <c r="S25" s="160">
        <v>5</v>
      </c>
      <c r="T25" s="160">
        <v>26</v>
      </c>
      <c r="U25" s="84"/>
    </row>
    <row r="26" spans="1:21" ht="15" customHeight="1" x14ac:dyDescent="0.4">
      <c r="A26" s="152" t="s">
        <v>15</v>
      </c>
      <c r="B26" s="160">
        <v>1</v>
      </c>
      <c r="C26" s="160">
        <v>1</v>
      </c>
      <c r="D26" s="160">
        <v>1</v>
      </c>
      <c r="E26" s="160">
        <v>0</v>
      </c>
      <c r="F26" s="160">
        <v>1</v>
      </c>
      <c r="G26" s="160">
        <v>1</v>
      </c>
      <c r="H26" s="160">
        <v>4</v>
      </c>
      <c r="I26" s="160">
        <v>0</v>
      </c>
      <c r="J26" s="160">
        <v>0</v>
      </c>
      <c r="K26" s="160">
        <v>0</v>
      </c>
      <c r="L26" s="160">
        <v>1</v>
      </c>
      <c r="M26" s="160" t="s">
        <v>229</v>
      </c>
      <c r="N26" s="160">
        <v>1</v>
      </c>
      <c r="O26" s="160">
        <v>0</v>
      </c>
      <c r="P26" s="160">
        <v>1</v>
      </c>
      <c r="Q26" s="160">
        <v>0</v>
      </c>
      <c r="R26" s="160">
        <v>1</v>
      </c>
      <c r="S26" s="160">
        <v>0</v>
      </c>
      <c r="T26" s="160">
        <v>1</v>
      </c>
      <c r="U26" s="84"/>
    </row>
    <row r="27" spans="1:21" ht="15" customHeight="1" x14ac:dyDescent="0.4">
      <c r="A27" s="152" t="s">
        <v>16</v>
      </c>
      <c r="B27" s="160">
        <v>6</v>
      </c>
      <c r="C27" s="160">
        <v>6</v>
      </c>
      <c r="D27" s="160">
        <v>5</v>
      </c>
      <c r="E27" s="160">
        <v>5</v>
      </c>
      <c r="F27" s="160">
        <v>6</v>
      </c>
      <c r="G27" s="160" t="s">
        <v>229</v>
      </c>
      <c r="H27" s="160">
        <v>0</v>
      </c>
      <c r="I27" s="160" t="s">
        <v>229</v>
      </c>
      <c r="J27" s="160">
        <v>0</v>
      </c>
      <c r="K27" s="160">
        <v>1</v>
      </c>
      <c r="L27" s="160">
        <v>5</v>
      </c>
      <c r="M27" s="160">
        <v>0</v>
      </c>
      <c r="N27" s="160">
        <v>5</v>
      </c>
      <c r="O27" s="160">
        <v>1</v>
      </c>
      <c r="P27" s="160">
        <v>2</v>
      </c>
      <c r="Q27" s="160">
        <v>1</v>
      </c>
      <c r="R27" s="160">
        <v>2</v>
      </c>
      <c r="S27" s="160">
        <v>1</v>
      </c>
      <c r="T27" s="160">
        <v>5</v>
      </c>
      <c r="U27" s="84"/>
    </row>
    <row r="28" spans="1:21" ht="15" customHeight="1" x14ac:dyDescent="0.4">
      <c r="A28" s="152" t="s">
        <v>17</v>
      </c>
      <c r="B28" s="160">
        <v>4</v>
      </c>
      <c r="C28" s="160">
        <v>5</v>
      </c>
      <c r="D28" s="160">
        <v>4</v>
      </c>
      <c r="E28" s="160">
        <v>3</v>
      </c>
      <c r="F28" s="160">
        <v>5</v>
      </c>
      <c r="G28" s="160">
        <v>1</v>
      </c>
      <c r="H28" s="160">
        <v>2</v>
      </c>
      <c r="I28" s="160">
        <v>0</v>
      </c>
      <c r="J28" s="160">
        <v>0</v>
      </c>
      <c r="K28" s="160">
        <v>0</v>
      </c>
      <c r="L28" s="160">
        <v>4</v>
      </c>
      <c r="M28" s="160">
        <v>0</v>
      </c>
      <c r="N28" s="160">
        <v>4</v>
      </c>
      <c r="O28" s="160">
        <v>0</v>
      </c>
      <c r="P28" s="160">
        <v>1</v>
      </c>
      <c r="Q28" s="160">
        <v>0</v>
      </c>
      <c r="R28" s="160">
        <v>1</v>
      </c>
      <c r="S28" s="160">
        <v>0</v>
      </c>
      <c r="T28" s="160">
        <v>4</v>
      </c>
      <c r="U28" s="84"/>
    </row>
    <row r="29" spans="1:21" ht="15" customHeight="1" x14ac:dyDescent="0.4">
      <c r="A29" s="152" t="s">
        <v>18</v>
      </c>
      <c r="B29" s="160">
        <v>7</v>
      </c>
      <c r="C29" s="160">
        <v>8</v>
      </c>
      <c r="D29" s="160">
        <v>7</v>
      </c>
      <c r="E29" s="160">
        <v>7</v>
      </c>
      <c r="F29" s="160">
        <v>7</v>
      </c>
      <c r="G29" s="160">
        <v>4</v>
      </c>
      <c r="H29" s="160">
        <v>4</v>
      </c>
      <c r="I29" s="160">
        <v>1</v>
      </c>
      <c r="J29" s="160" t="s">
        <v>229</v>
      </c>
      <c r="K29" s="160">
        <v>3</v>
      </c>
      <c r="L29" s="160">
        <v>7</v>
      </c>
      <c r="M29" s="160">
        <v>1</v>
      </c>
      <c r="N29" s="160">
        <v>7</v>
      </c>
      <c r="O29" s="160">
        <v>13</v>
      </c>
      <c r="P29" s="160">
        <v>9</v>
      </c>
      <c r="Q29" s="160">
        <v>4</v>
      </c>
      <c r="R29" s="160">
        <v>9</v>
      </c>
      <c r="S29" s="160">
        <v>3</v>
      </c>
      <c r="T29" s="160">
        <v>7</v>
      </c>
      <c r="U29" s="84"/>
    </row>
    <row r="30" spans="1:21" ht="15" customHeight="1" x14ac:dyDescent="0.4">
      <c r="A30" s="152" t="s">
        <v>19</v>
      </c>
      <c r="B30" s="160">
        <v>0</v>
      </c>
      <c r="C30" s="160">
        <v>0</v>
      </c>
      <c r="D30" s="160">
        <v>0</v>
      </c>
      <c r="E30" s="160">
        <v>0</v>
      </c>
      <c r="F30" s="160">
        <v>0</v>
      </c>
      <c r="G30" s="160">
        <v>0</v>
      </c>
      <c r="H30" s="160">
        <v>1</v>
      </c>
      <c r="I30" s="160">
        <v>1</v>
      </c>
      <c r="J30" s="160">
        <v>0</v>
      </c>
      <c r="K30" s="160">
        <v>0</v>
      </c>
      <c r="L30" s="160">
        <v>0</v>
      </c>
      <c r="M30" s="160" t="s">
        <v>229</v>
      </c>
      <c r="N30" s="160">
        <v>0</v>
      </c>
      <c r="O30" s="160">
        <v>0</v>
      </c>
      <c r="P30" s="160">
        <v>1</v>
      </c>
      <c r="Q30" s="160">
        <v>0</v>
      </c>
      <c r="R30" s="160">
        <v>1</v>
      </c>
      <c r="S30" s="160">
        <v>0</v>
      </c>
      <c r="T30" s="160">
        <v>0</v>
      </c>
      <c r="U30" s="84"/>
    </row>
    <row r="31" spans="1:21" ht="15" customHeight="1" x14ac:dyDescent="0.4">
      <c r="A31" s="152" t="s">
        <v>20</v>
      </c>
      <c r="B31" s="160">
        <v>3</v>
      </c>
      <c r="C31" s="160">
        <v>4</v>
      </c>
      <c r="D31" s="160">
        <v>3</v>
      </c>
      <c r="E31" s="160">
        <v>2</v>
      </c>
      <c r="F31" s="160">
        <v>4</v>
      </c>
      <c r="G31" s="160">
        <v>0</v>
      </c>
      <c r="H31" s="160">
        <v>0</v>
      </c>
      <c r="I31" s="160">
        <v>0</v>
      </c>
      <c r="J31" s="160">
        <v>0</v>
      </c>
      <c r="K31" s="160">
        <v>0</v>
      </c>
      <c r="L31" s="160">
        <v>3</v>
      </c>
      <c r="M31" s="160">
        <v>0</v>
      </c>
      <c r="N31" s="160">
        <v>3</v>
      </c>
      <c r="O31" s="160">
        <v>0</v>
      </c>
      <c r="P31" s="160">
        <v>1</v>
      </c>
      <c r="Q31" s="160">
        <v>0</v>
      </c>
      <c r="R31" s="160">
        <v>1</v>
      </c>
      <c r="S31" s="160">
        <v>0</v>
      </c>
      <c r="T31" s="160">
        <v>3</v>
      </c>
      <c r="U31" s="84"/>
    </row>
    <row r="32" spans="1:21" ht="15" customHeight="1" x14ac:dyDescent="0.4">
      <c r="A32" s="152" t="s">
        <v>521</v>
      </c>
      <c r="B32" s="160">
        <v>7</v>
      </c>
      <c r="C32" s="160">
        <v>6</v>
      </c>
      <c r="D32" s="160">
        <v>7</v>
      </c>
      <c r="E32" s="160">
        <v>6</v>
      </c>
      <c r="F32" s="160">
        <v>7</v>
      </c>
      <c r="G32" s="160">
        <v>13</v>
      </c>
      <c r="H32" s="160">
        <v>13</v>
      </c>
      <c r="I32" s="160">
        <v>14</v>
      </c>
      <c r="J32" s="160">
        <v>0</v>
      </c>
      <c r="K32" s="160">
        <v>0</v>
      </c>
      <c r="L32" s="160">
        <v>6</v>
      </c>
      <c r="M32" s="160">
        <v>1</v>
      </c>
      <c r="N32" s="160">
        <v>6</v>
      </c>
      <c r="O32" s="160" t="s">
        <v>229</v>
      </c>
      <c r="P32" s="160">
        <v>4</v>
      </c>
      <c r="Q32" s="160">
        <v>0</v>
      </c>
      <c r="R32" s="160">
        <v>4</v>
      </c>
      <c r="S32" s="160">
        <v>0</v>
      </c>
      <c r="T32" s="160">
        <v>6</v>
      </c>
      <c r="U32" s="84"/>
    </row>
    <row r="33" spans="1:21" ht="15" customHeight="1" x14ac:dyDescent="0.4">
      <c r="A33" s="71" t="s">
        <v>22</v>
      </c>
      <c r="B33" s="160">
        <v>1</v>
      </c>
      <c r="C33" s="160">
        <v>1</v>
      </c>
      <c r="D33" s="160">
        <v>1</v>
      </c>
      <c r="E33" s="160">
        <v>1</v>
      </c>
      <c r="F33" s="160">
        <v>1</v>
      </c>
      <c r="G33" s="160">
        <v>2</v>
      </c>
      <c r="H33" s="160">
        <v>0</v>
      </c>
      <c r="I33" s="160">
        <v>0</v>
      </c>
      <c r="J33" s="160" t="s">
        <v>229</v>
      </c>
      <c r="K33" s="160">
        <v>0</v>
      </c>
      <c r="L33" s="160">
        <v>1</v>
      </c>
      <c r="M33" s="160">
        <v>0</v>
      </c>
      <c r="N33" s="160">
        <v>1</v>
      </c>
      <c r="O33" s="160">
        <v>0</v>
      </c>
      <c r="P33" s="160">
        <v>0</v>
      </c>
      <c r="Q33" s="160">
        <v>1</v>
      </c>
      <c r="R33" s="160">
        <v>0</v>
      </c>
      <c r="S33" s="160">
        <v>0</v>
      </c>
      <c r="T33" s="160">
        <v>1</v>
      </c>
      <c r="U33" s="84"/>
    </row>
    <row r="34" spans="1:21" ht="15" customHeight="1" x14ac:dyDescent="0.4">
      <c r="A34" s="152" t="s">
        <v>23</v>
      </c>
      <c r="B34" s="160">
        <v>11</v>
      </c>
      <c r="C34" s="160">
        <v>11</v>
      </c>
      <c r="D34" s="160">
        <v>11</v>
      </c>
      <c r="E34" s="160">
        <v>11</v>
      </c>
      <c r="F34" s="160">
        <v>12</v>
      </c>
      <c r="G34" s="160">
        <v>14</v>
      </c>
      <c r="H34" s="160">
        <v>4</v>
      </c>
      <c r="I34" s="160">
        <v>5</v>
      </c>
      <c r="J34" s="160">
        <v>4</v>
      </c>
      <c r="K34" s="160">
        <v>1</v>
      </c>
      <c r="L34" s="160">
        <v>11</v>
      </c>
      <c r="M34" s="160">
        <v>2</v>
      </c>
      <c r="N34" s="160">
        <v>11</v>
      </c>
      <c r="O34" s="160">
        <v>3</v>
      </c>
      <c r="P34" s="160">
        <v>5</v>
      </c>
      <c r="Q34" s="160">
        <v>1</v>
      </c>
      <c r="R34" s="160">
        <v>5</v>
      </c>
      <c r="S34" s="160">
        <v>1</v>
      </c>
      <c r="T34" s="160">
        <v>10</v>
      </c>
      <c r="U34" s="84"/>
    </row>
    <row r="35" spans="1:21" ht="15" customHeight="1" x14ac:dyDescent="0.4">
      <c r="A35" s="152" t="s">
        <v>24</v>
      </c>
      <c r="B35" s="160">
        <v>14</v>
      </c>
      <c r="C35" s="160">
        <v>12</v>
      </c>
      <c r="D35" s="160">
        <v>14</v>
      </c>
      <c r="E35" s="160">
        <v>10</v>
      </c>
      <c r="F35" s="160">
        <v>16</v>
      </c>
      <c r="G35" s="160">
        <v>14</v>
      </c>
      <c r="H35" s="160">
        <v>10</v>
      </c>
      <c r="I35" s="160">
        <v>10</v>
      </c>
      <c r="J35" s="160">
        <v>5</v>
      </c>
      <c r="K35" s="160">
        <v>0</v>
      </c>
      <c r="L35" s="160">
        <v>13</v>
      </c>
      <c r="M35" s="160">
        <v>1</v>
      </c>
      <c r="N35" s="160">
        <v>13</v>
      </c>
      <c r="O35" s="160">
        <v>0</v>
      </c>
      <c r="P35" s="160">
        <v>6</v>
      </c>
      <c r="Q35" s="160">
        <v>0</v>
      </c>
      <c r="R35" s="160">
        <v>6</v>
      </c>
      <c r="S35" s="160">
        <v>0</v>
      </c>
      <c r="T35" s="160">
        <v>13</v>
      </c>
      <c r="U35" s="84"/>
    </row>
    <row r="36" spans="1:21" ht="15" customHeight="1" x14ac:dyDescent="0.4">
      <c r="A36" s="152" t="s">
        <v>25</v>
      </c>
      <c r="B36" s="160">
        <v>2</v>
      </c>
      <c r="C36" s="160">
        <v>2</v>
      </c>
      <c r="D36" s="160">
        <v>2</v>
      </c>
      <c r="E36" s="160">
        <v>2</v>
      </c>
      <c r="F36" s="160">
        <v>2</v>
      </c>
      <c r="G36" s="160">
        <v>1</v>
      </c>
      <c r="H36" s="160">
        <v>1</v>
      </c>
      <c r="I36" s="160">
        <v>2</v>
      </c>
      <c r="J36" s="160">
        <v>0</v>
      </c>
      <c r="K36" s="160" t="s">
        <v>229</v>
      </c>
      <c r="L36" s="160">
        <v>2</v>
      </c>
      <c r="M36" s="160">
        <v>0</v>
      </c>
      <c r="N36" s="160">
        <v>2</v>
      </c>
      <c r="O36" s="160">
        <v>0</v>
      </c>
      <c r="P36" s="160">
        <v>0</v>
      </c>
      <c r="Q36" s="160">
        <v>0</v>
      </c>
      <c r="R36" s="160">
        <v>0</v>
      </c>
      <c r="S36" s="160" t="s">
        <v>229</v>
      </c>
      <c r="T36" s="160">
        <v>2</v>
      </c>
      <c r="U36" s="84"/>
    </row>
    <row r="37" spans="1:21" ht="15" customHeight="1" x14ac:dyDescent="0.4">
      <c r="A37" s="152" t="s">
        <v>26</v>
      </c>
      <c r="B37" s="160">
        <v>4</v>
      </c>
      <c r="C37" s="160">
        <v>4</v>
      </c>
      <c r="D37" s="160">
        <v>4</v>
      </c>
      <c r="E37" s="160">
        <v>3</v>
      </c>
      <c r="F37" s="160">
        <v>4</v>
      </c>
      <c r="G37" s="160">
        <v>1</v>
      </c>
      <c r="H37" s="160" t="s">
        <v>229</v>
      </c>
      <c r="I37" s="160" t="s">
        <v>229</v>
      </c>
      <c r="J37" s="160">
        <v>0</v>
      </c>
      <c r="K37" s="160">
        <v>1</v>
      </c>
      <c r="L37" s="160">
        <v>4</v>
      </c>
      <c r="M37" s="160">
        <v>1</v>
      </c>
      <c r="N37" s="160">
        <v>4</v>
      </c>
      <c r="O37" s="160">
        <v>2</v>
      </c>
      <c r="P37" s="160">
        <v>2</v>
      </c>
      <c r="Q37" s="160">
        <v>1</v>
      </c>
      <c r="R37" s="160">
        <v>2</v>
      </c>
      <c r="S37" s="160">
        <v>1</v>
      </c>
      <c r="T37" s="160">
        <v>3</v>
      </c>
      <c r="U37" s="84"/>
    </row>
    <row r="38" spans="1:21" ht="23.45" customHeight="1" x14ac:dyDescent="0.4">
      <c r="A38" s="152" t="s">
        <v>27</v>
      </c>
      <c r="B38" s="160">
        <v>42</v>
      </c>
      <c r="C38" s="160">
        <v>42</v>
      </c>
      <c r="D38" s="160">
        <v>43</v>
      </c>
      <c r="E38" s="160">
        <v>39</v>
      </c>
      <c r="F38" s="160">
        <v>44</v>
      </c>
      <c r="G38" s="160">
        <v>50</v>
      </c>
      <c r="H38" s="160">
        <v>34</v>
      </c>
      <c r="I38" s="160">
        <v>25</v>
      </c>
      <c r="J38" s="160">
        <v>6</v>
      </c>
      <c r="K38" s="160">
        <v>1</v>
      </c>
      <c r="L38" s="160">
        <v>41</v>
      </c>
      <c r="M38" s="160">
        <v>3</v>
      </c>
      <c r="N38" s="160">
        <v>41</v>
      </c>
      <c r="O38" s="160">
        <v>8</v>
      </c>
      <c r="P38" s="160">
        <v>31</v>
      </c>
      <c r="Q38" s="160">
        <v>4</v>
      </c>
      <c r="R38" s="160">
        <v>29</v>
      </c>
      <c r="S38" s="160">
        <v>2</v>
      </c>
      <c r="T38" s="160">
        <v>40</v>
      </c>
      <c r="U38" s="84"/>
    </row>
    <row r="39" spans="1:21" ht="15" customHeight="1" x14ac:dyDescent="0.4">
      <c r="A39" s="152" t="s">
        <v>28</v>
      </c>
      <c r="B39" s="160">
        <v>44</v>
      </c>
      <c r="C39" s="160">
        <v>44</v>
      </c>
      <c r="D39" s="160">
        <v>45</v>
      </c>
      <c r="E39" s="160">
        <v>43</v>
      </c>
      <c r="F39" s="160">
        <v>45</v>
      </c>
      <c r="G39" s="160">
        <v>49</v>
      </c>
      <c r="H39" s="160">
        <v>12</v>
      </c>
      <c r="I39" s="160">
        <v>22</v>
      </c>
      <c r="J39" s="160">
        <v>11</v>
      </c>
      <c r="K39" s="160">
        <v>2</v>
      </c>
      <c r="L39" s="160">
        <v>44</v>
      </c>
      <c r="M39" s="160">
        <v>2</v>
      </c>
      <c r="N39" s="160">
        <v>43</v>
      </c>
      <c r="O39" s="160">
        <v>7</v>
      </c>
      <c r="P39" s="160">
        <v>25</v>
      </c>
      <c r="Q39" s="160">
        <v>3</v>
      </c>
      <c r="R39" s="160">
        <v>24</v>
      </c>
      <c r="S39" s="160">
        <v>2</v>
      </c>
      <c r="T39" s="160">
        <v>41</v>
      </c>
      <c r="U39" s="84"/>
    </row>
    <row r="40" spans="1:21" ht="15" customHeight="1" x14ac:dyDescent="0.4">
      <c r="A40" s="152" t="s">
        <v>226</v>
      </c>
      <c r="B40" s="160">
        <v>0</v>
      </c>
      <c r="C40" s="160">
        <v>0</v>
      </c>
      <c r="D40" s="160">
        <v>0</v>
      </c>
      <c r="E40" s="160">
        <v>0</v>
      </c>
      <c r="F40" s="160">
        <v>0</v>
      </c>
      <c r="G40" s="160">
        <v>0</v>
      </c>
      <c r="H40" s="160">
        <v>0</v>
      </c>
      <c r="I40" s="160">
        <v>0</v>
      </c>
      <c r="J40" s="160">
        <v>0</v>
      </c>
      <c r="K40" s="160">
        <v>0</v>
      </c>
      <c r="L40" s="160">
        <v>0</v>
      </c>
      <c r="M40" s="160">
        <v>0</v>
      </c>
      <c r="N40" s="160">
        <v>0</v>
      </c>
      <c r="O40" s="160">
        <v>0</v>
      </c>
      <c r="P40" s="160">
        <v>0</v>
      </c>
      <c r="Q40" s="160">
        <v>0</v>
      </c>
      <c r="R40" s="160">
        <v>0</v>
      </c>
      <c r="S40" s="160">
        <v>0</v>
      </c>
      <c r="T40" s="160">
        <v>0</v>
      </c>
      <c r="U40" s="84"/>
    </row>
    <row r="41" spans="1:21" ht="15" customHeight="1" x14ac:dyDescent="0.4">
      <c r="A41" s="152" t="s">
        <v>29</v>
      </c>
      <c r="B41" s="160">
        <v>0</v>
      </c>
      <c r="C41" s="160">
        <v>0</v>
      </c>
      <c r="D41" s="160">
        <v>0</v>
      </c>
      <c r="E41" s="160">
        <v>0</v>
      </c>
      <c r="F41" s="160">
        <v>1</v>
      </c>
      <c r="G41" s="160">
        <v>0</v>
      </c>
      <c r="H41" s="160">
        <v>0</v>
      </c>
      <c r="I41" s="160">
        <v>1</v>
      </c>
      <c r="J41" s="160">
        <v>1</v>
      </c>
      <c r="K41" s="160">
        <v>1</v>
      </c>
      <c r="L41" s="160">
        <v>0</v>
      </c>
      <c r="M41" s="160">
        <v>1</v>
      </c>
      <c r="N41" s="160">
        <v>0</v>
      </c>
      <c r="O41" s="160">
        <v>2</v>
      </c>
      <c r="P41" s="160">
        <v>0</v>
      </c>
      <c r="Q41" s="160">
        <v>2</v>
      </c>
      <c r="R41" s="160">
        <v>0</v>
      </c>
      <c r="S41" s="160">
        <v>1</v>
      </c>
      <c r="T41" s="160">
        <v>0</v>
      </c>
      <c r="U41" s="84"/>
    </row>
    <row r="42" spans="1:21" ht="15" customHeight="1" x14ac:dyDescent="0.4">
      <c r="A42" s="152" t="s">
        <v>30</v>
      </c>
      <c r="B42" s="160">
        <v>2</v>
      </c>
      <c r="C42" s="160">
        <v>1</v>
      </c>
      <c r="D42" s="160">
        <v>2</v>
      </c>
      <c r="E42" s="160">
        <v>1</v>
      </c>
      <c r="F42" s="160">
        <v>2</v>
      </c>
      <c r="G42" s="160">
        <v>0</v>
      </c>
      <c r="H42" s="160">
        <v>2</v>
      </c>
      <c r="I42" s="160">
        <v>1</v>
      </c>
      <c r="J42" s="160">
        <v>0</v>
      </c>
      <c r="K42" s="160">
        <v>0</v>
      </c>
      <c r="L42" s="160">
        <v>1</v>
      </c>
      <c r="M42" s="160">
        <v>0</v>
      </c>
      <c r="N42" s="160">
        <v>1</v>
      </c>
      <c r="O42" s="160">
        <v>0</v>
      </c>
      <c r="P42" s="160">
        <v>2</v>
      </c>
      <c r="Q42" s="160">
        <v>0</v>
      </c>
      <c r="R42" s="160">
        <v>2</v>
      </c>
      <c r="S42" s="160">
        <v>0</v>
      </c>
      <c r="T42" s="160">
        <v>1</v>
      </c>
      <c r="U42" s="84"/>
    </row>
    <row r="43" spans="1:21" ht="15" customHeight="1" x14ac:dyDescent="0.4">
      <c r="A43" s="152" t="s">
        <v>31</v>
      </c>
      <c r="B43" s="160">
        <v>9</v>
      </c>
      <c r="C43" s="160">
        <v>10</v>
      </c>
      <c r="D43" s="160">
        <v>9</v>
      </c>
      <c r="E43" s="160">
        <v>9</v>
      </c>
      <c r="F43" s="160">
        <v>9</v>
      </c>
      <c r="G43" s="160">
        <v>6</v>
      </c>
      <c r="H43" s="160">
        <v>5</v>
      </c>
      <c r="I43" s="160">
        <v>3</v>
      </c>
      <c r="J43" s="160">
        <v>12</v>
      </c>
      <c r="K43" s="160">
        <v>0</v>
      </c>
      <c r="L43" s="160">
        <v>9</v>
      </c>
      <c r="M43" s="160">
        <v>2</v>
      </c>
      <c r="N43" s="160">
        <v>9</v>
      </c>
      <c r="O43" s="160">
        <v>0</v>
      </c>
      <c r="P43" s="160">
        <v>2</v>
      </c>
      <c r="Q43" s="160">
        <v>2</v>
      </c>
      <c r="R43" s="160">
        <v>2</v>
      </c>
      <c r="S43" s="160">
        <v>1</v>
      </c>
      <c r="T43" s="160">
        <v>8</v>
      </c>
      <c r="U43" s="84"/>
    </row>
    <row r="44" spans="1:21" ht="26.45" customHeight="1" x14ac:dyDescent="0.4">
      <c r="A44" s="152" t="s">
        <v>80</v>
      </c>
      <c r="B44" s="160">
        <v>47</v>
      </c>
      <c r="C44" s="160">
        <v>46</v>
      </c>
      <c r="D44" s="160">
        <v>48</v>
      </c>
      <c r="E44" s="160">
        <v>38</v>
      </c>
      <c r="F44" s="160">
        <v>51</v>
      </c>
      <c r="G44" s="160">
        <v>60</v>
      </c>
      <c r="H44" s="160">
        <v>27</v>
      </c>
      <c r="I44" s="160">
        <v>15</v>
      </c>
      <c r="J44" s="160">
        <v>3</v>
      </c>
      <c r="K44" s="160">
        <v>0</v>
      </c>
      <c r="L44" s="160">
        <v>46</v>
      </c>
      <c r="M44" s="160">
        <v>3</v>
      </c>
      <c r="N44" s="160">
        <v>45</v>
      </c>
      <c r="O44" s="160">
        <v>4</v>
      </c>
      <c r="P44" s="160">
        <v>38</v>
      </c>
      <c r="Q44" s="160">
        <v>1</v>
      </c>
      <c r="R44" s="160">
        <v>36</v>
      </c>
      <c r="S44" s="160">
        <v>1</v>
      </c>
      <c r="T44" s="160">
        <v>45</v>
      </c>
      <c r="U44" s="84"/>
    </row>
    <row r="45" spans="1:21" ht="15" customHeight="1" x14ac:dyDescent="0.4">
      <c r="A45" s="152" t="s">
        <v>34</v>
      </c>
      <c r="B45" s="160">
        <v>23</v>
      </c>
      <c r="C45" s="160">
        <v>23</v>
      </c>
      <c r="D45" s="160">
        <v>23</v>
      </c>
      <c r="E45" s="160">
        <v>17</v>
      </c>
      <c r="F45" s="160">
        <v>25</v>
      </c>
      <c r="G45" s="160">
        <v>25</v>
      </c>
      <c r="H45" s="160">
        <v>9</v>
      </c>
      <c r="I45" s="160">
        <v>6</v>
      </c>
      <c r="J45" s="160">
        <v>1</v>
      </c>
      <c r="K45" s="160">
        <v>0</v>
      </c>
      <c r="L45" s="160">
        <v>22</v>
      </c>
      <c r="M45" s="160">
        <v>1</v>
      </c>
      <c r="N45" s="160">
        <v>22</v>
      </c>
      <c r="O45" s="160">
        <v>4</v>
      </c>
      <c r="P45" s="160">
        <v>15</v>
      </c>
      <c r="Q45" s="160">
        <v>0</v>
      </c>
      <c r="R45" s="160">
        <v>14</v>
      </c>
      <c r="S45" s="160">
        <v>0</v>
      </c>
      <c r="T45" s="160">
        <v>21</v>
      </c>
      <c r="U45" s="84"/>
    </row>
    <row r="46" spans="1:21" ht="15" customHeight="1" x14ac:dyDescent="0.4">
      <c r="A46" s="152" t="s">
        <v>35</v>
      </c>
      <c r="B46" s="160">
        <v>8</v>
      </c>
      <c r="C46" s="160">
        <v>7</v>
      </c>
      <c r="D46" s="160">
        <v>8</v>
      </c>
      <c r="E46" s="160">
        <v>4</v>
      </c>
      <c r="F46" s="160">
        <v>10</v>
      </c>
      <c r="G46" s="160">
        <v>7</v>
      </c>
      <c r="H46" s="160">
        <v>4</v>
      </c>
      <c r="I46" s="160">
        <v>2</v>
      </c>
      <c r="J46" s="160" t="s">
        <v>229</v>
      </c>
      <c r="K46" s="160">
        <v>0</v>
      </c>
      <c r="L46" s="160">
        <v>8</v>
      </c>
      <c r="M46" s="160">
        <v>0</v>
      </c>
      <c r="N46" s="160">
        <v>8</v>
      </c>
      <c r="O46" s="160" t="s">
        <v>229</v>
      </c>
      <c r="P46" s="160">
        <v>5</v>
      </c>
      <c r="Q46" s="160" t="s">
        <v>229</v>
      </c>
      <c r="R46" s="160">
        <v>4</v>
      </c>
      <c r="S46" s="160">
        <v>0</v>
      </c>
      <c r="T46" s="160">
        <v>7</v>
      </c>
      <c r="U46" s="84"/>
    </row>
    <row r="47" spans="1:21" ht="15" customHeight="1" x14ac:dyDescent="0.4">
      <c r="A47" s="152" t="s">
        <v>38</v>
      </c>
      <c r="B47" s="160">
        <v>16</v>
      </c>
      <c r="C47" s="160">
        <v>15</v>
      </c>
      <c r="D47" s="160">
        <v>16</v>
      </c>
      <c r="E47" s="160">
        <v>14</v>
      </c>
      <c r="F47" s="160">
        <v>16</v>
      </c>
      <c r="G47" s="160">
        <v>27</v>
      </c>
      <c r="H47" s="160">
        <v>13</v>
      </c>
      <c r="I47" s="160">
        <v>4</v>
      </c>
      <c r="J47" s="160">
        <v>1</v>
      </c>
      <c r="K47" s="160">
        <v>0</v>
      </c>
      <c r="L47" s="160">
        <v>15</v>
      </c>
      <c r="M47" s="160">
        <v>1</v>
      </c>
      <c r="N47" s="160">
        <v>15</v>
      </c>
      <c r="O47" s="160">
        <v>0</v>
      </c>
      <c r="P47" s="160">
        <v>12</v>
      </c>
      <c r="Q47" s="160">
        <v>0</v>
      </c>
      <c r="R47" s="160">
        <v>11</v>
      </c>
      <c r="S47" s="160">
        <v>0</v>
      </c>
      <c r="T47" s="160">
        <v>15</v>
      </c>
      <c r="U47" s="84"/>
    </row>
    <row r="48" spans="1:21" ht="15" customHeight="1" x14ac:dyDescent="0.4">
      <c r="A48" s="152" t="s">
        <v>40</v>
      </c>
      <c r="B48" s="160">
        <v>5</v>
      </c>
      <c r="C48" s="160">
        <v>5</v>
      </c>
      <c r="D48" s="160">
        <v>5</v>
      </c>
      <c r="E48" s="160">
        <v>6</v>
      </c>
      <c r="F48" s="160">
        <v>4</v>
      </c>
      <c r="G48" s="160">
        <v>5</v>
      </c>
      <c r="H48" s="160">
        <v>3</v>
      </c>
      <c r="I48" s="160">
        <v>3</v>
      </c>
      <c r="J48" s="160">
        <v>1</v>
      </c>
      <c r="K48" s="160">
        <v>0</v>
      </c>
      <c r="L48" s="160">
        <v>5</v>
      </c>
      <c r="M48" s="160">
        <v>2</v>
      </c>
      <c r="N48" s="160">
        <v>5</v>
      </c>
      <c r="O48" s="160">
        <v>0</v>
      </c>
      <c r="P48" s="160">
        <v>11</v>
      </c>
      <c r="Q48" s="160">
        <v>0</v>
      </c>
      <c r="R48" s="160">
        <v>10</v>
      </c>
      <c r="S48" s="160">
        <v>0</v>
      </c>
      <c r="T48" s="160">
        <v>5</v>
      </c>
      <c r="U48" s="84"/>
    </row>
    <row r="49" spans="1:21" ht="24" customHeight="1" x14ac:dyDescent="0.4">
      <c r="A49" s="152" t="s">
        <v>81</v>
      </c>
      <c r="B49" s="160">
        <v>1</v>
      </c>
      <c r="C49" s="160">
        <v>1</v>
      </c>
      <c r="D49" s="160">
        <v>1</v>
      </c>
      <c r="E49" s="160">
        <v>0</v>
      </c>
      <c r="F49" s="160">
        <v>1</v>
      </c>
      <c r="G49" s="160">
        <v>4</v>
      </c>
      <c r="H49" s="160">
        <v>0</v>
      </c>
      <c r="I49" s="160">
        <v>0</v>
      </c>
      <c r="J49" s="160">
        <v>0</v>
      </c>
      <c r="K49" s="160">
        <v>0</v>
      </c>
      <c r="L49" s="160">
        <v>1</v>
      </c>
      <c r="M49" s="160" t="s">
        <v>229</v>
      </c>
      <c r="N49" s="160">
        <v>1</v>
      </c>
      <c r="O49" s="160">
        <v>1</v>
      </c>
      <c r="P49" s="160">
        <v>16</v>
      </c>
      <c r="Q49" s="160" t="s">
        <v>229</v>
      </c>
      <c r="R49" s="160">
        <v>15</v>
      </c>
      <c r="S49" s="160">
        <v>0</v>
      </c>
      <c r="T49" s="160">
        <v>2</v>
      </c>
      <c r="U49" s="84"/>
    </row>
    <row r="50" spans="1:21" ht="15" customHeight="1" x14ac:dyDescent="0.4">
      <c r="A50" s="71" t="s">
        <v>41</v>
      </c>
      <c r="B50" s="160">
        <v>0</v>
      </c>
      <c r="C50" s="160">
        <v>0</v>
      </c>
      <c r="D50" s="160">
        <v>0</v>
      </c>
      <c r="E50" s="160">
        <v>0</v>
      </c>
      <c r="F50" s="160">
        <v>0</v>
      </c>
      <c r="G50" s="160">
        <v>2</v>
      </c>
      <c r="H50" s="160">
        <v>0</v>
      </c>
      <c r="I50" s="160">
        <v>0</v>
      </c>
      <c r="J50" s="160">
        <v>0</v>
      </c>
      <c r="K50" s="160">
        <v>0</v>
      </c>
      <c r="L50" s="160">
        <v>0</v>
      </c>
      <c r="M50" s="160" t="s">
        <v>229</v>
      </c>
      <c r="N50" s="160">
        <v>0</v>
      </c>
      <c r="O50" s="160">
        <v>1</v>
      </c>
      <c r="P50" s="160">
        <v>5</v>
      </c>
      <c r="Q50" s="160" t="s">
        <v>229</v>
      </c>
      <c r="R50" s="160">
        <v>4</v>
      </c>
      <c r="S50" s="160">
        <v>0</v>
      </c>
      <c r="T50" s="160">
        <v>1</v>
      </c>
      <c r="U50" s="84"/>
    </row>
    <row r="51" spans="1:21" ht="15" customHeight="1" x14ac:dyDescent="0.4">
      <c r="A51" s="71" t="s">
        <v>42</v>
      </c>
      <c r="B51" s="160">
        <v>0</v>
      </c>
      <c r="C51" s="160">
        <v>0</v>
      </c>
      <c r="D51" s="160">
        <v>0</v>
      </c>
      <c r="E51" s="160" t="s">
        <v>229</v>
      </c>
      <c r="F51" s="160" t="s">
        <v>229</v>
      </c>
      <c r="G51" s="160">
        <v>0</v>
      </c>
      <c r="H51" s="160">
        <v>0</v>
      </c>
      <c r="I51" s="160">
        <v>0</v>
      </c>
      <c r="J51" s="160">
        <v>0</v>
      </c>
      <c r="K51" s="160">
        <v>0</v>
      </c>
      <c r="L51" s="160">
        <v>0</v>
      </c>
      <c r="M51" s="160">
        <v>0</v>
      </c>
      <c r="N51" s="160">
        <v>0</v>
      </c>
      <c r="O51" s="160">
        <v>0</v>
      </c>
      <c r="P51" s="160">
        <v>2</v>
      </c>
      <c r="Q51" s="160">
        <v>0</v>
      </c>
      <c r="R51" s="160">
        <v>2</v>
      </c>
      <c r="S51" s="160">
        <v>0</v>
      </c>
      <c r="T51" s="160">
        <v>0</v>
      </c>
      <c r="U51" s="84"/>
    </row>
    <row r="52" spans="1:21" ht="15" customHeight="1" x14ac:dyDescent="0.4">
      <c r="A52" s="152" t="s">
        <v>43</v>
      </c>
      <c r="B52" s="160">
        <v>0</v>
      </c>
      <c r="C52" s="160">
        <v>0</v>
      </c>
      <c r="D52" s="160">
        <v>1</v>
      </c>
      <c r="E52" s="160">
        <v>0</v>
      </c>
      <c r="F52" s="160">
        <v>1</v>
      </c>
      <c r="G52" s="160">
        <v>1</v>
      </c>
      <c r="H52" s="160">
        <v>0</v>
      </c>
      <c r="I52" s="160">
        <v>0</v>
      </c>
      <c r="J52" s="160">
        <v>0</v>
      </c>
      <c r="K52" s="160">
        <v>0</v>
      </c>
      <c r="L52" s="160">
        <v>0</v>
      </c>
      <c r="M52" s="160">
        <v>0</v>
      </c>
      <c r="N52" s="160">
        <v>0</v>
      </c>
      <c r="O52" s="160">
        <v>0</v>
      </c>
      <c r="P52" s="160">
        <v>11</v>
      </c>
      <c r="Q52" s="160" t="s">
        <v>229</v>
      </c>
      <c r="R52" s="160">
        <v>10</v>
      </c>
      <c r="S52" s="160" t="s">
        <v>229</v>
      </c>
      <c r="T52" s="160">
        <v>1</v>
      </c>
      <c r="U52" s="84"/>
    </row>
    <row r="53" spans="1:21" ht="15" customHeight="1" x14ac:dyDescent="0.4">
      <c r="A53" s="152" t="s">
        <v>522</v>
      </c>
      <c r="B53" s="160">
        <v>0</v>
      </c>
      <c r="C53" s="160">
        <v>0</v>
      </c>
      <c r="D53" s="160">
        <v>0</v>
      </c>
      <c r="E53" s="160">
        <v>0</v>
      </c>
      <c r="F53" s="160">
        <v>0</v>
      </c>
      <c r="G53" s="160">
        <v>0</v>
      </c>
      <c r="H53" s="160">
        <v>0</v>
      </c>
      <c r="I53" s="160">
        <v>0</v>
      </c>
      <c r="J53" s="160">
        <v>0</v>
      </c>
      <c r="K53" s="160">
        <v>0</v>
      </c>
      <c r="L53" s="160">
        <v>0</v>
      </c>
      <c r="M53" s="160">
        <v>0</v>
      </c>
      <c r="N53" s="160">
        <v>0</v>
      </c>
      <c r="O53" s="160">
        <v>0</v>
      </c>
      <c r="P53" s="160">
        <v>1</v>
      </c>
      <c r="Q53" s="160">
        <v>0</v>
      </c>
      <c r="R53" s="160">
        <v>1</v>
      </c>
      <c r="S53" s="160">
        <v>0</v>
      </c>
      <c r="T53" s="160">
        <v>0</v>
      </c>
      <c r="U53" s="84"/>
    </row>
    <row r="54" spans="1:21" ht="24" customHeight="1" x14ac:dyDescent="0.4">
      <c r="A54" s="71" t="s">
        <v>45</v>
      </c>
      <c r="B54" s="160">
        <v>0</v>
      </c>
      <c r="C54" s="160">
        <v>0</v>
      </c>
      <c r="D54" s="160">
        <v>0</v>
      </c>
      <c r="E54" s="160">
        <v>0</v>
      </c>
      <c r="F54" s="160">
        <v>0</v>
      </c>
      <c r="G54" s="160">
        <v>0</v>
      </c>
      <c r="H54" s="160">
        <v>0</v>
      </c>
      <c r="I54" s="160">
        <v>0</v>
      </c>
      <c r="J54" s="160">
        <v>0</v>
      </c>
      <c r="K54" s="160">
        <v>0</v>
      </c>
      <c r="L54" s="160">
        <v>0</v>
      </c>
      <c r="M54" s="160" t="s">
        <v>229</v>
      </c>
      <c r="N54" s="160">
        <v>0</v>
      </c>
      <c r="O54" s="160">
        <v>0</v>
      </c>
      <c r="P54" s="160">
        <v>0</v>
      </c>
      <c r="Q54" s="160" t="s">
        <v>229</v>
      </c>
      <c r="R54" s="160">
        <v>0</v>
      </c>
      <c r="S54" s="160">
        <v>0</v>
      </c>
      <c r="T54" s="160">
        <v>0</v>
      </c>
      <c r="U54" s="84"/>
    </row>
    <row r="55" spans="1:21" ht="15" customHeight="1" x14ac:dyDescent="0.4">
      <c r="A55" s="152" t="s">
        <v>46</v>
      </c>
      <c r="B55" s="160">
        <v>27</v>
      </c>
      <c r="C55" s="160">
        <v>28</v>
      </c>
      <c r="D55" s="160">
        <v>27</v>
      </c>
      <c r="E55" s="160">
        <v>29</v>
      </c>
      <c r="F55" s="160">
        <v>27</v>
      </c>
      <c r="G55" s="160">
        <v>27</v>
      </c>
      <c r="H55" s="160">
        <v>7</v>
      </c>
      <c r="I55" s="160">
        <v>22</v>
      </c>
      <c r="J55" s="160">
        <v>7</v>
      </c>
      <c r="K55" s="160">
        <v>14</v>
      </c>
      <c r="L55" s="160">
        <v>27</v>
      </c>
      <c r="M55" s="160">
        <v>12</v>
      </c>
      <c r="N55" s="160">
        <v>27</v>
      </c>
      <c r="O55" s="160">
        <v>25</v>
      </c>
      <c r="P55" s="160">
        <v>24</v>
      </c>
      <c r="Q55" s="160">
        <v>14</v>
      </c>
      <c r="R55" s="160">
        <v>24</v>
      </c>
      <c r="S55" s="160">
        <v>14</v>
      </c>
      <c r="T55" s="160">
        <v>27</v>
      </c>
      <c r="U55" s="84"/>
    </row>
    <row r="56" spans="1:21" ht="15" customHeight="1" x14ac:dyDescent="0.4">
      <c r="A56" s="152" t="s">
        <v>47</v>
      </c>
      <c r="B56" s="160">
        <v>1</v>
      </c>
      <c r="C56" s="160">
        <v>1</v>
      </c>
      <c r="D56" s="160">
        <v>1</v>
      </c>
      <c r="E56" s="160">
        <v>2</v>
      </c>
      <c r="F56" s="160">
        <v>1</v>
      </c>
      <c r="G56" s="160">
        <v>0</v>
      </c>
      <c r="H56" s="160">
        <v>1</v>
      </c>
      <c r="I56" s="160">
        <v>2</v>
      </c>
      <c r="J56" s="160">
        <v>0</v>
      </c>
      <c r="K56" s="160">
        <v>0</v>
      </c>
      <c r="L56" s="160">
        <v>1</v>
      </c>
      <c r="M56" s="160">
        <v>1</v>
      </c>
      <c r="N56" s="160">
        <v>1</v>
      </c>
      <c r="O56" s="160">
        <v>0</v>
      </c>
      <c r="P56" s="160">
        <v>0</v>
      </c>
      <c r="Q56" s="160">
        <v>1</v>
      </c>
      <c r="R56" s="160">
        <v>0</v>
      </c>
      <c r="S56" s="160">
        <v>0</v>
      </c>
      <c r="T56" s="160">
        <v>1</v>
      </c>
      <c r="U56" s="84"/>
    </row>
    <row r="57" spans="1:21" ht="15" customHeight="1" x14ac:dyDescent="0.4">
      <c r="A57" s="143" t="s">
        <v>83</v>
      </c>
      <c r="B57" s="160">
        <v>2</v>
      </c>
      <c r="C57" s="160">
        <v>2</v>
      </c>
      <c r="D57" s="160">
        <v>2</v>
      </c>
      <c r="E57" s="160">
        <v>1</v>
      </c>
      <c r="F57" s="160">
        <v>2</v>
      </c>
      <c r="G57" s="160">
        <v>1</v>
      </c>
      <c r="H57" s="160">
        <v>1</v>
      </c>
      <c r="I57" s="160">
        <v>1</v>
      </c>
      <c r="J57" s="160" t="s">
        <v>229</v>
      </c>
      <c r="K57" s="160" t="s">
        <v>229</v>
      </c>
      <c r="L57" s="160">
        <v>2</v>
      </c>
      <c r="M57" s="160" t="s">
        <v>229</v>
      </c>
      <c r="N57" s="160">
        <v>2</v>
      </c>
      <c r="O57" s="160">
        <v>0</v>
      </c>
      <c r="P57" s="160">
        <v>1</v>
      </c>
      <c r="Q57" s="160" t="s">
        <v>229</v>
      </c>
      <c r="R57" s="160">
        <v>1</v>
      </c>
      <c r="S57" s="160">
        <v>0</v>
      </c>
      <c r="T57" s="160">
        <v>2</v>
      </c>
      <c r="U57" s="84"/>
    </row>
    <row r="58" spans="1:21" ht="15" customHeight="1" x14ac:dyDescent="0.4">
      <c r="A58" s="152" t="s">
        <v>48</v>
      </c>
      <c r="B58" s="160">
        <v>11</v>
      </c>
      <c r="C58" s="160">
        <v>11</v>
      </c>
      <c r="D58" s="160">
        <v>11</v>
      </c>
      <c r="E58" s="160">
        <v>8</v>
      </c>
      <c r="F58" s="160">
        <v>12</v>
      </c>
      <c r="G58" s="160">
        <v>11</v>
      </c>
      <c r="H58" s="160">
        <v>1</v>
      </c>
      <c r="I58" s="160">
        <v>2</v>
      </c>
      <c r="J58" s="160" t="s">
        <v>229</v>
      </c>
      <c r="K58" s="160">
        <v>0</v>
      </c>
      <c r="L58" s="160">
        <v>11</v>
      </c>
      <c r="M58" s="160">
        <v>1</v>
      </c>
      <c r="N58" s="160">
        <v>10</v>
      </c>
      <c r="O58" s="160">
        <v>1</v>
      </c>
      <c r="P58" s="160">
        <v>13</v>
      </c>
      <c r="Q58" s="160">
        <v>1</v>
      </c>
      <c r="R58" s="160">
        <v>13</v>
      </c>
      <c r="S58" s="160">
        <v>1</v>
      </c>
      <c r="T58" s="160">
        <v>11</v>
      </c>
      <c r="U58" s="84"/>
    </row>
    <row r="59" spans="1:21" ht="15" customHeight="1" x14ac:dyDescent="0.4">
      <c r="A59" s="71" t="s">
        <v>50</v>
      </c>
      <c r="B59" s="160">
        <v>0</v>
      </c>
      <c r="C59" s="160" t="s">
        <v>229</v>
      </c>
      <c r="D59" s="160">
        <v>0</v>
      </c>
      <c r="E59" s="160">
        <v>0</v>
      </c>
      <c r="F59" s="160">
        <v>0</v>
      </c>
      <c r="G59" s="160">
        <v>0</v>
      </c>
      <c r="H59" s="160">
        <v>0</v>
      </c>
      <c r="I59" s="160">
        <v>0</v>
      </c>
      <c r="J59" s="160">
        <v>0</v>
      </c>
      <c r="K59" s="160" t="s">
        <v>229</v>
      </c>
      <c r="L59" s="160">
        <v>0</v>
      </c>
      <c r="M59" s="160">
        <v>0</v>
      </c>
      <c r="N59" s="160">
        <v>0</v>
      </c>
      <c r="O59" s="160">
        <v>0</v>
      </c>
      <c r="P59" s="160" t="s">
        <v>229</v>
      </c>
      <c r="Q59" s="160">
        <v>0</v>
      </c>
      <c r="R59" s="160" t="s">
        <v>229</v>
      </c>
      <c r="S59" s="160" t="s">
        <v>229</v>
      </c>
      <c r="T59" s="160">
        <v>0</v>
      </c>
      <c r="U59" s="84"/>
    </row>
    <row r="60" spans="1:21" ht="15" customHeight="1" x14ac:dyDescent="0.4">
      <c r="A60" s="71" t="s">
        <v>51</v>
      </c>
      <c r="B60" s="160">
        <v>1</v>
      </c>
      <c r="C60" s="160">
        <v>1</v>
      </c>
      <c r="D60" s="160">
        <v>1</v>
      </c>
      <c r="E60" s="160">
        <v>1</v>
      </c>
      <c r="F60" s="160">
        <v>1</v>
      </c>
      <c r="G60" s="160">
        <v>0</v>
      </c>
      <c r="H60" s="160" t="s">
        <v>229</v>
      </c>
      <c r="I60" s="160" t="s">
        <v>229</v>
      </c>
      <c r="J60" s="160" t="s">
        <v>229</v>
      </c>
      <c r="K60" s="160">
        <v>0</v>
      </c>
      <c r="L60" s="160">
        <v>1</v>
      </c>
      <c r="M60" s="160">
        <v>2</v>
      </c>
      <c r="N60" s="160">
        <v>1</v>
      </c>
      <c r="O60" s="160">
        <v>0</v>
      </c>
      <c r="P60" s="160">
        <v>0</v>
      </c>
      <c r="Q60" s="160">
        <v>1</v>
      </c>
      <c r="R60" s="160">
        <v>0</v>
      </c>
      <c r="S60" s="160">
        <v>0</v>
      </c>
      <c r="T60" s="160">
        <v>1</v>
      </c>
      <c r="U60" s="84"/>
    </row>
    <row r="61" spans="1:21" ht="15" customHeight="1" x14ac:dyDescent="0.4">
      <c r="A61" s="71" t="s">
        <v>52</v>
      </c>
      <c r="B61" s="160">
        <v>4</v>
      </c>
      <c r="C61" s="160">
        <v>4</v>
      </c>
      <c r="D61" s="160">
        <v>3</v>
      </c>
      <c r="E61" s="160">
        <v>4</v>
      </c>
      <c r="F61" s="160">
        <v>3</v>
      </c>
      <c r="G61" s="160" t="s">
        <v>229</v>
      </c>
      <c r="H61" s="160" t="s">
        <v>229</v>
      </c>
      <c r="I61" s="160">
        <v>0</v>
      </c>
      <c r="J61" s="160">
        <v>0</v>
      </c>
      <c r="K61" s="160">
        <v>0</v>
      </c>
      <c r="L61" s="160">
        <v>3</v>
      </c>
      <c r="M61" s="160">
        <v>1</v>
      </c>
      <c r="N61" s="160">
        <v>3</v>
      </c>
      <c r="O61" s="160" t="s">
        <v>229</v>
      </c>
      <c r="P61" s="160">
        <v>0</v>
      </c>
      <c r="Q61" s="160">
        <v>1</v>
      </c>
      <c r="R61" s="160">
        <v>0</v>
      </c>
      <c r="S61" s="160">
        <v>0</v>
      </c>
      <c r="T61" s="160">
        <v>3</v>
      </c>
      <c r="U61" s="84"/>
    </row>
    <row r="62" spans="1:21" ht="15" customHeight="1" x14ac:dyDescent="0.4">
      <c r="A62" s="143" t="s">
        <v>53</v>
      </c>
      <c r="B62" s="160">
        <v>0</v>
      </c>
      <c r="C62" s="160">
        <v>0</v>
      </c>
      <c r="D62" s="160">
        <v>0</v>
      </c>
      <c r="E62" s="160" t="s">
        <v>229</v>
      </c>
      <c r="F62" s="160">
        <v>0</v>
      </c>
      <c r="G62" s="160">
        <v>0</v>
      </c>
      <c r="H62" s="160" t="s">
        <v>229</v>
      </c>
      <c r="I62" s="160">
        <v>0</v>
      </c>
      <c r="J62" s="160">
        <v>1</v>
      </c>
      <c r="K62" s="160">
        <v>0</v>
      </c>
      <c r="L62" s="160">
        <v>0</v>
      </c>
      <c r="M62" s="160">
        <v>1</v>
      </c>
      <c r="N62" s="160">
        <v>0</v>
      </c>
      <c r="O62" s="160">
        <v>0</v>
      </c>
      <c r="P62" s="160">
        <v>0</v>
      </c>
      <c r="Q62" s="160">
        <v>0</v>
      </c>
      <c r="R62" s="160">
        <v>0</v>
      </c>
      <c r="S62" s="160">
        <v>0</v>
      </c>
      <c r="T62" s="160">
        <v>0</v>
      </c>
      <c r="U62" s="84"/>
    </row>
    <row r="63" spans="1:21" ht="15" customHeight="1" x14ac:dyDescent="0.4">
      <c r="A63" s="143" t="s">
        <v>54</v>
      </c>
      <c r="B63" s="160">
        <v>1</v>
      </c>
      <c r="C63" s="160">
        <v>1</v>
      </c>
      <c r="D63" s="160">
        <v>1</v>
      </c>
      <c r="E63" s="160">
        <v>1</v>
      </c>
      <c r="F63" s="160">
        <v>1</v>
      </c>
      <c r="G63" s="160">
        <v>0</v>
      </c>
      <c r="H63" s="160">
        <v>0</v>
      </c>
      <c r="I63" s="160">
        <v>0</v>
      </c>
      <c r="J63" s="160">
        <v>0</v>
      </c>
      <c r="K63" s="160">
        <v>0</v>
      </c>
      <c r="L63" s="160">
        <v>1</v>
      </c>
      <c r="M63" s="160">
        <v>1</v>
      </c>
      <c r="N63" s="160">
        <v>1</v>
      </c>
      <c r="O63" s="160">
        <v>0</v>
      </c>
      <c r="P63" s="160">
        <v>0</v>
      </c>
      <c r="Q63" s="160">
        <v>0</v>
      </c>
      <c r="R63" s="160">
        <v>0</v>
      </c>
      <c r="S63" s="160">
        <v>0</v>
      </c>
      <c r="T63" s="160">
        <v>1</v>
      </c>
      <c r="U63" s="84"/>
    </row>
    <row r="64" spans="1:21" ht="15" customHeight="1" x14ac:dyDescent="0.4">
      <c r="A64" s="143" t="s">
        <v>55</v>
      </c>
      <c r="B64" s="160">
        <v>0</v>
      </c>
      <c r="C64" s="160">
        <v>0</v>
      </c>
      <c r="D64" s="160">
        <v>0</v>
      </c>
      <c r="E64" s="160">
        <v>0</v>
      </c>
      <c r="F64" s="160">
        <v>0</v>
      </c>
      <c r="G64" s="160">
        <v>0</v>
      </c>
      <c r="H64" s="160">
        <v>0</v>
      </c>
      <c r="I64" s="160">
        <v>0</v>
      </c>
      <c r="J64" s="160">
        <v>0</v>
      </c>
      <c r="K64" s="160">
        <v>0</v>
      </c>
      <c r="L64" s="160">
        <v>0</v>
      </c>
      <c r="M64" s="160">
        <v>0</v>
      </c>
      <c r="N64" s="160">
        <v>0</v>
      </c>
      <c r="O64" s="160">
        <v>0</v>
      </c>
      <c r="P64" s="160">
        <v>0</v>
      </c>
      <c r="Q64" s="160">
        <v>0</v>
      </c>
      <c r="R64" s="160">
        <v>0</v>
      </c>
      <c r="S64" s="160">
        <v>0</v>
      </c>
      <c r="T64" s="160">
        <v>0</v>
      </c>
      <c r="U64" s="84"/>
    </row>
    <row r="65" spans="1:21" ht="15" customHeight="1" x14ac:dyDescent="0.4">
      <c r="A65" s="152" t="s">
        <v>56</v>
      </c>
      <c r="B65" s="160">
        <v>8</v>
      </c>
      <c r="C65" s="160">
        <v>8</v>
      </c>
      <c r="D65" s="160">
        <v>8</v>
      </c>
      <c r="E65" s="160">
        <v>8</v>
      </c>
      <c r="F65" s="160">
        <v>8</v>
      </c>
      <c r="G65" s="160">
        <v>3</v>
      </c>
      <c r="H65" s="160">
        <v>4</v>
      </c>
      <c r="I65" s="160">
        <v>4</v>
      </c>
      <c r="J65" s="160">
        <v>2</v>
      </c>
      <c r="K65" s="160">
        <v>1</v>
      </c>
      <c r="L65" s="160">
        <v>8</v>
      </c>
      <c r="M65" s="160">
        <v>1</v>
      </c>
      <c r="N65" s="160">
        <v>7</v>
      </c>
      <c r="O65" s="160">
        <v>2</v>
      </c>
      <c r="P65" s="160">
        <v>1</v>
      </c>
      <c r="Q65" s="160">
        <v>1</v>
      </c>
      <c r="R65" s="160">
        <v>1</v>
      </c>
      <c r="S65" s="160">
        <v>1</v>
      </c>
      <c r="T65" s="160">
        <v>7</v>
      </c>
      <c r="U65" s="84"/>
    </row>
    <row r="66" spans="1:21" ht="15" customHeight="1" x14ac:dyDescent="0.4">
      <c r="A66" s="152" t="s">
        <v>57</v>
      </c>
      <c r="B66" s="160">
        <v>7</v>
      </c>
      <c r="C66" s="160">
        <v>7</v>
      </c>
      <c r="D66" s="160">
        <v>7</v>
      </c>
      <c r="E66" s="160">
        <v>5</v>
      </c>
      <c r="F66" s="160">
        <v>7</v>
      </c>
      <c r="G66" s="160">
        <v>10</v>
      </c>
      <c r="H66" s="160" t="s">
        <v>229</v>
      </c>
      <c r="I66" s="160" t="s">
        <v>229</v>
      </c>
      <c r="J66" s="160">
        <v>0</v>
      </c>
      <c r="K66" s="160">
        <v>0</v>
      </c>
      <c r="L66" s="160">
        <v>7</v>
      </c>
      <c r="M66" s="160">
        <v>0</v>
      </c>
      <c r="N66" s="160">
        <v>6</v>
      </c>
      <c r="O66" s="160">
        <v>1</v>
      </c>
      <c r="P66" s="160">
        <v>9</v>
      </c>
      <c r="Q66" s="160">
        <v>1</v>
      </c>
      <c r="R66" s="160">
        <v>8</v>
      </c>
      <c r="S66" s="160">
        <v>0</v>
      </c>
      <c r="T66" s="160">
        <v>7</v>
      </c>
      <c r="U66" s="84"/>
    </row>
    <row r="67" spans="1:21" ht="15" customHeight="1" x14ac:dyDescent="0.4">
      <c r="A67" s="71" t="s">
        <v>58</v>
      </c>
      <c r="B67" s="160">
        <v>1</v>
      </c>
      <c r="C67" s="160">
        <v>1</v>
      </c>
      <c r="D67" s="160">
        <v>1</v>
      </c>
      <c r="E67" s="160">
        <v>1</v>
      </c>
      <c r="F67" s="160">
        <v>1</v>
      </c>
      <c r="G67" s="160">
        <v>0</v>
      </c>
      <c r="H67" s="160" t="s">
        <v>229</v>
      </c>
      <c r="I67" s="160" t="s">
        <v>229</v>
      </c>
      <c r="J67" s="160">
        <v>0</v>
      </c>
      <c r="K67" s="160">
        <v>0</v>
      </c>
      <c r="L67" s="160">
        <v>1</v>
      </c>
      <c r="M67" s="160">
        <v>0</v>
      </c>
      <c r="N67" s="160">
        <v>1</v>
      </c>
      <c r="O67" s="160">
        <v>2</v>
      </c>
      <c r="P67" s="160">
        <v>0</v>
      </c>
      <c r="Q67" s="160">
        <v>1</v>
      </c>
      <c r="R67" s="160">
        <v>0</v>
      </c>
      <c r="S67" s="160">
        <v>0</v>
      </c>
      <c r="T67" s="160">
        <v>1</v>
      </c>
      <c r="U67" s="84"/>
    </row>
    <row r="68" spans="1:21" ht="15" customHeight="1" x14ac:dyDescent="0.4">
      <c r="A68" s="152" t="s">
        <v>59</v>
      </c>
      <c r="B68" s="160">
        <v>20</v>
      </c>
      <c r="C68" s="160">
        <v>20</v>
      </c>
      <c r="D68" s="160">
        <v>20</v>
      </c>
      <c r="E68" s="160">
        <v>18</v>
      </c>
      <c r="F68" s="160">
        <v>21</v>
      </c>
      <c r="G68" s="160">
        <v>26</v>
      </c>
      <c r="H68" s="160">
        <v>6</v>
      </c>
      <c r="I68" s="160">
        <v>6</v>
      </c>
      <c r="J68" s="160">
        <v>3</v>
      </c>
      <c r="K68" s="160">
        <v>2</v>
      </c>
      <c r="L68" s="160">
        <v>20</v>
      </c>
      <c r="M68" s="160">
        <v>2</v>
      </c>
      <c r="N68" s="160">
        <v>20</v>
      </c>
      <c r="O68" s="160">
        <v>2</v>
      </c>
      <c r="P68" s="160">
        <v>12</v>
      </c>
      <c r="Q68" s="160">
        <v>2</v>
      </c>
      <c r="R68" s="160">
        <v>12</v>
      </c>
      <c r="S68" s="160">
        <v>2</v>
      </c>
      <c r="T68" s="160">
        <v>19</v>
      </c>
      <c r="U68" s="84"/>
    </row>
    <row r="69" spans="1:21" ht="15" customHeight="1" x14ac:dyDescent="0.4">
      <c r="A69" s="152" t="s">
        <v>60</v>
      </c>
      <c r="B69" s="160">
        <v>48</v>
      </c>
      <c r="C69" s="160">
        <v>54</v>
      </c>
      <c r="D69" s="160">
        <v>45</v>
      </c>
      <c r="E69" s="160">
        <v>33</v>
      </c>
      <c r="F69" s="160">
        <v>50</v>
      </c>
      <c r="G69" s="160">
        <v>38</v>
      </c>
      <c r="H69" s="160">
        <v>3</v>
      </c>
      <c r="I69" s="160">
        <v>11</v>
      </c>
      <c r="J69" s="160">
        <v>13</v>
      </c>
      <c r="K69" s="160">
        <v>1</v>
      </c>
      <c r="L69" s="160">
        <v>47</v>
      </c>
      <c r="M69" s="160">
        <v>5</v>
      </c>
      <c r="N69" s="160">
        <v>46</v>
      </c>
      <c r="O69" s="160">
        <v>2</v>
      </c>
      <c r="P69" s="160">
        <v>33</v>
      </c>
      <c r="Q69" s="160">
        <v>2</v>
      </c>
      <c r="R69" s="160">
        <v>31</v>
      </c>
      <c r="S69" s="160">
        <v>1</v>
      </c>
      <c r="T69" s="160">
        <v>45</v>
      </c>
      <c r="U69" s="84"/>
    </row>
    <row r="70" spans="1:21" ht="15" customHeight="1" x14ac:dyDescent="0.4">
      <c r="A70" s="152" t="s">
        <v>61</v>
      </c>
      <c r="B70" s="160">
        <v>5</v>
      </c>
      <c r="C70" s="160">
        <v>5</v>
      </c>
      <c r="D70" s="160">
        <v>5</v>
      </c>
      <c r="E70" s="160">
        <v>6</v>
      </c>
      <c r="F70" s="160">
        <v>5</v>
      </c>
      <c r="G70" s="160">
        <v>4</v>
      </c>
      <c r="H70" s="160">
        <v>1</v>
      </c>
      <c r="I70" s="160">
        <v>1</v>
      </c>
      <c r="J70" s="160">
        <v>1</v>
      </c>
      <c r="K70" s="160">
        <v>0</v>
      </c>
      <c r="L70" s="160">
        <v>5</v>
      </c>
      <c r="M70" s="160">
        <v>3</v>
      </c>
      <c r="N70" s="160">
        <v>5</v>
      </c>
      <c r="O70" s="160" t="s">
        <v>229</v>
      </c>
      <c r="P70" s="160">
        <v>2</v>
      </c>
      <c r="Q70" s="160">
        <v>1</v>
      </c>
      <c r="R70" s="160">
        <v>2</v>
      </c>
      <c r="S70" s="160">
        <v>0</v>
      </c>
      <c r="T70" s="160">
        <v>5</v>
      </c>
      <c r="U70" s="84"/>
    </row>
    <row r="71" spans="1:21" ht="15" customHeight="1" x14ac:dyDescent="0.4">
      <c r="A71" s="152" t="s">
        <v>62</v>
      </c>
      <c r="B71" s="160">
        <v>6</v>
      </c>
      <c r="C71" s="160">
        <v>6</v>
      </c>
      <c r="D71" s="160">
        <v>6</v>
      </c>
      <c r="E71" s="160">
        <v>8</v>
      </c>
      <c r="F71" s="160">
        <v>6</v>
      </c>
      <c r="G71" s="160">
        <v>4</v>
      </c>
      <c r="H71" s="160" t="s">
        <v>229</v>
      </c>
      <c r="I71" s="160" t="s">
        <v>229</v>
      </c>
      <c r="J71" s="160">
        <v>2</v>
      </c>
      <c r="K71" s="160">
        <v>1</v>
      </c>
      <c r="L71" s="160">
        <v>6</v>
      </c>
      <c r="M71" s="160">
        <v>2</v>
      </c>
      <c r="N71" s="160">
        <v>6</v>
      </c>
      <c r="O71" s="160">
        <v>2</v>
      </c>
      <c r="P71" s="160">
        <v>1</v>
      </c>
      <c r="Q71" s="160">
        <v>1</v>
      </c>
      <c r="R71" s="160">
        <v>1</v>
      </c>
      <c r="S71" s="160">
        <v>1</v>
      </c>
      <c r="T71" s="160">
        <v>6</v>
      </c>
      <c r="U71" s="84"/>
    </row>
    <row r="72" spans="1:21" x14ac:dyDescent="0.35">
      <c r="A72" s="163"/>
      <c r="B72" s="163"/>
      <c r="C72" s="163"/>
      <c r="D72" s="163"/>
      <c r="E72" s="163"/>
      <c r="F72" s="163"/>
      <c r="G72" s="163"/>
      <c r="H72" s="163"/>
      <c r="I72" s="163"/>
      <c r="J72" s="163"/>
      <c r="K72" s="163"/>
      <c r="L72" s="163"/>
      <c r="M72" s="163"/>
      <c r="N72" s="163"/>
      <c r="O72" s="163"/>
      <c r="P72" s="163"/>
      <c r="Q72" s="163"/>
      <c r="R72" s="163"/>
      <c r="S72" s="163"/>
      <c r="T72" s="163"/>
    </row>
    <row r="73" spans="1:21" ht="12" customHeight="1" x14ac:dyDescent="0.35">
      <c r="S73" s="164"/>
      <c r="T73" s="123" t="s">
        <v>593</v>
      </c>
    </row>
    <row r="74" spans="1:21" ht="12" customHeight="1" x14ac:dyDescent="0.35">
      <c r="A74" s="359" t="s">
        <v>228</v>
      </c>
      <c r="B74" s="359"/>
      <c r="C74" s="359"/>
      <c r="D74" s="359"/>
      <c r="E74" s="359"/>
      <c r="F74" s="359"/>
      <c r="G74" s="359"/>
      <c r="H74" s="359"/>
      <c r="I74" s="359"/>
      <c r="J74" s="359"/>
      <c r="K74" s="359"/>
      <c r="L74" s="401"/>
      <c r="M74" s="401"/>
      <c r="N74" s="401"/>
      <c r="O74" s="401"/>
      <c r="P74" s="401"/>
      <c r="Q74" s="401"/>
      <c r="R74" s="401"/>
      <c r="S74" s="401"/>
      <c r="T74" s="401"/>
    </row>
    <row r="75" spans="1:21" x14ac:dyDescent="0.35">
      <c r="A75" s="359" t="s">
        <v>126</v>
      </c>
      <c r="B75" s="359"/>
      <c r="C75" s="359"/>
      <c r="D75" s="359"/>
      <c r="E75" s="359"/>
      <c r="F75" s="359"/>
      <c r="G75" s="359"/>
      <c r="H75" s="359"/>
      <c r="I75" s="359"/>
      <c r="J75" s="359"/>
      <c r="K75" s="359"/>
      <c r="L75" s="401"/>
      <c r="M75" s="401"/>
      <c r="N75" s="401"/>
      <c r="O75" s="401"/>
      <c r="P75" s="401"/>
      <c r="Q75" s="401"/>
      <c r="R75" s="401"/>
      <c r="S75" s="401"/>
      <c r="T75" s="401"/>
    </row>
    <row r="76" spans="1:21" ht="27" customHeight="1" x14ac:dyDescent="0.35">
      <c r="A76" s="359" t="s">
        <v>523</v>
      </c>
      <c r="B76" s="359"/>
      <c r="C76" s="359"/>
      <c r="D76" s="359"/>
      <c r="E76" s="359"/>
      <c r="F76" s="359"/>
      <c r="G76" s="359"/>
      <c r="H76" s="359"/>
      <c r="I76" s="359"/>
      <c r="J76" s="359"/>
      <c r="K76" s="359"/>
      <c r="L76" s="401"/>
      <c r="M76" s="401"/>
      <c r="N76" s="401"/>
      <c r="O76" s="401"/>
      <c r="P76" s="401"/>
      <c r="Q76" s="401"/>
      <c r="R76" s="401"/>
      <c r="S76" s="401"/>
      <c r="T76" s="401"/>
      <c r="U76" s="57"/>
    </row>
    <row r="77" spans="1:21" ht="12" customHeight="1" x14ac:dyDescent="0.35">
      <c r="A77" s="359" t="s">
        <v>127</v>
      </c>
      <c r="B77" s="359"/>
      <c r="C77" s="359"/>
      <c r="D77" s="359"/>
      <c r="E77" s="359"/>
      <c r="F77" s="359"/>
      <c r="G77" s="359"/>
      <c r="H77" s="359"/>
      <c r="I77" s="359"/>
      <c r="J77" s="359"/>
      <c r="K77" s="359"/>
      <c r="L77" s="401"/>
      <c r="M77" s="401"/>
      <c r="N77" s="401"/>
      <c r="O77" s="401"/>
      <c r="P77" s="401"/>
      <c r="Q77" s="401"/>
      <c r="R77" s="401"/>
      <c r="S77" s="401"/>
      <c r="T77" s="401"/>
    </row>
    <row r="78" spans="1:21" ht="12" customHeight="1" x14ac:dyDescent="0.35">
      <c r="A78" s="359" t="s">
        <v>605</v>
      </c>
      <c r="B78" s="359"/>
      <c r="C78" s="359"/>
      <c r="D78" s="359"/>
      <c r="E78" s="359"/>
      <c r="F78" s="359"/>
      <c r="G78" s="359"/>
      <c r="H78" s="359"/>
      <c r="I78" s="359"/>
      <c r="J78" s="359"/>
      <c r="K78" s="359"/>
      <c r="L78" s="401"/>
      <c r="M78" s="401"/>
      <c r="N78" s="401"/>
      <c r="O78" s="401"/>
      <c r="P78" s="401"/>
      <c r="Q78" s="401"/>
      <c r="R78" s="401"/>
      <c r="S78" s="401"/>
      <c r="T78" s="401"/>
    </row>
    <row r="79" spans="1:21" ht="15" customHeight="1" x14ac:dyDescent="0.35">
      <c r="A79" s="359" t="s">
        <v>259</v>
      </c>
      <c r="B79" s="359"/>
      <c r="C79" s="359"/>
      <c r="D79" s="359"/>
      <c r="E79" s="359"/>
      <c r="F79" s="359"/>
      <c r="G79" s="359"/>
      <c r="H79" s="359"/>
      <c r="I79" s="359"/>
      <c r="J79" s="359"/>
      <c r="K79" s="359"/>
      <c r="L79" s="401"/>
      <c r="M79" s="401"/>
      <c r="N79" s="401"/>
      <c r="O79" s="401"/>
      <c r="P79" s="401"/>
      <c r="Q79" s="401"/>
      <c r="R79" s="401"/>
      <c r="S79" s="401"/>
      <c r="T79" s="401"/>
      <c r="U79" s="57"/>
    </row>
    <row r="80" spans="1:21" s="57" customFormat="1" ht="15" customHeight="1" x14ac:dyDescent="0.35">
      <c r="A80" s="359" t="s">
        <v>128</v>
      </c>
      <c r="B80" s="359"/>
      <c r="C80" s="359"/>
      <c r="D80" s="359"/>
      <c r="E80" s="359"/>
      <c r="F80" s="359"/>
      <c r="G80" s="359"/>
      <c r="H80" s="359"/>
      <c r="I80" s="359"/>
      <c r="J80" s="359"/>
      <c r="K80" s="359"/>
      <c r="L80" s="401"/>
      <c r="M80" s="401"/>
      <c r="N80" s="401"/>
      <c r="O80" s="401"/>
      <c r="P80" s="401"/>
      <c r="Q80" s="401"/>
      <c r="R80" s="401"/>
      <c r="S80" s="401"/>
      <c r="T80" s="401"/>
    </row>
    <row r="81" spans="1:21" s="57" customFormat="1" ht="24" customHeight="1" x14ac:dyDescent="0.35">
      <c r="A81" s="359" t="s">
        <v>524</v>
      </c>
      <c r="B81" s="359"/>
      <c r="C81" s="359"/>
      <c r="D81" s="359"/>
      <c r="E81" s="359"/>
      <c r="F81" s="359"/>
      <c r="G81" s="359"/>
      <c r="H81" s="359"/>
      <c r="I81" s="359"/>
      <c r="J81" s="359"/>
      <c r="K81" s="359"/>
      <c r="L81" s="401"/>
      <c r="M81" s="401"/>
      <c r="N81" s="401"/>
      <c r="O81" s="401"/>
      <c r="P81" s="401"/>
      <c r="Q81" s="401"/>
      <c r="R81" s="401"/>
      <c r="S81" s="401"/>
      <c r="T81" s="401"/>
    </row>
    <row r="82" spans="1:21" s="57" customFormat="1" x14ac:dyDescent="0.35">
      <c r="A82" s="359" t="s">
        <v>129</v>
      </c>
      <c r="B82" s="359"/>
      <c r="C82" s="359"/>
      <c r="D82" s="359"/>
      <c r="E82" s="359"/>
      <c r="F82" s="359"/>
      <c r="G82" s="359"/>
      <c r="H82" s="359"/>
      <c r="I82" s="359"/>
      <c r="J82" s="359"/>
      <c r="K82" s="359"/>
      <c r="L82" s="401"/>
      <c r="M82" s="401"/>
      <c r="N82" s="401"/>
      <c r="O82" s="401"/>
      <c r="P82" s="401"/>
      <c r="Q82" s="401"/>
      <c r="R82" s="401"/>
      <c r="S82" s="401"/>
      <c r="T82" s="401"/>
    </row>
    <row r="83" spans="1:21" s="57" customFormat="1" ht="30" customHeight="1" x14ac:dyDescent="0.35">
      <c r="A83" s="359" t="s">
        <v>525</v>
      </c>
      <c r="B83" s="359"/>
      <c r="C83" s="359"/>
      <c r="D83" s="359"/>
      <c r="E83" s="359"/>
      <c r="F83" s="359"/>
      <c r="G83" s="359"/>
      <c r="H83" s="359"/>
      <c r="I83" s="359"/>
      <c r="J83" s="359"/>
      <c r="K83" s="359"/>
      <c r="L83" s="359"/>
      <c r="M83" s="359"/>
      <c r="N83" s="359"/>
      <c r="O83" s="359"/>
      <c r="P83" s="359"/>
      <c r="Q83" s="359"/>
      <c r="R83" s="359"/>
      <c r="S83" s="359"/>
      <c r="T83" s="359"/>
    </row>
    <row r="84" spans="1:21" s="57" customFormat="1" ht="13.5" customHeight="1" x14ac:dyDescent="0.35">
      <c r="A84" s="152" t="s">
        <v>399</v>
      </c>
      <c r="B84" s="162"/>
      <c r="C84" s="162"/>
      <c r="D84" s="165"/>
      <c r="E84" s="165"/>
      <c r="F84" s="165"/>
      <c r="G84" s="165"/>
      <c r="H84" s="165"/>
      <c r="I84" s="165"/>
      <c r="J84" s="165"/>
      <c r="K84" s="165"/>
      <c r="L84" s="166"/>
      <c r="M84" s="166"/>
      <c r="N84" s="166"/>
      <c r="O84" s="166"/>
      <c r="P84" s="166"/>
      <c r="Q84" s="166"/>
      <c r="R84" s="166"/>
      <c r="S84" s="166"/>
      <c r="T84" s="166"/>
    </row>
    <row r="85" spans="1:21" s="57" customFormat="1" ht="13.5" customHeight="1" x14ac:dyDescent="0.35">
      <c r="A85" s="57" t="s">
        <v>400</v>
      </c>
      <c r="B85" s="166"/>
      <c r="C85" s="166"/>
      <c r="D85" s="166"/>
      <c r="E85" s="166"/>
      <c r="F85" s="166"/>
      <c r="G85" s="165"/>
      <c r="H85" s="165"/>
      <c r="I85" s="165"/>
      <c r="J85" s="165"/>
      <c r="K85" s="165"/>
      <c r="L85" s="166"/>
      <c r="M85" s="166"/>
      <c r="N85" s="166"/>
      <c r="O85" s="166"/>
      <c r="P85" s="166"/>
      <c r="Q85" s="166"/>
      <c r="R85" s="166"/>
      <c r="S85" s="166"/>
      <c r="T85" s="166"/>
    </row>
    <row r="86" spans="1:21" s="57" customFormat="1" ht="13.5" customHeight="1" x14ac:dyDescent="0.35">
      <c r="A86" s="403" t="s">
        <v>401</v>
      </c>
      <c r="B86" s="403"/>
      <c r="C86" s="403"/>
      <c r="D86" s="403"/>
      <c r="E86" s="403"/>
      <c r="F86" s="403"/>
      <c r="G86" s="403"/>
      <c r="H86" s="403"/>
      <c r="I86" s="403"/>
      <c r="J86" s="403"/>
      <c r="K86" s="403"/>
      <c r="L86" s="166"/>
      <c r="M86" s="166"/>
      <c r="N86" s="166"/>
      <c r="O86" s="166"/>
      <c r="P86" s="166"/>
      <c r="Q86" s="166"/>
      <c r="R86" s="166"/>
      <c r="S86" s="166"/>
      <c r="T86" s="166"/>
      <c r="U86" s="152"/>
    </row>
    <row r="87" spans="1:21" ht="9" customHeight="1" x14ac:dyDescent="0.35">
      <c r="A87" s="229"/>
      <c r="B87" s="167"/>
      <c r="C87" s="167"/>
      <c r="D87" s="167"/>
      <c r="E87" s="167"/>
      <c r="F87" s="167"/>
      <c r="G87" s="167"/>
      <c r="H87" s="167"/>
      <c r="I87" s="167"/>
      <c r="J87" s="167"/>
      <c r="K87" s="167"/>
      <c r="L87" s="167"/>
      <c r="M87" s="167"/>
      <c r="N87" s="167"/>
      <c r="O87" s="167"/>
      <c r="P87" s="167"/>
      <c r="Q87" s="167"/>
      <c r="R87" s="167"/>
      <c r="S87" s="167"/>
      <c r="T87" s="167"/>
    </row>
    <row r="88" spans="1:21" ht="15" customHeight="1" x14ac:dyDescent="0.35">
      <c r="A88" s="404" t="s">
        <v>130</v>
      </c>
      <c r="B88" s="404"/>
      <c r="C88" s="404"/>
      <c r="D88" s="404"/>
      <c r="E88" s="404"/>
      <c r="F88" s="404"/>
      <c r="G88" s="404"/>
      <c r="H88" s="404"/>
      <c r="I88" s="404"/>
      <c r="J88" s="404"/>
      <c r="K88" s="405"/>
      <c r="L88" s="405"/>
      <c r="M88" s="405"/>
      <c r="N88" s="405"/>
      <c r="O88" s="57"/>
      <c r="P88" s="57"/>
    </row>
    <row r="89" spans="1:21" ht="15" customHeight="1" x14ac:dyDescent="0.35">
      <c r="A89" s="57" t="s">
        <v>131</v>
      </c>
    </row>
    <row r="90" spans="1:21" ht="15" customHeight="1" x14ac:dyDescent="0.35">
      <c r="A90" s="57"/>
    </row>
    <row r="91" spans="1:21" ht="15" customHeight="1" x14ac:dyDescent="0.35">
      <c r="A91" s="402"/>
      <c r="B91" s="402"/>
      <c r="C91" s="402"/>
      <c r="D91" s="402"/>
      <c r="E91" s="402"/>
      <c r="F91" s="402"/>
      <c r="G91" s="402"/>
      <c r="H91" s="402"/>
      <c r="I91" s="402"/>
      <c r="J91" s="402"/>
      <c r="K91" s="402"/>
      <c r="L91" s="402"/>
      <c r="M91" s="402"/>
      <c r="N91" s="402"/>
      <c r="O91" s="402"/>
    </row>
    <row r="92" spans="1:21" ht="15" customHeight="1" x14ac:dyDescent="0.35"/>
    <row r="93" spans="1:21" ht="15" customHeight="1" x14ac:dyDescent="0.35"/>
    <row r="94" spans="1:21" ht="15" customHeight="1" x14ac:dyDescent="0.35"/>
    <row r="95" spans="1:21" ht="6.75" customHeight="1" x14ac:dyDescent="0.35"/>
    <row r="98" ht="6" customHeight="1" x14ac:dyDescent="0.35"/>
  </sheetData>
  <sheetProtection sheet="1" objects="1" scenarios="1"/>
  <mergeCells count="14">
    <mergeCell ref="A88:N88"/>
    <mergeCell ref="A91:O91"/>
    <mergeCell ref="A79:T79"/>
    <mergeCell ref="A80:T80"/>
    <mergeCell ref="A81:T81"/>
    <mergeCell ref="A82:T82"/>
    <mergeCell ref="A83:T83"/>
    <mergeCell ref="A86:K86"/>
    <mergeCell ref="A78:T78"/>
    <mergeCell ref="A2:B2"/>
    <mergeCell ref="A74:T74"/>
    <mergeCell ref="A75:T75"/>
    <mergeCell ref="A76:T76"/>
    <mergeCell ref="A77:T77"/>
  </mergeCells>
  <conditionalFormatting sqref="G3:J3">
    <cfRule type="cellIs" dxfId="1" priority="1" stopIfTrue="1" operator="between">
      <formula>1</formula>
      <formula>2</formula>
    </cfRule>
  </conditionalFormatting>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showGridLines="0" zoomScaleNormal="100" workbookViewId="0">
      <selection sqref="A1:E1"/>
    </sheetView>
  </sheetViews>
  <sheetFormatPr defaultColWidth="9.1328125" defaultRowHeight="13.15" x14ac:dyDescent="0.4"/>
  <cols>
    <col min="1" max="1" width="50.86328125" style="152" customWidth="1"/>
    <col min="2" max="4" width="13.86328125" style="152" customWidth="1"/>
    <col min="5" max="5" width="13.86328125" style="151" customWidth="1"/>
    <col min="6" max="16384" width="9.1328125" style="152"/>
  </cols>
  <sheetData>
    <row r="1" spans="1:11" s="169" customFormat="1" ht="28.5" customHeight="1" x14ac:dyDescent="0.45">
      <c r="A1" s="406" t="s">
        <v>526</v>
      </c>
      <c r="B1" s="406"/>
      <c r="C1" s="406"/>
      <c r="D1" s="406"/>
      <c r="E1" s="406"/>
      <c r="F1" s="168"/>
    </row>
    <row r="2" spans="1:11" ht="15.75" customHeight="1" x14ac:dyDescent="0.4">
      <c r="A2" s="152" t="s">
        <v>594</v>
      </c>
    </row>
    <row r="3" spans="1:11" ht="15.75" customHeight="1" x14ac:dyDescent="0.4">
      <c r="A3" s="81" t="s">
        <v>70</v>
      </c>
    </row>
    <row r="4" spans="1:11" ht="15.75" customHeight="1" x14ac:dyDescent="0.4">
      <c r="A4" s="81"/>
    </row>
    <row r="5" spans="1:11" ht="11.25" customHeight="1" x14ac:dyDescent="0.45">
      <c r="A5" s="344"/>
      <c r="B5" s="344"/>
      <c r="C5" s="344"/>
      <c r="D5" s="344"/>
      <c r="E5" s="344"/>
      <c r="F5" s="154"/>
    </row>
    <row r="6" spans="1:11" ht="79.5" customHeight="1" x14ac:dyDescent="0.4">
      <c r="A6" s="155"/>
      <c r="B6" s="156" t="s">
        <v>527</v>
      </c>
      <c r="C6" s="156" t="s">
        <v>528</v>
      </c>
      <c r="D6" s="156" t="s">
        <v>529</v>
      </c>
      <c r="E6" s="171" t="s">
        <v>530</v>
      </c>
    </row>
    <row r="7" spans="1:11" ht="7.5" customHeight="1" x14ac:dyDescent="0.4">
      <c r="B7" s="158"/>
      <c r="C7" s="158"/>
      <c r="D7" s="158"/>
      <c r="E7" s="172"/>
      <c r="F7" s="158"/>
      <c r="G7" s="158"/>
      <c r="H7" s="158"/>
      <c r="I7" s="158"/>
      <c r="J7" s="158"/>
      <c r="K7" s="158"/>
    </row>
    <row r="8" spans="1:11" ht="10.5" customHeight="1" x14ac:dyDescent="0.4">
      <c r="A8" s="152" t="s">
        <v>124</v>
      </c>
      <c r="B8" s="160">
        <v>163</v>
      </c>
      <c r="C8" s="160">
        <v>215</v>
      </c>
      <c r="D8" s="160">
        <v>2758</v>
      </c>
      <c r="E8" s="160">
        <v>3153</v>
      </c>
      <c r="F8" s="151"/>
      <c r="G8" s="159"/>
      <c r="H8" s="159"/>
      <c r="I8" s="159"/>
      <c r="J8" s="159"/>
      <c r="K8" s="159"/>
    </row>
    <row r="9" spans="1:11" ht="15" customHeight="1" x14ac:dyDescent="0.4">
      <c r="A9" s="152" t="s">
        <v>98</v>
      </c>
      <c r="B9" s="160">
        <v>22715</v>
      </c>
      <c r="C9" s="160">
        <v>33611</v>
      </c>
      <c r="D9" s="160">
        <v>460255</v>
      </c>
      <c r="E9" s="160">
        <v>517756</v>
      </c>
      <c r="F9" s="151"/>
      <c r="G9" s="159"/>
      <c r="H9" s="159"/>
      <c r="I9" s="159"/>
      <c r="J9" s="159"/>
      <c r="K9" s="159"/>
    </row>
    <row r="10" spans="1:11" ht="20.25" customHeight="1" x14ac:dyDescent="0.4">
      <c r="A10" s="151" t="s">
        <v>502</v>
      </c>
      <c r="B10" s="160"/>
      <c r="C10" s="160"/>
      <c r="D10" s="160"/>
      <c r="E10" s="160"/>
      <c r="G10" s="159"/>
      <c r="H10" s="159"/>
      <c r="I10" s="159"/>
      <c r="J10" s="159"/>
    </row>
    <row r="11" spans="1:11" ht="15" customHeight="1" x14ac:dyDescent="0.4">
      <c r="A11" s="152" t="s">
        <v>125</v>
      </c>
      <c r="B11" s="160">
        <v>22702</v>
      </c>
      <c r="C11" s="160">
        <v>33459</v>
      </c>
      <c r="D11" s="160">
        <v>458185</v>
      </c>
      <c r="E11" s="160">
        <v>515179</v>
      </c>
      <c r="F11" s="84"/>
    </row>
    <row r="12" spans="1:11" ht="22.5" customHeight="1" x14ac:dyDescent="0.4">
      <c r="A12" s="152" t="s">
        <v>74</v>
      </c>
      <c r="B12" s="160">
        <v>22151</v>
      </c>
      <c r="C12" s="160">
        <v>33273</v>
      </c>
      <c r="D12" s="160">
        <v>454971</v>
      </c>
      <c r="E12" s="160">
        <v>511029</v>
      </c>
      <c r="F12" s="84"/>
    </row>
    <row r="13" spans="1:11" ht="15" customHeight="1" x14ac:dyDescent="0.4">
      <c r="A13" s="152" t="s">
        <v>75</v>
      </c>
      <c r="B13" s="160">
        <v>18919</v>
      </c>
      <c r="C13" s="160">
        <v>32904</v>
      </c>
      <c r="D13" s="160">
        <v>449311</v>
      </c>
      <c r="E13" s="160">
        <v>501708</v>
      </c>
      <c r="F13" s="84"/>
    </row>
    <row r="14" spans="1:11" ht="15" customHeight="1" x14ac:dyDescent="0.4">
      <c r="A14" s="152" t="s">
        <v>76</v>
      </c>
      <c r="B14" s="160">
        <v>18591</v>
      </c>
      <c r="C14" s="160">
        <v>32842</v>
      </c>
      <c r="D14" s="160">
        <v>448346</v>
      </c>
      <c r="E14" s="160">
        <v>500343</v>
      </c>
      <c r="F14" s="84"/>
    </row>
    <row r="15" spans="1:11" ht="27" customHeight="1" x14ac:dyDescent="0.4">
      <c r="A15" s="161" t="s">
        <v>634</v>
      </c>
      <c r="B15" s="160">
        <v>22247</v>
      </c>
      <c r="C15" s="160">
        <v>33293</v>
      </c>
      <c r="D15" s="160">
        <v>455237</v>
      </c>
      <c r="E15" s="160">
        <v>511459</v>
      </c>
      <c r="F15" s="84"/>
      <c r="G15" s="161"/>
    </row>
    <row r="16" spans="1:11" ht="15" customHeight="1" x14ac:dyDescent="0.4">
      <c r="A16" s="152" t="s">
        <v>531</v>
      </c>
      <c r="B16" s="160">
        <v>21941</v>
      </c>
      <c r="C16" s="160">
        <v>33074</v>
      </c>
      <c r="D16" s="160">
        <v>452375</v>
      </c>
      <c r="E16" s="160">
        <v>507833</v>
      </c>
      <c r="F16" s="84"/>
    </row>
    <row r="17" spans="1:13" ht="25.5" customHeight="1" x14ac:dyDescent="0.4">
      <c r="A17" s="152" t="s">
        <v>5</v>
      </c>
      <c r="B17" s="160">
        <v>22480</v>
      </c>
      <c r="C17" s="160">
        <v>33376</v>
      </c>
      <c r="D17" s="160">
        <v>456481</v>
      </c>
      <c r="E17" s="160">
        <v>513009</v>
      </c>
      <c r="F17" s="84"/>
    </row>
    <row r="18" spans="1:13" ht="22.5" customHeight="1" x14ac:dyDescent="0.4">
      <c r="A18" s="152" t="s">
        <v>77</v>
      </c>
      <c r="B18" s="160">
        <v>19088</v>
      </c>
      <c r="C18" s="160">
        <v>32954</v>
      </c>
      <c r="D18" s="160">
        <v>450468</v>
      </c>
      <c r="E18" s="160">
        <v>503173</v>
      </c>
      <c r="F18" s="84"/>
    </row>
    <row r="19" spans="1:13" ht="15" customHeight="1" x14ac:dyDescent="0.4">
      <c r="A19" s="152" t="s">
        <v>6</v>
      </c>
      <c r="B19" s="160">
        <v>3896</v>
      </c>
      <c r="C19" s="160">
        <v>27729</v>
      </c>
      <c r="D19" s="160">
        <v>339236</v>
      </c>
      <c r="E19" s="160">
        <v>371479</v>
      </c>
      <c r="F19" s="84"/>
      <c r="M19" s="152" t="s">
        <v>113</v>
      </c>
    </row>
    <row r="20" spans="1:13" ht="15" customHeight="1" x14ac:dyDescent="0.4">
      <c r="A20" s="152" t="s">
        <v>7</v>
      </c>
      <c r="B20" s="160">
        <v>3880</v>
      </c>
      <c r="C20" s="160">
        <v>25112</v>
      </c>
      <c r="D20" s="160">
        <v>319027</v>
      </c>
      <c r="E20" s="160">
        <v>348310</v>
      </c>
      <c r="F20" s="84"/>
    </row>
    <row r="21" spans="1:13" ht="15" customHeight="1" x14ac:dyDescent="0.4">
      <c r="A21" s="152" t="s">
        <v>8</v>
      </c>
      <c r="B21" s="160">
        <v>99</v>
      </c>
      <c r="C21" s="160">
        <v>833</v>
      </c>
      <c r="D21" s="160">
        <v>12746</v>
      </c>
      <c r="E21" s="160">
        <v>13678</v>
      </c>
      <c r="F21" s="84"/>
    </row>
    <row r="22" spans="1:13" ht="15" customHeight="1" x14ac:dyDescent="0.4">
      <c r="A22" s="152" t="s">
        <v>9</v>
      </c>
      <c r="B22" s="160">
        <v>0</v>
      </c>
      <c r="C22" s="160">
        <v>43</v>
      </c>
      <c r="D22" s="160">
        <v>1340</v>
      </c>
      <c r="E22" s="160">
        <v>1383</v>
      </c>
      <c r="F22" s="84"/>
    </row>
    <row r="23" spans="1:13" ht="23.45" customHeight="1" x14ac:dyDescent="0.4">
      <c r="A23" s="152" t="s">
        <v>10</v>
      </c>
      <c r="B23" s="160">
        <v>13760</v>
      </c>
      <c r="C23" s="160">
        <v>4841</v>
      </c>
      <c r="D23" s="160">
        <v>108278</v>
      </c>
      <c r="E23" s="160">
        <v>126916</v>
      </c>
      <c r="F23" s="84"/>
    </row>
    <row r="24" spans="1:13" ht="15" customHeight="1" x14ac:dyDescent="0.4">
      <c r="A24" s="152" t="s">
        <v>11</v>
      </c>
      <c r="B24" s="160">
        <v>13868</v>
      </c>
      <c r="C24" s="160">
        <v>4930</v>
      </c>
      <c r="D24" s="160">
        <v>108587</v>
      </c>
      <c r="E24" s="160">
        <v>127422</v>
      </c>
      <c r="F24" s="84"/>
    </row>
    <row r="25" spans="1:13" ht="15" customHeight="1" x14ac:dyDescent="0.4">
      <c r="A25" s="152" t="s">
        <v>12</v>
      </c>
      <c r="B25" s="160">
        <v>13984</v>
      </c>
      <c r="C25" s="160">
        <v>5079</v>
      </c>
      <c r="D25" s="160">
        <v>108748</v>
      </c>
      <c r="E25" s="160">
        <v>127851</v>
      </c>
      <c r="F25" s="84"/>
    </row>
    <row r="26" spans="1:13" ht="15" customHeight="1" x14ac:dyDescent="0.4">
      <c r="A26" s="152" t="s">
        <v>13</v>
      </c>
      <c r="B26" s="160">
        <v>3744</v>
      </c>
      <c r="C26" s="160">
        <v>4394</v>
      </c>
      <c r="D26" s="160">
        <v>58512</v>
      </c>
      <c r="E26" s="160">
        <v>66745</v>
      </c>
      <c r="F26" s="84"/>
    </row>
    <row r="27" spans="1:13" ht="15" customHeight="1" x14ac:dyDescent="0.4">
      <c r="A27" s="152" t="s">
        <v>532</v>
      </c>
      <c r="B27" s="160">
        <v>455</v>
      </c>
      <c r="C27" s="160">
        <v>102</v>
      </c>
      <c r="D27" s="160">
        <v>2347</v>
      </c>
      <c r="E27" s="160">
        <v>2904</v>
      </c>
      <c r="F27" s="84"/>
    </row>
    <row r="28" spans="1:13" ht="24" customHeight="1" x14ac:dyDescent="0.4">
      <c r="A28" s="152" t="s">
        <v>78</v>
      </c>
      <c r="B28" s="160">
        <v>7069</v>
      </c>
      <c r="C28" s="160">
        <v>7956</v>
      </c>
      <c r="D28" s="160">
        <v>125990</v>
      </c>
      <c r="E28" s="160">
        <v>141024</v>
      </c>
      <c r="F28" s="84"/>
    </row>
    <row r="29" spans="1:13" ht="15" customHeight="1" x14ac:dyDescent="0.4">
      <c r="A29" s="152" t="s">
        <v>15</v>
      </c>
      <c r="B29" s="160">
        <v>468</v>
      </c>
      <c r="C29" s="160">
        <v>222</v>
      </c>
      <c r="D29" s="160">
        <v>4444</v>
      </c>
      <c r="E29" s="160">
        <v>5134</v>
      </c>
      <c r="F29" s="84"/>
    </row>
    <row r="30" spans="1:13" ht="15" customHeight="1" x14ac:dyDescent="0.4">
      <c r="A30" s="152" t="s">
        <v>16</v>
      </c>
      <c r="B30" s="160">
        <v>1273</v>
      </c>
      <c r="C30" s="160">
        <v>1678</v>
      </c>
      <c r="D30" s="160">
        <v>25867</v>
      </c>
      <c r="E30" s="160">
        <v>28822</v>
      </c>
      <c r="F30" s="84"/>
    </row>
    <row r="31" spans="1:13" ht="15" customHeight="1" x14ac:dyDescent="0.4">
      <c r="A31" s="152" t="s">
        <v>17</v>
      </c>
      <c r="B31" s="160">
        <v>938</v>
      </c>
      <c r="C31" s="160">
        <v>1158</v>
      </c>
      <c r="D31" s="160">
        <v>19547</v>
      </c>
      <c r="E31" s="160">
        <v>21643</v>
      </c>
      <c r="F31" s="84"/>
    </row>
    <row r="32" spans="1:13" ht="15" customHeight="1" x14ac:dyDescent="0.4">
      <c r="A32" s="152" t="s">
        <v>18</v>
      </c>
      <c r="B32" s="160">
        <v>1422</v>
      </c>
      <c r="C32" s="160">
        <v>2417</v>
      </c>
      <c r="D32" s="160">
        <v>34829</v>
      </c>
      <c r="E32" s="160">
        <v>38670</v>
      </c>
      <c r="F32" s="84"/>
    </row>
    <row r="33" spans="1:7" ht="15" customHeight="1" x14ac:dyDescent="0.4">
      <c r="A33" s="152" t="s">
        <v>19</v>
      </c>
      <c r="B33" s="160">
        <v>172</v>
      </c>
      <c r="C33" s="160">
        <v>73</v>
      </c>
      <c r="D33" s="160">
        <v>1512</v>
      </c>
      <c r="E33" s="160">
        <v>1757</v>
      </c>
      <c r="F33" s="84"/>
    </row>
    <row r="34" spans="1:7" ht="15" customHeight="1" x14ac:dyDescent="0.4">
      <c r="A34" s="152" t="s">
        <v>20</v>
      </c>
      <c r="B34" s="160">
        <v>845</v>
      </c>
      <c r="C34" s="160">
        <v>799</v>
      </c>
      <c r="D34" s="160">
        <v>15627</v>
      </c>
      <c r="E34" s="160">
        <v>17274</v>
      </c>
      <c r="F34" s="84"/>
    </row>
    <row r="35" spans="1:7" ht="15" customHeight="1" x14ac:dyDescent="0.4">
      <c r="A35" s="152" t="s">
        <v>533</v>
      </c>
      <c r="B35" s="160">
        <v>2032</v>
      </c>
      <c r="C35" s="160">
        <v>1868</v>
      </c>
      <c r="D35" s="160">
        <v>30033</v>
      </c>
      <c r="E35" s="160">
        <v>33933</v>
      </c>
      <c r="F35" s="84"/>
    </row>
    <row r="36" spans="1:7" ht="15" customHeight="1" x14ac:dyDescent="0.4">
      <c r="A36" s="71" t="s">
        <v>22</v>
      </c>
      <c r="B36" s="160">
        <v>207</v>
      </c>
      <c r="C36" s="160">
        <v>391</v>
      </c>
      <c r="D36" s="160">
        <v>5928</v>
      </c>
      <c r="E36" s="160">
        <v>6527</v>
      </c>
      <c r="F36" s="84"/>
      <c r="G36" s="71"/>
    </row>
    <row r="37" spans="1:7" ht="15" customHeight="1" x14ac:dyDescent="0.4">
      <c r="A37" s="152" t="s">
        <v>23</v>
      </c>
      <c r="B37" s="160">
        <v>2018</v>
      </c>
      <c r="C37" s="160">
        <v>2945</v>
      </c>
      <c r="D37" s="160">
        <v>53561</v>
      </c>
      <c r="E37" s="160">
        <v>58569</v>
      </c>
      <c r="F37" s="84"/>
    </row>
    <row r="38" spans="1:7" ht="15" customHeight="1" x14ac:dyDescent="0.4">
      <c r="A38" s="152" t="s">
        <v>24</v>
      </c>
      <c r="B38" s="160">
        <v>3851</v>
      </c>
      <c r="C38" s="160">
        <v>3514</v>
      </c>
      <c r="D38" s="160">
        <v>63125</v>
      </c>
      <c r="E38" s="160">
        <v>70554</v>
      </c>
      <c r="F38" s="84"/>
    </row>
    <row r="39" spans="1:7" ht="15" customHeight="1" x14ac:dyDescent="0.4">
      <c r="A39" s="152" t="s">
        <v>25</v>
      </c>
      <c r="B39" s="160">
        <v>65</v>
      </c>
      <c r="C39" s="160">
        <v>659</v>
      </c>
      <c r="D39" s="160">
        <v>8506</v>
      </c>
      <c r="E39" s="160">
        <v>9233</v>
      </c>
      <c r="F39" s="84"/>
    </row>
    <row r="40" spans="1:7" ht="15" customHeight="1" x14ac:dyDescent="0.4">
      <c r="A40" s="152" t="s">
        <v>26</v>
      </c>
      <c r="B40" s="160">
        <v>245</v>
      </c>
      <c r="C40" s="160">
        <v>1663</v>
      </c>
      <c r="D40" s="160">
        <v>16906</v>
      </c>
      <c r="E40" s="160">
        <v>18814</v>
      </c>
      <c r="F40" s="84"/>
    </row>
    <row r="41" spans="1:7" ht="24" customHeight="1" x14ac:dyDescent="0.4">
      <c r="A41" s="152" t="s">
        <v>27</v>
      </c>
      <c r="B41" s="160">
        <v>11062</v>
      </c>
      <c r="C41" s="160">
        <v>13484</v>
      </c>
      <c r="D41" s="160">
        <v>193843</v>
      </c>
      <c r="E41" s="160">
        <v>218459</v>
      </c>
      <c r="F41" s="84"/>
    </row>
    <row r="42" spans="1:7" ht="15" customHeight="1" x14ac:dyDescent="0.4">
      <c r="A42" s="152" t="s">
        <v>28</v>
      </c>
      <c r="B42" s="160">
        <v>11346</v>
      </c>
      <c r="C42" s="160">
        <v>13905</v>
      </c>
      <c r="D42" s="160">
        <v>204194</v>
      </c>
      <c r="E42" s="160">
        <v>229580</v>
      </c>
      <c r="F42" s="84"/>
    </row>
    <row r="43" spans="1:7" ht="15" customHeight="1" x14ac:dyDescent="0.4">
      <c r="A43" s="152" t="s">
        <v>226</v>
      </c>
      <c r="B43" s="160">
        <v>125</v>
      </c>
      <c r="C43" s="160">
        <v>28</v>
      </c>
      <c r="D43" s="160">
        <v>558</v>
      </c>
      <c r="E43" s="160">
        <v>711</v>
      </c>
      <c r="F43" s="84"/>
    </row>
    <row r="44" spans="1:7" ht="15" customHeight="1" x14ac:dyDescent="0.4">
      <c r="A44" s="152" t="s">
        <v>29</v>
      </c>
      <c r="B44" s="160">
        <v>0</v>
      </c>
      <c r="C44" s="160">
        <v>82</v>
      </c>
      <c r="D44" s="160">
        <v>2060</v>
      </c>
      <c r="E44" s="160">
        <v>2153</v>
      </c>
      <c r="F44" s="84"/>
    </row>
    <row r="45" spans="1:7" ht="15" customHeight="1" x14ac:dyDescent="0.4">
      <c r="A45" s="152" t="s">
        <v>30</v>
      </c>
      <c r="B45" s="160">
        <v>1426</v>
      </c>
      <c r="C45" s="160">
        <v>338</v>
      </c>
      <c r="D45" s="160">
        <v>6005</v>
      </c>
      <c r="E45" s="160">
        <v>7769</v>
      </c>
      <c r="F45" s="84"/>
    </row>
    <row r="46" spans="1:7" ht="15" customHeight="1" x14ac:dyDescent="0.4">
      <c r="A46" s="152" t="s">
        <v>31</v>
      </c>
      <c r="B46" s="160">
        <v>816</v>
      </c>
      <c r="C46" s="160">
        <v>3749</v>
      </c>
      <c r="D46" s="160">
        <v>42766</v>
      </c>
      <c r="E46" s="160">
        <v>47467</v>
      </c>
      <c r="F46" s="84"/>
    </row>
    <row r="47" spans="1:7" ht="24" customHeight="1" x14ac:dyDescent="0.4">
      <c r="A47" s="152" t="s">
        <v>80</v>
      </c>
      <c r="B47" s="160">
        <v>17340</v>
      </c>
      <c r="C47" s="160">
        <v>11614</v>
      </c>
      <c r="D47" s="160">
        <v>214511</v>
      </c>
      <c r="E47" s="160">
        <v>243498</v>
      </c>
      <c r="F47" s="84"/>
    </row>
    <row r="48" spans="1:7" ht="15" customHeight="1" x14ac:dyDescent="0.4">
      <c r="A48" s="152" t="s">
        <v>34</v>
      </c>
      <c r="B48" s="160">
        <v>7582</v>
      </c>
      <c r="C48" s="160">
        <v>6034</v>
      </c>
      <c r="D48" s="160">
        <v>103124</v>
      </c>
      <c r="E48" s="160">
        <v>116757</v>
      </c>
      <c r="F48" s="84"/>
    </row>
    <row r="49" spans="1:7" ht="15" customHeight="1" x14ac:dyDescent="0.4">
      <c r="A49" s="152" t="s">
        <v>35</v>
      </c>
      <c r="B49" s="160">
        <v>4737</v>
      </c>
      <c r="C49" s="160">
        <v>856</v>
      </c>
      <c r="D49" s="160">
        <v>34797</v>
      </c>
      <c r="E49" s="160">
        <v>40391</v>
      </c>
      <c r="F49" s="84"/>
    </row>
    <row r="50" spans="1:7" ht="15" customHeight="1" x14ac:dyDescent="0.4">
      <c r="A50" s="152" t="s">
        <v>38</v>
      </c>
      <c r="B50" s="160">
        <v>6020</v>
      </c>
      <c r="C50" s="160">
        <v>4315</v>
      </c>
      <c r="D50" s="160">
        <v>70194</v>
      </c>
      <c r="E50" s="160">
        <v>80536</v>
      </c>
      <c r="F50" s="84"/>
    </row>
    <row r="51" spans="1:7" ht="15" customHeight="1" x14ac:dyDescent="0.4">
      <c r="A51" s="152" t="s">
        <v>40</v>
      </c>
      <c r="B51" s="160">
        <v>1323</v>
      </c>
      <c r="C51" s="160">
        <v>1037</v>
      </c>
      <c r="D51" s="160">
        <v>22263</v>
      </c>
      <c r="E51" s="160">
        <v>24632</v>
      </c>
      <c r="F51" s="84"/>
    </row>
    <row r="52" spans="1:7" ht="24.75" customHeight="1" x14ac:dyDescent="0.4">
      <c r="A52" s="152" t="s">
        <v>81</v>
      </c>
      <c r="B52" s="160">
        <v>1781</v>
      </c>
      <c r="C52" s="160">
        <v>73</v>
      </c>
      <c r="D52" s="160">
        <v>2322</v>
      </c>
      <c r="E52" s="160">
        <v>4176</v>
      </c>
      <c r="F52" s="84"/>
    </row>
    <row r="53" spans="1:7" ht="15" customHeight="1" x14ac:dyDescent="0.4">
      <c r="A53" s="71" t="s">
        <v>41</v>
      </c>
      <c r="B53" s="160">
        <v>437</v>
      </c>
      <c r="C53" s="160">
        <v>50</v>
      </c>
      <c r="D53" s="160">
        <v>1199</v>
      </c>
      <c r="E53" s="160">
        <v>1686</v>
      </c>
      <c r="F53" s="84"/>
      <c r="G53" s="71"/>
    </row>
    <row r="54" spans="1:7" ht="15" customHeight="1" x14ac:dyDescent="0.4">
      <c r="A54" s="71" t="s">
        <v>42</v>
      </c>
      <c r="B54" s="160">
        <v>65</v>
      </c>
      <c r="C54" s="160" t="s">
        <v>229</v>
      </c>
      <c r="D54" s="160" t="s">
        <v>229</v>
      </c>
      <c r="E54" s="160">
        <v>128</v>
      </c>
      <c r="F54" s="84"/>
      <c r="G54" s="71"/>
    </row>
    <row r="55" spans="1:7" ht="15" customHeight="1" x14ac:dyDescent="0.4">
      <c r="A55" s="152" t="s">
        <v>43</v>
      </c>
      <c r="B55" s="160">
        <v>1362</v>
      </c>
      <c r="C55" s="160">
        <v>23</v>
      </c>
      <c r="D55" s="160">
        <v>891</v>
      </c>
      <c r="E55" s="160">
        <v>2276</v>
      </c>
      <c r="F55" s="84"/>
    </row>
    <row r="56" spans="1:7" ht="15" customHeight="1" x14ac:dyDescent="0.4">
      <c r="A56" s="152" t="s">
        <v>534</v>
      </c>
      <c r="B56" s="160" t="s">
        <v>229</v>
      </c>
      <c r="C56" s="160">
        <v>0</v>
      </c>
      <c r="D56" s="160" t="s">
        <v>229</v>
      </c>
      <c r="E56" s="160">
        <v>239</v>
      </c>
      <c r="F56" s="84"/>
    </row>
    <row r="57" spans="1:7" ht="27" customHeight="1" x14ac:dyDescent="0.4">
      <c r="A57" s="71" t="s">
        <v>45</v>
      </c>
      <c r="B57" s="160">
        <v>0</v>
      </c>
      <c r="C57" s="160">
        <v>11</v>
      </c>
      <c r="D57" s="160">
        <v>516</v>
      </c>
      <c r="E57" s="160">
        <v>527</v>
      </c>
      <c r="F57" s="84"/>
      <c r="G57" s="71"/>
    </row>
    <row r="58" spans="1:7" ht="15" customHeight="1" x14ac:dyDescent="0.4">
      <c r="A58" s="152" t="s">
        <v>46</v>
      </c>
      <c r="B58" s="160">
        <v>5124</v>
      </c>
      <c r="C58" s="160">
        <v>9706</v>
      </c>
      <c r="D58" s="160">
        <v>127427</v>
      </c>
      <c r="E58" s="160">
        <v>142341</v>
      </c>
      <c r="F58" s="84"/>
    </row>
    <row r="59" spans="1:7" ht="15" customHeight="1" x14ac:dyDescent="0.4">
      <c r="A59" s="152" t="s">
        <v>47</v>
      </c>
      <c r="B59" s="160">
        <v>58</v>
      </c>
      <c r="C59" s="160">
        <v>240</v>
      </c>
      <c r="D59" s="160">
        <v>5274</v>
      </c>
      <c r="E59" s="160">
        <v>5572</v>
      </c>
      <c r="F59" s="84"/>
    </row>
    <row r="60" spans="1:7" ht="15" customHeight="1" x14ac:dyDescent="0.4">
      <c r="A60" s="143" t="s">
        <v>83</v>
      </c>
      <c r="B60" s="160">
        <v>264</v>
      </c>
      <c r="C60" s="160">
        <v>726</v>
      </c>
      <c r="D60" s="160">
        <v>8006</v>
      </c>
      <c r="E60" s="160">
        <v>8997</v>
      </c>
      <c r="F60" s="84"/>
      <c r="G60" s="143"/>
    </row>
    <row r="61" spans="1:7" ht="15" customHeight="1" x14ac:dyDescent="0.4">
      <c r="A61" s="152" t="s">
        <v>48</v>
      </c>
      <c r="B61" s="160">
        <v>2804</v>
      </c>
      <c r="C61" s="160">
        <v>2914</v>
      </c>
      <c r="D61" s="160">
        <v>49969</v>
      </c>
      <c r="E61" s="160">
        <v>55688</v>
      </c>
      <c r="F61" s="84"/>
    </row>
    <row r="62" spans="1:7" ht="15" customHeight="1" x14ac:dyDescent="0.4">
      <c r="A62" s="71" t="s">
        <v>50</v>
      </c>
      <c r="B62" s="160">
        <v>0</v>
      </c>
      <c r="C62" s="160">
        <v>0</v>
      </c>
      <c r="D62" s="160">
        <v>212</v>
      </c>
      <c r="E62" s="160">
        <v>212</v>
      </c>
      <c r="F62" s="84"/>
      <c r="G62" s="71"/>
    </row>
    <row r="63" spans="1:7" ht="15" customHeight="1" x14ac:dyDescent="0.4">
      <c r="A63" s="71" t="s">
        <v>51</v>
      </c>
      <c r="B63" s="160">
        <v>197</v>
      </c>
      <c r="C63" s="160">
        <v>237</v>
      </c>
      <c r="D63" s="160">
        <v>3868</v>
      </c>
      <c r="E63" s="160">
        <v>4303</v>
      </c>
      <c r="F63" s="84"/>
      <c r="G63" s="71"/>
    </row>
    <row r="64" spans="1:7" ht="15" customHeight="1" x14ac:dyDescent="0.4">
      <c r="A64" s="71" t="s">
        <v>52</v>
      </c>
      <c r="B64" s="160">
        <v>118</v>
      </c>
      <c r="C64" s="160">
        <v>1408</v>
      </c>
      <c r="D64" s="160">
        <v>16701</v>
      </c>
      <c r="E64" s="160">
        <v>18227</v>
      </c>
      <c r="F64" s="84"/>
      <c r="G64" s="71"/>
    </row>
    <row r="65" spans="1:7" ht="15" customHeight="1" x14ac:dyDescent="0.4">
      <c r="A65" s="143" t="s">
        <v>53</v>
      </c>
      <c r="B65" s="160">
        <v>30</v>
      </c>
      <c r="C65" s="160">
        <v>117</v>
      </c>
      <c r="D65" s="160">
        <v>1741</v>
      </c>
      <c r="E65" s="160">
        <v>1899</v>
      </c>
      <c r="F65" s="84"/>
      <c r="G65" s="143"/>
    </row>
    <row r="66" spans="1:7" ht="15" customHeight="1" x14ac:dyDescent="0.4">
      <c r="A66" s="143" t="s">
        <v>54</v>
      </c>
      <c r="B66" s="160">
        <v>0</v>
      </c>
      <c r="C66" s="160">
        <v>295</v>
      </c>
      <c r="D66" s="160">
        <v>2824</v>
      </c>
      <c r="E66" s="160">
        <v>3119</v>
      </c>
      <c r="F66" s="84"/>
      <c r="G66" s="143"/>
    </row>
    <row r="67" spans="1:7" ht="15" customHeight="1" x14ac:dyDescent="0.4">
      <c r="A67" s="143" t="s">
        <v>55</v>
      </c>
      <c r="B67" s="160">
        <v>0</v>
      </c>
      <c r="C67" s="160">
        <v>0</v>
      </c>
      <c r="D67" s="160">
        <v>145</v>
      </c>
      <c r="E67" s="160">
        <v>145</v>
      </c>
      <c r="F67" s="84"/>
      <c r="G67" s="143"/>
    </row>
    <row r="68" spans="1:7" ht="15" customHeight="1" x14ac:dyDescent="0.4">
      <c r="A68" s="152" t="s">
        <v>56</v>
      </c>
      <c r="B68" s="160">
        <v>464</v>
      </c>
      <c r="C68" s="160">
        <v>3028</v>
      </c>
      <c r="D68" s="160">
        <v>36537</v>
      </c>
      <c r="E68" s="160">
        <v>40048</v>
      </c>
      <c r="F68" s="84"/>
    </row>
    <row r="69" spans="1:7" ht="15" customHeight="1" x14ac:dyDescent="0.4">
      <c r="A69" s="152" t="s">
        <v>57</v>
      </c>
      <c r="B69" s="160">
        <v>2434</v>
      </c>
      <c r="C69" s="160">
        <v>1582</v>
      </c>
      <c r="D69" s="160">
        <v>30629</v>
      </c>
      <c r="E69" s="160">
        <v>34645</v>
      </c>
      <c r="F69" s="84"/>
    </row>
    <row r="70" spans="1:7" ht="15" customHeight="1" x14ac:dyDescent="0.4">
      <c r="A70" s="71" t="s">
        <v>58</v>
      </c>
      <c r="B70" s="160">
        <v>33</v>
      </c>
      <c r="C70" s="160">
        <v>320</v>
      </c>
      <c r="D70" s="160">
        <v>3533</v>
      </c>
      <c r="E70" s="160">
        <v>3886</v>
      </c>
      <c r="F70" s="84"/>
      <c r="G70" s="71"/>
    </row>
    <row r="71" spans="1:7" ht="15" customHeight="1" x14ac:dyDescent="0.4">
      <c r="A71" s="152" t="s">
        <v>59</v>
      </c>
      <c r="B71" s="160">
        <v>4279</v>
      </c>
      <c r="C71" s="160">
        <v>5928</v>
      </c>
      <c r="D71" s="160">
        <v>95208</v>
      </c>
      <c r="E71" s="160">
        <v>105449</v>
      </c>
      <c r="F71" s="84"/>
    </row>
    <row r="72" spans="1:7" ht="15" customHeight="1" x14ac:dyDescent="0.4">
      <c r="A72" s="152" t="s">
        <v>60</v>
      </c>
      <c r="B72" s="160">
        <v>12666</v>
      </c>
      <c r="C72" s="160">
        <v>15166</v>
      </c>
      <c r="D72" s="160">
        <v>219956</v>
      </c>
      <c r="E72" s="160">
        <v>247942</v>
      </c>
      <c r="F72" s="84"/>
    </row>
    <row r="73" spans="1:7" ht="15" customHeight="1" x14ac:dyDescent="0.4">
      <c r="A73" s="152" t="s">
        <v>61</v>
      </c>
      <c r="B73" s="160">
        <v>908</v>
      </c>
      <c r="C73" s="160">
        <v>4065</v>
      </c>
      <c r="D73" s="160">
        <v>22831</v>
      </c>
      <c r="E73" s="160">
        <v>27820</v>
      </c>
      <c r="F73" s="84"/>
    </row>
    <row r="74" spans="1:7" ht="15" customHeight="1" x14ac:dyDescent="0.4">
      <c r="A74" s="152" t="s">
        <v>62</v>
      </c>
      <c r="B74" s="160">
        <v>345</v>
      </c>
      <c r="C74" s="160">
        <v>2008</v>
      </c>
      <c r="D74" s="160">
        <v>29528</v>
      </c>
      <c r="E74" s="160">
        <v>31908</v>
      </c>
      <c r="F74" s="84"/>
    </row>
    <row r="75" spans="1:7" x14ac:dyDescent="0.4">
      <c r="A75" s="163"/>
      <c r="B75" s="163"/>
      <c r="C75" s="163"/>
      <c r="D75" s="163"/>
      <c r="E75" s="174"/>
    </row>
    <row r="76" spans="1:7" ht="15" customHeight="1" x14ac:dyDescent="0.35">
      <c r="A76" s="161"/>
      <c r="B76" s="161"/>
      <c r="C76" s="161"/>
      <c r="D76" s="161"/>
      <c r="E76" s="128" t="s">
        <v>593</v>
      </c>
    </row>
    <row r="77" spans="1:7" ht="9" customHeight="1" x14ac:dyDescent="0.4">
      <c r="A77" s="161"/>
      <c r="B77" s="161"/>
      <c r="C77" s="161"/>
      <c r="D77" s="161"/>
      <c r="E77" s="150"/>
      <c r="F77" s="175"/>
    </row>
    <row r="78" spans="1:7" ht="38.65" customHeight="1" x14ac:dyDescent="0.35">
      <c r="A78" s="359" t="s">
        <v>402</v>
      </c>
      <c r="B78" s="359"/>
      <c r="C78" s="359"/>
      <c r="D78" s="359"/>
      <c r="E78" s="359"/>
      <c r="F78" s="176"/>
      <c r="G78" s="177"/>
    </row>
    <row r="79" spans="1:7" ht="90" customHeight="1" x14ac:dyDescent="0.35">
      <c r="A79" s="407" t="s">
        <v>646</v>
      </c>
      <c r="B79" s="407"/>
      <c r="C79" s="407"/>
      <c r="D79" s="407"/>
      <c r="E79" s="407"/>
      <c r="F79" s="162"/>
      <c r="G79" s="178"/>
    </row>
    <row r="80" spans="1:7" s="178" customFormat="1" ht="36" customHeight="1" x14ac:dyDescent="0.35">
      <c r="A80" s="359" t="s">
        <v>535</v>
      </c>
      <c r="B80" s="359"/>
      <c r="C80" s="359"/>
      <c r="D80" s="359"/>
      <c r="E80" s="359"/>
      <c r="F80" s="176"/>
    </row>
    <row r="81" spans="1:23" s="178" customFormat="1" ht="42.75" customHeight="1" x14ac:dyDescent="0.35">
      <c r="A81" s="359" t="s">
        <v>536</v>
      </c>
      <c r="B81" s="359"/>
      <c r="C81" s="359"/>
      <c r="D81" s="359"/>
      <c r="E81" s="359"/>
      <c r="F81" s="176"/>
    </row>
    <row r="82" spans="1:23" s="178" customFormat="1" ht="12.75" x14ac:dyDescent="0.35">
      <c r="A82" s="359" t="s">
        <v>537</v>
      </c>
      <c r="B82" s="359"/>
      <c r="C82" s="359"/>
      <c r="D82" s="359"/>
      <c r="E82" s="359"/>
      <c r="F82" s="176"/>
    </row>
    <row r="83" spans="1:23" s="57" customFormat="1" ht="61.15" customHeight="1" x14ac:dyDescent="0.35">
      <c r="A83" s="359" t="s">
        <v>538</v>
      </c>
      <c r="B83" s="359"/>
      <c r="C83" s="359"/>
      <c r="D83" s="359"/>
      <c r="E83" s="359"/>
      <c r="F83" s="179"/>
      <c r="G83" s="179"/>
      <c r="H83" s="179"/>
      <c r="I83" s="179"/>
      <c r="J83" s="179"/>
      <c r="K83" s="179"/>
      <c r="L83" s="179"/>
      <c r="M83" s="179"/>
      <c r="N83" s="179"/>
      <c r="O83" s="179"/>
      <c r="P83" s="179"/>
      <c r="Q83" s="179"/>
      <c r="R83" s="179"/>
      <c r="S83" s="179"/>
      <c r="T83" s="179"/>
      <c r="U83" s="179"/>
      <c r="V83" s="179"/>
      <c r="W83" s="179"/>
    </row>
    <row r="84" spans="1:23" s="57" customFormat="1" ht="50.65" customHeight="1" x14ac:dyDescent="0.35">
      <c r="A84" s="359" t="s">
        <v>539</v>
      </c>
      <c r="B84" s="359"/>
      <c r="C84" s="359"/>
      <c r="D84" s="359"/>
      <c r="E84" s="359"/>
      <c r="F84" s="180"/>
      <c r="G84" s="180"/>
      <c r="H84" s="180"/>
      <c r="I84" s="180"/>
      <c r="J84" s="180"/>
      <c r="K84" s="166"/>
      <c r="L84" s="178"/>
    </row>
    <row r="85" spans="1:23" s="57" customFormat="1" ht="64.5" customHeight="1" x14ac:dyDescent="0.35">
      <c r="A85" s="359" t="s">
        <v>470</v>
      </c>
      <c r="B85" s="359"/>
      <c r="C85" s="359"/>
      <c r="D85" s="359"/>
      <c r="E85" s="359"/>
      <c r="F85" s="180"/>
      <c r="G85" s="180"/>
      <c r="H85" s="180"/>
      <c r="I85" s="180"/>
      <c r="J85" s="180"/>
      <c r="K85" s="166"/>
      <c r="L85" s="178"/>
    </row>
    <row r="86" spans="1:23" x14ac:dyDescent="0.35">
      <c r="A86" s="152" t="s">
        <v>540</v>
      </c>
      <c r="B86" s="166"/>
      <c r="C86" s="166"/>
      <c r="D86" s="166"/>
      <c r="E86" s="181"/>
      <c r="F86" s="166"/>
      <c r="G86" s="166"/>
      <c r="H86" s="166"/>
      <c r="I86" s="166"/>
      <c r="J86" s="166"/>
      <c r="K86" s="166"/>
    </row>
    <row r="87" spans="1:23" x14ac:dyDescent="0.35">
      <c r="A87" s="57" t="s">
        <v>541</v>
      </c>
      <c r="B87" s="182"/>
      <c r="C87" s="182"/>
      <c r="D87" s="182"/>
      <c r="E87" s="183"/>
      <c r="F87" s="184"/>
    </row>
    <row r="88" spans="1:23" x14ac:dyDescent="0.35">
      <c r="A88" s="166" t="s">
        <v>542</v>
      </c>
      <c r="B88" s="215"/>
      <c r="C88" s="215"/>
      <c r="D88" s="215"/>
      <c r="E88" s="185"/>
      <c r="F88" s="176"/>
    </row>
    <row r="89" spans="1:23" ht="15" customHeight="1" x14ac:dyDescent="0.35">
      <c r="B89" s="162"/>
      <c r="C89" s="162"/>
      <c r="D89" s="162"/>
      <c r="E89" s="186"/>
      <c r="F89" s="182"/>
    </row>
    <row r="90" spans="1:23" ht="12.75" x14ac:dyDescent="0.35">
      <c r="A90" s="404" t="s">
        <v>130</v>
      </c>
      <c r="B90" s="404"/>
      <c r="C90" s="404"/>
      <c r="D90" s="404"/>
      <c r="E90" s="405"/>
      <c r="F90" s="162"/>
    </row>
    <row r="91" spans="1:23" x14ac:dyDescent="0.35">
      <c r="A91" s="166" t="s">
        <v>373</v>
      </c>
      <c r="B91" s="169"/>
      <c r="C91" s="169"/>
      <c r="D91" s="169"/>
      <c r="E91" s="168"/>
      <c r="F91" s="169"/>
    </row>
    <row r="92" spans="1:23" ht="16.5" customHeight="1" x14ac:dyDescent="0.35">
      <c r="A92" s="187"/>
      <c r="B92" s="187"/>
      <c r="C92" s="187"/>
      <c r="D92" s="187"/>
      <c r="E92" s="188"/>
      <c r="F92" s="187"/>
    </row>
  </sheetData>
  <sheetProtection sheet="1" objects="1" scenarios="1"/>
  <mergeCells count="10">
    <mergeCell ref="A83:E83"/>
    <mergeCell ref="A84:E84"/>
    <mergeCell ref="A85:E85"/>
    <mergeCell ref="A90:E90"/>
    <mergeCell ref="A1:E1"/>
    <mergeCell ref="A78:E78"/>
    <mergeCell ref="A79:E79"/>
    <mergeCell ref="A80:E80"/>
    <mergeCell ref="A81:E81"/>
    <mergeCell ref="A82:E8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1"/>
  <sheetViews>
    <sheetView showGridLines="0" workbookViewId="0">
      <selection sqref="A1:E1"/>
    </sheetView>
  </sheetViews>
  <sheetFormatPr defaultColWidth="9.1328125" defaultRowHeight="13.15" x14ac:dyDescent="0.4"/>
  <cols>
    <col min="1" max="1" width="50.86328125" style="152" customWidth="1"/>
    <col min="2" max="4" width="14.59765625" style="152" customWidth="1"/>
    <col min="5" max="5" width="14.59765625" style="151" customWidth="1"/>
    <col min="6" max="16384" width="9.1328125" style="152"/>
  </cols>
  <sheetData>
    <row r="1" spans="1:11" s="169" customFormat="1" ht="28.5" customHeight="1" x14ac:dyDescent="0.45">
      <c r="A1" s="406" t="s">
        <v>543</v>
      </c>
      <c r="B1" s="406"/>
      <c r="C1" s="406"/>
      <c r="D1" s="406"/>
      <c r="E1" s="406"/>
      <c r="F1" s="168"/>
    </row>
    <row r="2" spans="1:11" ht="15.75" customHeight="1" x14ac:dyDescent="0.4">
      <c r="A2" s="373" t="s">
        <v>594</v>
      </c>
      <c r="B2" s="373"/>
    </row>
    <row r="3" spans="1:11" ht="15.75" customHeight="1" x14ac:dyDescent="0.4">
      <c r="A3" s="81" t="s">
        <v>70</v>
      </c>
    </row>
    <row r="4" spans="1:11" ht="11.25" customHeight="1" x14ac:dyDescent="0.45">
      <c r="B4" s="344"/>
      <c r="C4" s="344"/>
      <c r="D4" s="344"/>
      <c r="E4" s="344"/>
      <c r="F4" s="154"/>
    </row>
    <row r="5" spans="1:11" ht="48.75" customHeight="1" x14ac:dyDescent="0.4">
      <c r="A5" s="155"/>
      <c r="B5" s="156" t="s">
        <v>544</v>
      </c>
      <c r="C5" s="156" t="s">
        <v>545</v>
      </c>
      <c r="D5" s="156" t="s">
        <v>546</v>
      </c>
      <c r="E5" s="171" t="s">
        <v>547</v>
      </c>
    </row>
    <row r="6" spans="1:11" ht="7.5" customHeight="1" x14ac:dyDescent="0.4">
      <c r="B6" s="158"/>
      <c r="C6" s="158"/>
      <c r="D6" s="158"/>
      <c r="E6" s="172"/>
      <c r="F6" s="158"/>
      <c r="G6" s="158"/>
      <c r="H6" s="158"/>
      <c r="I6" s="158"/>
      <c r="J6" s="158"/>
      <c r="K6" s="158"/>
    </row>
    <row r="7" spans="1:11" ht="7.5" customHeight="1" x14ac:dyDescent="0.4">
      <c r="B7" s="159"/>
      <c r="C7" s="159"/>
      <c r="D7" s="159"/>
      <c r="E7" s="173"/>
      <c r="F7" s="159"/>
      <c r="G7" s="159"/>
      <c r="H7" s="159"/>
      <c r="I7" s="159"/>
      <c r="J7" s="159"/>
      <c r="K7" s="159"/>
    </row>
    <row r="8" spans="1:11" ht="15" customHeight="1" x14ac:dyDescent="0.4">
      <c r="A8" s="151" t="s">
        <v>548</v>
      </c>
      <c r="B8" s="159"/>
      <c r="C8" s="159"/>
      <c r="D8" s="159"/>
      <c r="E8" s="173"/>
      <c r="F8" s="159"/>
      <c r="G8" s="159"/>
      <c r="H8" s="159"/>
      <c r="I8" s="159"/>
      <c r="J8" s="159"/>
    </row>
    <row r="9" spans="1:11" ht="15" customHeight="1" x14ac:dyDescent="0.4">
      <c r="A9" s="152" t="s">
        <v>125</v>
      </c>
      <c r="B9" s="160">
        <v>100</v>
      </c>
      <c r="C9" s="160">
        <v>100</v>
      </c>
      <c r="D9" s="160">
        <v>100</v>
      </c>
      <c r="E9" s="160">
        <v>100</v>
      </c>
      <c r="F9" s="84"/>
    </row>
    <row r="10" spans="1:11" ht="22.5" customHeight="1" x14ac:dyDescent="0.4">
      <c r="A10" s="152" t="s">
        <v>74</v>
      </c>
      <c r="B10" s="160">
        <v>98</v>
      </c>
      <c r="C10" s="160">
        <v>99</v>
      </c>
      <c r="D10" s="160">
        <v>99</v>
      </c>
      <c r="E10" s="160">
        <v>99</v>
      </c>
      <c r="F10" s="84"/>
    </row>
    <row r="11" spans="1:11" ht="15" customHeight="1" x14ac:dyDescent="0.4">
      <c r="A11" s="152" t="s">
        <v>75</v>
      </c>
      <c r="B11" s="160">
        <v>83</v>
      </c>
      <c r="C11" s="160">
        <v>98</v>
      </c>
      <c r="D11" s="160">
        <v>98</v>
      </c>
      <c r="E11" s="160">
        <v>97</v>
      </c>
      <c r="F11" s="84"/>
    </row>
    <row r="12" spans="1:11" ht="15" customHeight="1" x14ac:dyDescent="0.4">
      <c r="A12" s="152" t="s">
        <v>76</v>
      </c>
      <c r="B12" s="160">
        <v>82</v>
      </c>
      <c r="C12" s="160">
        <v>98</v>
      </c>
      <c r="D12" s="160">
        <v>97</v>
      </c>
      <c r="E12" s="160">
        <v>97</v>
      </c>
      <c r="F12" s="84"/>
    </row>
    <row r="13" spans="1:11" ht="21.75" customHeight="1" x14ac:dyDescent="0.4">
      <c r="A13" s="161" t="s">
        <v>632</v>
      </c>
      <c r="B13" s="160">
        <v>98</v>
      </c>
      <c r="C13" s="160">
        <v>99</v>
      </c>
      <c r="D13" s="160">
        <v>99</v>
      </c>
      <c r="E13" s="160">
        <v>99</v>
      </c>
      <c r="F13" s="84"/>
      <c r="G13" s="161"/>
    </row>
    <row r="14" spans="1:11" ht="15" customHeight="1" x14ac:dyDescent="0.4">
      <c r="A14" s="152" t="s">
        <v>503</v>
      </c>
      <c r="B14" s="160">
        <v>97</v>
      </c>
      <c r="C14" s="160">
        <v>98</v>
      </c>
      <c r="D14" s="160">
        <v>98</v>
      </c>
      <c r="E14" s="160">
        <v>98</v>
      </c>
      <c r="F14" s="84"/>
    </row>
    <row r="15" spans="1:11" ht="19.5" customHeight="1" x14ac:dyDescent="0.4">
      <c r="A15" s="152" t="s">
        <v>549</v>
      </c>
      <c r="B15" s="160">
        <v>99</v>
      </c>
      <c r="C15" s="160">
        <v>99</v>
      </c>
      <c r="D15" s="160">
        <v>99</v>
      </c>
      <c r="E15" s="160">
        <v>99</v>
      </c>
      <c r="F15" s="84"/>
    </row>
    <row r="16" spans="1:11" ht="21.95" customHeight="1" x14ac:dyDescent="0.4">
      <c r="A16" s="152" t="s">
        <v>77</v>
      </c>
      <c r="B16" s="160">
        <v>84</v>
      </c>
      <c r="C16" s="160">
        <v>98</v>
      </c>
      <c r="D16" s="160">
        <v>98</v>
      </c>
      <c r="E16" s="160">
        <v>97</v>
      </c>
      <c r="F16" s="84"/>
    </row>
    <row r="17" spans="1:13" ht="15" customHeight="1" x14ac:dyDescent="0.4">
      <c r="A17" s="152" t="s">
        <v>6</v>
      </c>
      <c r="B17" s="160">
        <v>17</v>
      </c>
      <c r="C17" s="160">
        <v>82</v>
      </c>
      <c r="D17" s="160">
        <v>74</v>
      </c>
      <c r="E17" s="160">
        <v>72</v>
      </c>
      <c r="F17" s="84"/>
      <c r="M17" s="152" t="s">
        <v>113</v>
      </c>
    </row>
    <row r="18" spans="1:13" ht="15" customHeight="1" x14ac:dyDescent="0.4">
      <c r="A18" s="152" t="s">
        <v>7</v>
      </c>
      <c r="B18" s="160">
        <v>17</v>
      </c>
      <c r="C18" s="160">
        <v>75</v>
      </c>
      <c r="D18" s="160">
        <v>69</v>
      </c>
      <c r="E18" s="160">
        <v>67</v>
      </c>
      <c r="F18" s="84"/>
    </row>
    <row r="19" spans="1:13" ht="15" customHeight="1" x14ac:dyDescent="0.4">
      <c r="A19" s="152" t="s">
        <v>8</v>
      </c>
      <c r="B19" s="160">
        <v>0</v>
      </c>
      <c r="C19" s="160">
        <v>2</v>
      </c>
      <c r="D19" s="160">
        <v>3</v>
      </c>
      <c r="E19" s="160">
        <v>3</v>
      </c>
      <c r="F19" s="84"/>
    </row>
    <row r="20" spans="1:13" ht="15" customHeight="1" x14ac:dyDescent="0.4">
      <c r="A20" s="152" t="s">
        <v>9</v>
      </c>
      <c r="B20" s="160">
        <v>0</v>
      </c>
      <c r="C20" s="160">
        <v>0</v>
      </c>
      <c r="D20" s="160">
        <v>0</v>
      </c>
      <c r="E20" s="160">
        <v>0</v>
      </c>
      <c r="F20" s="84"/>
    </row>
    <row r="21" spans="1:13" ht="24.95" customHeight="1" x14ac:dyDescent="0.4">
      <c r="A21" s="152" t="s">
        <v>10</v>
      </c>
      <c r="B21" s="160">
        <v>61</v>
      </c>
      <c r="C21" s="160">
        <v>14</v>
      </c>
      <c r="D21" s="160">
        <v>24</v>
      </c>
      <c r="E21" s="160">
        <v>25</v>
      </c>
      <c r="F21" s="84"/>
    </row>
    <row r="22" spans="1:13" ht="15" customHeight="1" x14ac:dyDescent="0.4">
      <c r="A22" s="152" t="s">
        <v>11</v>
      </c>
      <c r="B22" s="160">
        <v>61</v>
      </c>
      <c r="C22" s="160">
        <v>15</v>
      </c>
      <c r="D22" s="160">
        <v>24</v>
      </c>
      <c r="E22" s="160">
        <v>25</v>
      </c>
      <c r="F22" s="84"/>
    </row>
    <row r="23" spans="1:13" ht="15" customHeight="1" x14ac:dyDescent="0.4">
      <c r="A23" s="152" t="s">
        <v>12</v>
      </c>
      <c r="B23" s="160">
        <v>62</v>
      </c>
      <c r="C23" s="160">
        <v>15</v>
      </c>
      <c r="D23" s="160">
        <v>24</v>
      </c>
      <c r="E23" s="160">
        <v>25</v>
      </c>
      <c r="F23" s="84"/>
    </row>
    <row r="24" spans="1:13" ht="15" customHeight="1" x14ac:dyDescent="0.4">
      <c r="A24" s="152" t="s">
        <v>13</v>
      </c>
      <c r="B24" s="160">
        <v>16</v>
      </c>
      <c r="C24" s="160">
        <v>13</v>
      </c>
      <c r="D24" s="160">
        <v>13</v>
      </c>
      <c r="E24" s="160">
        <v>13</v>
      </c>
      <c r="F24" s="84"/>
    </row>
    <row r="25" spans="1:13" ht="15" customHeight="1" x14ac:dyDescent="0.4">
      <c r="A25" s="152" t="s">
        <v>463</v>
      </c>
      <c r="B25" s="160">
        <v>2</v>
      </c>
      <c r="C25" s="160">
        <v>0</v>
      </c>
      <c r="D25" s="160">
        <v>1</v>
      </c>
      <c r="E25" s="160">
        <v>1</v>
      </c>
      <c r="F25" s="84"/>
    </row>
    <row r="26" spans="1:13" ht="24" customHeight="1" x14ac:dyDescent="0.4">
      <c r="A26" s="152" t="s">
        <v>78</v>
      </c>
      <c r="B26" s="160">
        <v>31</v>
      </c>
      <c r="C26" s="160">
        <v>24</v>
      </c>
      <c r="D26" s="160">
        <v>27</v>
      </c>
      <c r="E26" s="160">
        <v>27</v>
      </c>
      <c r="F26" s="84"/>
    </row>
    <row r="27" spans="1:13" ht="15" customHeight="1" x14ac:dyDescent="0.4">
      <c r="A27" s="152" t="s">
        <v>15</v>
      </c>
      <c r="B27" s="160">
        <v>2</v>
      </c>
      <c r="C27" s="160">
        <v>1</v>
      </c>
      <c r="D27" s="160">
        <v>1</v>
      </c>
      <c r="E27" s="160">
        <v>1</v>
      </c>
      <c r="F27" s="84"/>
    </row>
    <row r="28" spans="1:13" ht="15" customHeight="1" x14ac:dyDescent="0.4">
      <c r="A28" s="152" t="s">
        <v>16</v>
      </c>
      <c r="B28" s="160">
        <v>6</v>
      </c>
      <c r="C28" s="160">
        <v>5</v>
      </c>
      <c r="D28" s="160">
        <v>6</v>
      </c>
      <c r="E28" s="160">
        <v>6</v>
      </c>
      <c r="F28" s="84"/>
    </row>
    <row r="29" spans="1:13" ht="15" customHeight="1" x14ac:dyDescent="0.4">
      <c r="A29" s="152" t="s">
        <v>17</v>
      </c>
      <c r="B29" s="160">
        <v>4</v>
      </c>
      <c r="C29" s="160">
        <v>3</v>
      </c>
      <c r="D29" s="160">
        <v>4</v>
      </c>
      <c r="E29" s="160">
        <v>4</v>
      </c>
      <c r="F29" s="84"/>
    </row>
    <row r="30" spans="1:13" ht="15" customHeight="1" x14ac:dyDescent="0.4">
      <c r="A30" s="152" t="s">
        <v>18</v>
      </c>
      <c r="B30" s="160">
        <v>6</v>
      </c>
      <c r="C30" s="160">
        <v>7</v>
      </c>
      <c r="D30" s="160">
        <v>8</v>
      </c>
      <c r="E30" s="160">
        <v>7</v>
      </c>
      <c r="F30" s="84"/>
    </row>
    <row r="31" spans="1:13" ht="15" customHeight="1" x14ac:dyDescent="0.4">
      <c r="A31" s="152" t="s">
        <v>19</v>
      </c>
      <c r="B31" s="160">
        <v>1</v>
      </c>
      <c r="C31" s="160">
        <v>0</v>
      </c>
      <c r="D31" s="160">
        <v>0</v>
      </c>
      <c r="E31" s="160">
        <v>0</v>
      </c>
      <c r="F31" s="84"/>
    </row>
    <row r="32" spans="1:13" ht="15" customHeight="1" x14ac:dyDescent="0.4">
      <c r="A32" s="152" t="s">
        <v>20</v>
      </c>
      <c r="B32" s="160">
        <v>4</v>
      </c>
      <c r="C32" s="160">
        <v>2</v>
      </c>
      <c r="D32" s="160">
        <v>3</v>
      </c>
      <c r="E32" s="160">
        <v>3</v>
      </c>
      <c r="F32" s="84"/>
    </row>
    <row r="33" spans="1:7" ht="15" customHeight="1" x14ac:dyDescent="0.4">
      <c r="A33" s="152" t="s">
        <v>464</v>
      </c>
      <c r="B33" s="160">
        <v>9</v>
      </c>
      <c r="C33" s="160">
        <v>6</v>
      </c>
      <c r="D33" s="160">
        <v>7</v>
      </c>
      <c r="E33" s="160">
        <v>7</v>
      </c>
      <c r="F33" s="84"/>
    </row>
    <row r="34" spans="1:7" ht="15" customHeight="1" x14ac:dyDescent="0.4">
      <c r="A34" s="71" t="s">
        <v>22</v>
      </c>
      <c r="B34" s="160">
        <v>1</v>
      </c>
      <c r="C34" s="160">
        <v>1</v>
      </c>
      <c r="D34" s="160">
        <v>1</v>
      </c>
      <c r="E34" s="160">
        <v>1</v>
      </c>
      <c r="F34" s="84"/>
      <c r="G34" s="71"/>
    </row>
    <row r="35" spans="1:7" ht="15" customHeight="1" x14ac:dyDescent="0.4">
      <c r="A35" s="152" t="s">
        <v>23</v>
      </c>
      <c r="B35" s="160">
        <v>9</v>
      </c>
      <c r="C35" s="160">
        <v>9</v>
      </c>
      <c r="D35" s="160">
        <v>12</v>
      </c>
      <c r="E35" s="160">
        <v>11</v>
      </c>
      <c r="F35" s="84"/>
    </row>
    <row r="36" spans="1:7" ht="15" customHeight="1" x14ac:dyDescent="0.4">
      <c r="A36" s="152" t="s">
        <v>24</v>
      </c>
      <c r="B36" s="160">
        <v>17</v>
      </c>
      <c r="C36" s="160">
        <v>10</v>
      </c>
      <c r="D36" s="160">
        <v>14</v>
      </c>
      <c r="E36" s="160">
        <v>14</v>
      </c>
      <c r="F36" s="84"/>
    </row>
    <row r="37" spans="1:7" ht="15" customHeight="1" x14ac:dyDescent="0.4">
      <c r="A37" s="152" t="s">
        <v>25</v>
      </c>
      <c r="B37" s="160">
        <v>0</v>
      </c>
      <c r="C37" s="160">
        <v>2</v>
      </c>
      <c r="D37" s="160">
        <v>2</v>
      </c>
      <c r="E37" s="160">
        <v>2</v>
      </c>
      <c r="F37" s="84"/>
    </row>
    <row r="38" spans="1:7" ht="15" customHeight="1" x14ac:dyDescent="0.4">
      <c r="A38" s="152" t="s">
        <v>26</v>
      </c>
      <c r="B38" s="160">
        <v>1</v>
      </c>
      <c r="C38" s="160">
        <v>5</v>
      </c>
      <c r="D38" s="160">
        <v>4</v>
      </c>
      <c r="E38" s="160">
        <v>4</v>
      </c>
      <c r="F38" s="84"/>
    </row>
    <row r="39" spans="1:7" ht="25.5" customHeight="1" x14ac:dyDescent="0.4">
      <c r="A39" s="152" t="s">
        <v>27</v>
      </c>
      <c r="B39" s="160">
        <v>49</v>
      </c>
      <c r="C39" s="160">
        <v>40</v>
      </c>
      <c r="D39" s="160">
        <v>42</v>
      </c>
      <c r="E39" s="160">
        <v>42</v>
      </c>
      <c r="F39" s="84"/>
    </row>
    <row r="40" spans="1:7" ht="15" customHeight="1" x14ac:dyDescent="0.4">
      <c r="A40" s="152" t="s">
        <v>28</v>
      </c>
      <c r="B40" s="160">
        <v>50</v>
      </c>
      <c r="C40" s="160">
        <v>41</v>
      </c>
      <c r="D40" s="160">
        <v>44</v>
      </c>
      <c r="E40" s="160">
        <v>44</v>
      </c>
      <c r="F40" s="84"/>
    </row>
    <row r="41" spans="1:7" ht="15" customHeight="1" x14ac:dyDescent="0.4">
      <c r="A41" s="152" t="s">
        <v>226</v>
      </c>
      <c r="B41" s="160">
        <v>1</v>
      </c>
      <c r="C41" s="160">
        <v>0</v>
      </c>
      <c r="D41" s="160">
        <v>0</v>
      </c>
      <c r="E41" s="160">
        <v>0</v>
      </c>
      <c r="F41" s="84"/>
    </row>
    <row r="42" spans="1:7" ht="15" customHeight="1" x14ac:dyDescent="0.4">
      <c r="A42" s="152" t="s">
        <v>29</v>
      </c>
      <c r="B42" s="160">
        <v>0</v>
      </c>
      <c r="C42" s="160">
        <v>0</v>
      </c>
      <c r="D42" s="160">
        <v>0</v>
      </c>
      <c r="E42" s="160">
        <v>0</v>
      </c>
      <c r="F42" s="84"/>
    </row>
    <row r="43" spans="1:7" ht="15" customHeight="1" x14ac:dyDescent="0.4">
      <c r="A43" s="152" t="s">
        <v>30</v>
      </c>
      <c r="B43" s="160">
        <v>6</v>
      </c>
      <c r="C43" s="160">
        <v>1</v>
      </c>
      <c r="D43" s="160">
        <v>1</v>
      </c>
      <c r="E43" s="160">
        <v>2</v>
      </c>
      <c r="F43" s="84"/>
    </row>
    <row r="44" spans="1:7" ht="15" customHeight="1" x14ac:dyDescent="0.4">
      <c r="A44" s="152" t="s">
        <v>31</v>
      </c>
      <c r="B44" s="160">
        <v>4</v>
      </c>
      <c r="C44" s="160">
        <v>11</v>
      </c>
      <c r="D44" s="160">
        <v>9</v>
      </c>
      <c r="E44" s="160">
        <v>9</v>
      </c>
      <c r="F44" s="84"/>
    </row>
    <row r="45" spans="1:7" ht="21.95" customHeight="1" x14ac:dyDescent="0.4">
      <c r="A45" s="152" t="s">
        <v>80</v>
      </c>
      <c r="B45" s="160">
        <v>76</v>
      </c>
      <c r="C45" s="160">
        <v>35</v>
      </c>
      <c r="D45" s="160">
        <v>47</v>
      </c>
      <c r="E45" s="160">
        <v>47</v>
      </c>
      <c r="F45" s="84"/>
    </row>
    <row r="46" spans="1:7" ht="15" customHeight="1" x14ac:dyDescent="0.4">
      <c r="A46" s="152" t="s">
        <v>34</v>
      </c>
      <c r="B46" s="160">
        <v>33</v>
      </c>
      <c r="C46" s="160">
        <v>18</v>
      </c>
      <c r="D46" s="160">
        <v>22</v>
      </c>
      <c r="E46" s="160">
        <v>23</v>
      </c>
      <c r="F46" s="84"/>
    </row>
    <row r="47" spans="1:7" ht="15" customHeight="1" x14ac:dyDescent="0.4">
      <c r="A47" s="152" t="s">
        <v>35</v>
      </c>
      <c r="B47" s="160">
        <v>21</v>
      </c>
      <c r="C47" s="160">
        <v>3</v>
      </c>
      <c r="D47" s="160">
        <v>8</v>
      </c>
      <c r="E47" s="160">
        <v>8</v>
      </c>
      <c r="F47" s="84"/>
    </row>
    <row r="48" spans="1:7" ht="15" customHeight="1" x14ac:dyDescent="0.4">
      <c r="A48" s="152" t="s">
        <v>38</v>
      </c>
      <c r="B48" s="160">
        <v>27</v>
      </c>
      <c r="C48" s="160">
        <v>13</v>
      </c>
      <c r="D48" s="160">
        <v>15</v>
      </c>
      <c r="E48" s="160">
        <v>16</v>
      </c>
      <c r="F48" s="84"/>
    </row>
    <row r="49" spans="1:7" ht="15" customHeight="1" x14ac:dyDescent="0.4">
      <c r="A49" s="152" t="s">
        <v>40</v>
      </c>
      <c r="B49" s="160">
        <v>6</v>
      </c>
      <c r="C49" s="160">
        <v>3</v>
      </c>
      <c r="D49" s="160">
        <v>5</v>
      </c>
      <c r="E49" s="160">
        <v>5</v>
      </c>
      <c r="F49" s="84"/>
    </row>
    <row r="50" spans="1:7" ht="23.45" customHeight="1" x14ac:dyDescent="0.4">
      <c r="A50" s="152" t="s">
        <v>81</v>
      </c>
      <c r="B50" s="160">
        <v>8</v>
      </c>
      <c r="C50" s="160">
        <v>0</v>
      </c>
      <c r="D50" s="160">
        <v>1</v>
      </c>
      <c r="E50" s="160">
        <v>1</v>
      </c>
      <c r="F50" s="84"/>
    </row>
    <row r="51" spans="1:7" ht="15" customHeight="1" x14ac:dyDescent="0.4">
      <c r="A51" s="71" t="s">
        <v>41</v>
      </c>
      <c r="B51" s="160">
        <v>2</v>
      </c>
      <c r="C51" s="160">
        <v>0</v>
      </c>
      <c r="D51" s="160">
        <v>0</v>
      </c>
      <c r="E51" s="160">
        <v>0</v>
      </c>
      <c r="F51" s="84"/>
      <c r="G51" s="71"/>
    </row>
    <row r="52" spans="1:7" ht="15" customHeight="1" x14ac:dyDescent="0.4">
      <c r="A52" s="71" t="s">
        <v>42</v>
      </c>
      <c r="B52" s="160">
        <v>0</v>
      </c>
      <c r="C52" s="160" t="s">
        <v>229</v>
      </c>
      <c r="D52" s="160" t="s">
        <v>229</v>
      </c>
      <c r="E52" s="160">
        <v>0</v>
      </c>
      <c r="F52" s="84"/>
      <c r="G52" s="71"/>
    </row>
    <row r="53" spans="1:7" ht="15" customHeight="1" x14ac:dyDescent="0.4">
      <c r="A53" s="152" t="s">
        <v>43</v>
      </c>
      <c r="B53" s="160">
        <v>6</v>
      </c>
      <c r="C53" s="160">
        <v>0</v>
      </c>
      <c r="D53" s="160">
        <v>0</v>
      </c>
      <c r="E53" s="160">
        <v>0</v>
      </c>
      <c r="F53" s="84"/>
    </row>
    <row r="54" spans="1:7" ht="15" customHeight="1" x14ac:dyDescent="0.4">
      <c r="A54" s="152" t="s">
        <v>465</v>
      </c>
      <c r="B54" s="160" t="s">
        <v>229</v>
      </c>
      <c r="C54" s="160">
        <v>0</v>
      </c>
      <c r="D54" s="160" t="s">
        <v>229</v>
      </c>
      <c r="E54" s="160">
        <v>0</v>
      </c>
      <c r="F54" s="84"/>
    </row>
    <row r="55" spans="1:7" ht="24" customHeight="1" x14ac:dyDescent="0.4">
      <c r="A55" s="71" t="s">
        <v>45</v>
      </c>
      <c r="B55" s="160">
        <v>0</v>
      </c>
      <c r="C55" s="160">
        <v>0</v>
      </c>
      <c r="D55" s="160">
        <v>0</v>
      </c>
      <c r="E55" s="160">
        <v>0</v>
      </c>
      <c r="F55" s="84"/>
      <c r="G55" s="71"/>
    </row>
    <row r="56" spans="1:7" ht="15" customHeight="1" x14ac:dyDescent="0.4">
      <c r="A56" s="152" t="s">
        <v>46</v>
      </c>
      <c r="B56" s="160">
        <v>23</v>
      </c>
      <c r="C56" s="160">
        <v>29</v>
      </c>
      <c r="D56" s="160">
        <v>28</v>
      </c>
      <c r="E56" s="160">
        <v>27</v>
      </c>
      <c r="F56" s="84"/>
    </row>
    <row r="57" spans="1:7" ht="15" customHeight="1" x14ac:dyDescent="0.4">
      <c r="A57" s="152" t="s">
        <v>47</v>
      </c>
      <c r="B57" s="160">
        <v>0</v>
      </c>
      <c r="C57" s="160">
        <v>1</v>
      </c>
      <c r="D57" s="160">
        <v>1</v>
      </c>
      <c r="E57" s="160">
        <v>1</v>
      </c>
      <c r="F57" s="84"/>
    </row>
    <row r="58" spans="1:7" ht="15" customHeight="1" x14ac:dyDescent="0.4">
      <c r="A58" s="143" t="s">
        <v>83</v>
      </c>
      <c r="B58" s="160">
        <v>1</v>
      </c>
      <c r="C58" s="160">
        <v>2</v>
      </c>
      <c r="D58" s="160">
        <v>2</v>
      </c>
      <c r="E58" s="160">
        <v>2</v>
      </c>
      <c r="F58" s="84"/>
      <c r="G58" s="143"/>
    </row>
    <row r="59" spans="1:7" ht="15" customHeight="1" x14ac:dyDescent="0.4">
      <c r="A59" s="152" t="s">
        <v>48</v>
      </c>
      <c r="B59" s="160">
        <v>12</v>
      </c>
      <c r="C59" s="160">
        <v>9</v>
      </c>
      <c r="D59" s="160">
        <v>11</v>
      </c>
      <c r="E59" s="160">
        <v>11</v>
      </c>
      <c r="F59" s="84"/>
    </row>
    <row r="60" spans="1:7" ht="15" customHeight="1" x14ac:dyDescent="0.4">
      <c r="A60" s="71" t="s">
        <v>50</v>
      </c>
      <c r="B60" s="160">
        <v>0</v>
      </c>
      <c r="C60" s="160">
        <v>0</v>
      </c>
      <c r="D60" s="160">
        <v>0</v>
      </c>
      <c r="E60" s="160">
        <v>0</v>
      </c>
      <c r="F60" s="84"/>
      <c r="G60" s="71"/>
    </row>
    <row r="61" spans="1:7" ht="15" customHeight="1" x14ac:dyDescent="0.4">
      <c r="A61" s="71" t="s">
        <v>51</v>
      </c>
      <c r="B61" s="160">
        <v>1</v>
      </c>
      <c r="C61" s="160">
        <v>1</v>
      </c>
      <c r="D61" s="160">
        <v>1</v>
      </c>
      <c r="E61" s="160">
        <v>1</v>
      </c>
      <c r="F61" s="84"/>
      <c r="G61" s="71"/>
    </row>
    <row r="62" spans="1:7" ht="15" customHeight="1" x14ac:dyDescent="0.4">
      <c r="A62" s="71" t="s">
        <v>52</v>
      </c>
      <c r="B62" s="160">
        <v>1</v>
      </c>
      <c r="C62" s="160">
        <v>4</v>
      </c>
      <c r="D62" s="160">
        <v>4</v>
      </c>
      <c r="E62" s="160">
        <v>4</v>
      </c>
      <c r="F62" s="84"/>
      <c r="G62" s="71"/>
    </row>
    <row r="63" spans="1:7" ht="15" customHeight="1" x14ac:dyDescent="0.4">
      <c r="A63" s="143" t="s">
        <v>53</v>
      </c>
      <c r="B63" s="160">
        <v>0</v>
      </c>
      <c r="C63" s="160">
        <v>0</v>
      </c>
      <c r="D63" s="160">
        <v>0</v>
      </c>
      <c r="E63" s="160">
        <v>0</v>
      </c>
      <c r="F63" s="84"/>
      <c r="G63" s="143"/>
    </row>
    <row r="64" spans="1:7" ht="15" customHeight="1" x14ac:dyDescent="0.4">
      <c r="A64" s="143" t="s">
        <v>54</v>
      </c>
      <c r="B64" s="160">
        <v>0</v>
      </c>
      <c r="C64" s="160">
        <v>1</v>
      </c>
      <c r="D64" s="160">
        <v>1</v>
      </c>
      <c r="E64" s="160">
        <v>1</v>
      </c>
      <c r="F64" s="84"/>
      <c r="G64" s="143"/>
    </row>
    <row r="65" spans="1:7" ht="15" customHeight="1" x14ac:dyDescent="0.4">
      <c r="A65" s="143" t="s">
        <v>55</v>
      </c>
      <c r="B65" s="160">
        <v>0</v>
      </c>
      <c r="C65" s="160">
        <v>0</v>
      </c>
      <c r="D65" s="160">
        <v>0</v>
      </c>
      <c r="E65" s="160">
        <v>0</v>
      </c>
      <c r="F65" s="84"/>
      <c r="G65" s="143"/>
    </row>
    <row r="66" spans="1:7" ht="15" customHeight="1" x14ac:dyDescent="0.4">
      <c r="A66" s="152" t="s">
        <v>56</v>
      </c>
      <c r="B66" s="160">
        <v>2</v>
      </c>
      <c r="C66" s="160">
        <v>9</v>
      </c>
      <c r="D66" s="160">
        <v>8</v>
      </c>
      <c r="E66" s="160">
        <v>8</v>
      </c>
      <c r="F66" s="84"/>
    </row>
    <row r="67" spans="1:7" ht="15" customHeight="1" x14ac:dyDescent="0.4">
      <c r="A67" s="152" t="s">
        <v>57</v>
      </c>
      <c r="B67" s="160">
        <v>11</v>
      </c>
      <c r="C67" s="160">
        <v>5</v>
      </c>
      <c r="D67" s="160">
        <v>7</v>
      </c>
      <c r="E67" s="160">
        <v>7</v>
      </c>
      <c r="F67" s="84"/>
    </row>
    <row r="68" spans="1:7" ht="15" customHeight="1" x14ac:dyDescent="0.4">
      <c r="A68" s="71" t="s">
        <v>58</v>
      </c>
      <c r="B68" s="160">
        <v>0</v>
      </c>
      <c r="C68" s="160">
        <v>1</v>
      </c>
      <c r="D68" s="160">
        <v>1</v>
      </c>
      <c r="E68" s="160">
        <v>1</v>
      </c>
      <c r="F68" s="84"/>
      <c r="G68" s="71"/>
    </row>
    <row r="69" spans="1:7" ht="15" customHeight="1" x14ac:dyDescent="0.4">
      <c r="A69" s="152" t="s">
        <v>59</v>
      </c>
      <c r="B69" s="160">
        <v>19</v>
      </c>
      <c r="C69" s="160">
        <v>18</v>
      </c>
      <c r="D69" s="160">
        <v>21</v>
      </c>
      <c r="E69" s="160">
        <v>20</v>
      </c>
      <c r="F69" s="84"/>
    </row>
    <row r="70" spans="1:7" ht="15" customHeight="1" x14ac:dyDescent="0.4">
      <c r="A70" s="152" t="s">
        <v>60</v>
      </c>
      <c r="B70" s="160">
        <v>56</v>
      </c>
      <c r="C70" s="160">
        <v>45</v>
      </c>
      <c r="D70" s="160">
        <v>48</v>
      </c>
      <c r="E70" s="160">
        <v>48</v>
      </c>
      <c r="F70" s="84"/>
    </row>
    <row r="71" spans="1:7" ht="15" customHeight="1" x14ac:dyDescent="0.4">
      <c r="A71" s="152" t="s">
        <v>61</v>
      </c>
      <c r="B71" s="160">
        <v>4</v>
      </c>
      <c r="C71" s="160">
        <v>12</v>
      </c>
      <c r="D71" s="160">
        <v>5</v>
      </c>
      <c r="E71" s="160">
        <v>5</v>
      </c>
      <c r="F71" s="84"/>
    </row>
    <row r="72" spans="1:7" ht="15" customHeight="1" x14ac:dyDescent="0.4">
      <c r="A72" s="152" t="s">
        <v>62</v>
      </c>
      <c r="B72" s="160">
        <v>2</v>
      </c>
      <c r="C72" s="160">
        <v>6</v>
      </c>
      <c r="D72" s="160">
        <v>6</v>
      </c>
      <c r="E72" s="160">
        <v>6</v>
      </c>
      <c r="F72" s="84"/>
    </row>
    <row r="73" spans="1:7" x14ac:dyDescent="0.4">
      <c r="A73" s="163"/>
      <c r="B73" s="163"/>
      <c r="C73" s="163"/>
      <c r="D73" s="163"/>
      <c r="E73" s="174"/>
    </row>
    <row r="74" spans="1:7" ht="15" customHeight="1" x14ac:dyDescent="0.35">
      <c r="A74" s="161"/>
      <c r="B74" s="161"/>
      <c r="C74" s="161"/>
      <c r="D74" s="161"/>
      <c r="E74" s="128" t="s">
        <v>593</v>
      </c>
    </row>
    <row r="75" spans="1:7" ht="9" customHeight="1" x14ac:dyDescent="0.4">
      <c r="A75" s="161"/>
      <c r="B75" s="161"/>
      <c r="C75" s="161"/>
      <c r="D75" s="161"/>
      <c r="E75" s="150"/>
      <c r="F75" s="175"/>
    </row>
    <row r="76" spans="1:7" ht="28.5" customHeight="1" x14ac:dyDescent="0.35">
      <c r="A76" s="359" t="s">
        <v>645</v>
      </c>
      <c r="B76" s="359"/>
      <c r="C76" s="359"/>
      <c r="D76" s="359"/>
      <c r="E76" s="359"/>
      <c r="F76" s="176"/>
      <c r="G76" s="177"/>
    </row>
    <row r="77" spans="1:7" ht="98.25" customHeight="1" x14ac:dyDescent="0.35">
      <c r="A77" s="407" t="s">
        <v>646</v>
      </c>
      <c r="B77" s="407"/>
      <c r="C77" s="407"/>
      <c r="D77" s="407"/>
      <c r="E77" s="407"/>
      <c r="F77" s="162"/>
      <c r="G77" s="178"/>
    </row>
    <row r="78" spans="1:7" s="178" customFormat="1" ht="13.5" customHeight="1" x14ac:dyDescent="0.35">
      <c r="A78" s="359" t="s">
        <v>407</v>
      </c>
      <c r="B78" s="359"/>
      <c r="C78" s="359"/>
      <c r="D78" s="359"/>
      <c r="E78" s="359"/>
      <c r="F78" s="176"/>
    </row>
    <row r="79" spans="1:7" s="178" customFormat="1" ht="24.4" customHeight="1" x14ac:dyDescent="0.35">
      <c r="A79" s="359" t="s">
        <v>413</v>
      </c>
      <c r="B79" s="359"/>
      <c r="C79" s="359"/>
      <c r="D79" s="359"/>
      <c r="E79" s="359"/>
      <c r="F79" s="176"/>
    </row>
    <row r="80" spans="1:7" s="178" customFormat="1" ht="33.75" customHeight="1" x14ac:dyDescent="0.35">
      <c r="A80" s="359" t="s">
        <v>415</v>
      </c>
      <c r="B80" s="359"/>
      <c r="C80" s="359"/>
      <c r="D80" s="359"/>
      <c r="E80" s="359"/>
      <c r="F80" s="176"/>
    </row>
    <row r="81" spans="1:23" s="178" customFormat="1" ht="12.75" x14ac:dyDescent="0.35">
      <c r="A81" s="359" t="s">
        <v>414</v>
      </c>
      <c r="B81" s="359"/>
      <c r="C81" s="359"/>
      <c r="D81" s="359"/>
      <c r="E81" s="359"/>
      <c r="F81" s="176"/>
    </row>
    <row r="82" spans="1:23" s="57" customFormat="1" ht="56.25" customHeight="1" x14ac:dyDescent="0.35">
      <c r="A82" s="359" t="s">
        <v>550</v>
      </c>
      <c r="B82" s="359"/>
      <c r="C82" s="359"/>
      <c r="D82" s="359"/>
      <c r="E82" s="359"/>
      <c r="F82" s="179"/>
      <c r="G82" s="179"/>
      <c r="H82" s="179"/>
      <c r="I82" s="179"/>
      <c r="J82" s="179"/>
      <c r="K82" s="179"/>
      <c r="L82" s="179"/>
      <c r="M82" s="179"/>
      <c r="N82" s="179"/>
      <c r="O82" s="179"/>
      <c r="P82" s="179"/>
      <c r="Q82" s="179"/>
      <c r="R82" s="179"/>
      <c r="S82" s="179"/>
      <c r="T82" s="179"/>
      <c r="U82" s="179"/>
      <c r="V82" s="179"/>
      <c r="W82" s="179"/>
    </row>
    <row r="83" spans="1:23" s="57" customFormat="1" ht="52.5" customHeight="1" x14ac:dyDescent="0.35">
      <c r="A83" s="359" t="s">
        <v>408</v>
      </c>
      <c r="B83" s="359"/>
      <c r="C83" s="359"/>
      <c r="D83" s="359"/>
      <c r="E83" s="359"/>
      <c r="F83" s="180"/>
      <c r="G83" s="180"/>
      <c r="H83" s="180"/>
      <c r="I83" s="180"/>
      <c r="J83" s="180"/>
      <c r="K83" s="166"/>
      <c r="L83" s="178"/>
    </row>
    <row r="84" spans="1:23" s="57" customFormat="1" ht="65.25" customHeight="1" x14ac:dyDescent="0.35">
      <c r="A84" s="359" t="s">
        <v>510</v>
      </c>
      <c r="B84" s="359"/>
      <c r="C84" s="359"/>
      <c r="D84" s="359"/>
      <c r="E84" s="359"/>
      <c r="F84" s="180"/>
      <c r="G84" s="180"/>
      <c r="H84" s="180"/>
      <c r="I84" s="180"/>
      <c r="J84" s="180"/>
      <c r="K84" s="166"/>
      <c r="L84" s="178"/>
    </row>
    <row r="85" spans="1:23" x14ac:dyDescent="0.35">
      <c r="A85" s="152" t="s">
        <v>409</v>
      </c>
      <c r="B85" s="166"/>
      <c r="C85" s="166"/>
      <c r="D85" s="166"/>
      <c r="E85" s="181"/>
      <c r="F85" s="166"/>
      <c r="G85" s="166"/>
      <c r="H85" s="166"/>
      <c r="I85" s="166"/>
      <c r="J85" s="166"/>
      <c r="K85" s="166"/>
    </row>
    <row r="86" spans="1:23" x14ac:dyDescent="0.35">
      <c r="A86" s="57" t="s">
        <v>410</v>
      </c>
      <c r="B86" s="182"/>
      <c r="C86" s="182"/>
      <c r="D86" s="182"/>
      <c r="E86" s="183"/>
      <c r="F86" s="184"/>
    </row>
    <row r="87" spans="1:23" x14ac:dyDescent="0.35">
      <c r="A87" s="166" t="s">
        <v>411</v>
      </c>
      <c r="B87" s="215"/>
      <c r="C87" s="215"/>
      <c r="D87" s="215"/>
      <c r="E87" s="185"/>
      <c r="F87" s="176"/>
    </row>
    <row r="88" spans="1:23" ht="15" customHeight="1" x14ac:dyDescent="0.35">
      <c r="B88" s="162"/>
      <c r="C88" s="162"/>
      <c r="D88" s="162"/>
      <c r="E88" s="186"/>
      <c r="F88" s="182"/>
    </row>
    <row r="89" spans="1:23" ht="12.75" x14ac:dyDescent="0.35">
      <c r="A89" s="404" t="s">
        <v>130</v>
      </c>
      <c r="B89" s="404"/>
      <c r="C89" s="404"/>
      <c r="D89" s="404"/>
      <c r="E89" s="405"/>
      <c r="F89" s="162"/>
    </row>
    <row r="90" spans="1:23" x14ac:dyDescent="0.35">
      <c r="A90" s="166" t="s">
        <v>373</v>
      </c>
      <c r="B90" s="169"/>
      <c r="C90" s="169"/>
      <c r="D90" s="169"/>
      <c r="E90" s="168"/>
      <c r="F90" s="169"/>
    </row>
    <row r="91" spans="1:23" ht="16.5" customHeight="1" x14ac:dyDescent="0.35">
      <c r="A91" s="187"/>
      <c r="B91" s="187"/>
      <c r="C91" s="187"/>
      <c r="D91" s="187"/>
      <c r="E91" s="188"/>
      <c r="F91" s="187"/>
    </row>
  </sheetData>
  <sheetProtection sheet="1" objects="1" scenarios="1"/>
  <mergeCells count="12">
    <mergeCell ref="A89:E89"/>
    <mergeCell ref="A1:E1"/>
    <mergeCell ref="A2:B2"/>
    <mergeCell ref="A76:E76"/>
    <mergeCell ref="A77:E77"/>
    <mergeCell ref="A78:E78"/>
    <mergeCell ref="A79:E79"/>
    <mergeCell ref="A80:E80"/>
    <mergeCell ref="A81:E81"/>
    <mergeCell ref="A82:E82"/>
    <mergeCell ref="A83:E83"/>
    <mergeCell ref="A84:E8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8"/>
  <sheetViews>
    <sheetView showGridLines="0" workbookViewId="0">
      <selection sqref="A1:J1"/>
    </sheetView>
  </sheetViews>
  <sheetFormatPr defaultColWidth="9.1328125" defaultRowHeight="13.15" x14ac:dyDescent="0.4"/>
  <cols>
    <col min="1" max="1" width="51.73046875" style="152" customWidth="1"/>
    <col min="2" max="9" width="15.86328125" style="152" customWidth="1"/>
    <col min="10" max="10" width="15.86328125" style="151" customWidth="1"/>
    <col min="11" max="16384" width="9.1328125" style="152"/>
  </cols>
  <sheetData>
    <row r="1" spans="1:16" s="169" customFormat="1" ht="15" customHeight="1" x14ac:dyDescent="0.45">
      <c r="A1" s="406" t="s">
        <v>551</v>
      </c>
      <c r="B1" s="406"/>
      <c r="C1" s="406"/>
      <c r="D1" s="406"/>
      <c r="E1" s="406"/>
      <c r="F1" s="406"/>
      <c r="G1" s="406"/>
      <c r="H1" s="406"/>
      <c r="I1" s="406"/>
      <c r="J1" s="406"/>
      <c r="K1" s="168"/>
    </row>
    <row r="2" spans="1:16" ht="15.75" customHeight="1" x14ac:dyDescent="0.4">
      <c r="A2" s="408" t="s">
        <v>594</v>
      </c>
      <c r="B2" s="408"/>
    </row>
    <row r="3" spans="1:16" ht="15.75" customHeight="1" x14ac:dyDescent="0.4">
      <c r="A3" s="81" t="s">
        <v>70</v>
      </c>
    </row>
    <row r="4" spans="1:16" ht="15.75" customHeight="1" x14ac:dyDescent="0.4">
      <c r="A4" s="81"/>
    </row>
    <row r="5" spans="1:16" s="151" customFormat="1" ht="11.25" customHeight="1" x14ac:dyDescent="0.4">
      <c r="A5" s="113"/>
      <c r="B5" s="199"/>
      <c r="C5" s="199"/>
      <c r="D5" s="198"/>
      <c r="E5" s="199"/>
      <c r="F5" s="199"/>
      <c r="G5" s="198"/>
      <c r="H5" s="198"/>
      <c r="I5" s="198"/>
      <c r="J5" s="198"/>
      <c r="K5" s="170"/>
    </row>
    <row r="6" spans="1:16" ht="39.75" customHeight="1" x14ac:dyDescent="0.4">
      <c r="A6" s="155"/>
      <c r="B6" s="200" t="s">
        <v>230</v>
      </c>
      <c r="C6" s="200" t="s">
        <v>232</v>
      </c>
      <c r="D6" s="200" t="s">
        <v>231</v>
      </c>
      <c r="E6" s="200" t="s">
        <v>233</v>
      </c>
      <c r="F6" s="200" t="s">
        <v>234</v>
      </c>
      <c r="G6" s="200" t="s">
        <v>235</v>
      </c>
      <c r="H6" s="200" t="s">
        <v>236</v>
      </c>
      <c r="I6" s="200" t="s">
        <v>591</v>
      </c>
      <c r="J6" s="201" t="s">
        <v>552</v>
      </c>
    </row>
    <row r="7" spans="1:16" ht="19.5" customHeight="1" x14ac:dyDescent="0.4">
      <c r="A7" s="152" t="s">
        <v>124</v>
      </c>
      <c r="B7" s="160">
        <v>2556</v>
      </c>
      <c r="C7" s="160">
        <v>178</v>
      </c>
      <c r="D7" s="160">
        <v>310</v>
      </c>
      <c r="E7" s="160">
        <v>68</v>
      </c>
      <c r="F7" s="160">
        <v>12</v>
      </c>
      <c r="G7" s="160">
        <v>8</v>
      </c>
      <c r="H7" s="160">
        <v>3</v>
      </c>
      <c r="I7" s="160" t="s">
        <v>229</v>
      </c>
      <c r="J7" s="160">
        <v>3153</v>
      </c>
      <c r="K7" s="199"/>
      <c r="L7" s="159"/>
      <c r="M7" s="159"/>
      <c r="N7" s="159"/>
      <c r="O7" s="159"/>
      <c r="P7" s="159"/>
    </row>
    <row r="8" spans="1:16" ht="14.25" customHeight="1" x14ac:dyDescent="0.4">
      <c r="A8" s="152" t="s">
        <v>98</v>
      </c>
      <c r="B8" s="160">
        <v>424481</v>
      </c>
      <c r="C8" s="160">
        <v>28991</v>
      </c>
      <c r="D8" s="160">
        <v>50148</v>
      </c>
      <c r="E8" s="160">
        <v>10553</v>
      </c>
      <c r="F8" s="160">
        <v>1310</v>
      </c>
      <c r="G8" s="160">
        <v>711</v>
      </c>
      <c r="H8" s="160">
        <v>291</v>
      </c>
      <c r="I8" s="160" t="s">
        <v>229</v>
      </c>
      <c r="J8" s="160">
        <v>517756</v>
      </c>
      <c r="K8" s="199"/>
      <c r="L8" s="159"/>
      <c r="M8" s="159"/>
      <c r="N8" s="159"/>
      <c r="O8" s="159"/>
      <c r="P8" s="159"/>
    </row>
    <row r="9" spans="1:16" ht="24.75" customHeight="1" x14ac:dyDescent="0.4">
      <c r="A9" s="151" t="s">
        <v>502</v>
      </c>
      <c r="B9" s="160"/>
      <c r="C9" s="160"/>
      <c r="D9" s="160"/>
      <c r="E9" s="160"/>
      <c r="F9" s="160"/>
      <c r="G9" s="160"/>
      <c r="H9" s="160"/>
      <c r="I9" s="160"/>
      <c r="J9" s="160"/>
      <c r="L9" s="159"/>
      <c r="M9" s="159"/>
      <c r="N9" s="159"/>
      <c r="O9" s="159"/>
      <c r="P9" s="159"/>
    </row>
    <row r="10" spans="1:16" ht="15" customHeight="1" x14ac:dyDescent="0.4">
      <c r="A10" s="152" t="s">
        <v>125</v>
      </c>
      <c r="B10" s="160">
        <v>423295</v>
      </c>
      <c r="C10" s="160">
        <v>28875</v>
      </c>
      <c r="D10" s="160">
        <v>49983</v>
      </c>
      <c r="E10" s="160">
        <v>10504</v>
      </c>
      <c r="F10" s="160">
        <v>1306</v>
      </c>
      <c r="G10" s="160">
        <v>707</v>
      </c>
      <c r="H10" s="160">
        <v>291</v>
      </c>
      <c r="I10" s="160" t="s">
        <v>229</v>
      </c>
      <c r="J10" s="160">
        <v>515057</v>
      </c>
      <c r="K10" s="194"/>
    </row>
    <row r="11" spans="1:16" ht="20.45" customHeight="1" x14ac:dyDescent="0.4">
      <c r="A11" s="152" t="s">
        <v>74</v>
      </c>
      <c r="B11" s="160">
        <v>419808</v>
      </c>
      <c r="C11" s="160">
        <v>28619</v>
      </c>
      <c r="D11" s="160">
        <v>49775</v>
      </c>
      <c r="E11" s="160">
        <v>10390</v>
      </c>
      <c r="F11" s="160">
        <v>1235</v>
      </c>
      <c r="G11" s="160">
        <v>703</v>
      </c>
      <c r="H11" s="160" t="s">
        <v>229</v>
      </c>
      <c r="I11" s="160" t="s">
        <v>229</v>
      </c>
      <c r="J11" s="160">
        <v>510916</v>
      </c>
      <c r="K11" s="194"/>
    </row>
    <row r="12" spans="1:16" ht="15" customHeight="1" x14ac:dyDescent="0.4">
      <c r="A12" s="152" t="s">
        <v>75</v>
      </c>
      <c r="B12" s="160">
        <v>412693</v>
      </c>
      <c r="C12" s="160">
        <v>27773</v>
      </c>
      <c r="D12" s="160">
        <v>49114</v>
      </c>
      <c r="E12" s="160">
        <v>9845</v>
      </c>
      <c r="F12" s="160">
        <v>1121</v>
      </c>
      <c r="G12" s="160">
        <v>697</v>
      </c>
      <c r="H12" s="160" t="s">
        <v>229</v>
      </c>
      <c r="I12" s="160" t="s">
        <v>229</v>
      </c>
      <c r="J12" s="160">
        <v>501629</v>
      </c>
      <c r="K12" s="194"/>
    </row>
    <row r="13" spans="1:16" ht="15" customHeight="1" x14ac:dyDescent="0.4">
      <c r="A13" s="152" t="s">
        <v>76</v>
      </c>
      <c r="B13" s="160">
        <v>411466</v>
      </c>
      <c r="C13" s="160">
        <v>27702</v>
      </c>
      <c r="D13" s="160">
        <v>49071</v>
      </c>
      <c r="E13" s="160">
        <v>9827</v>
      </c>
      <c r="F13" s="160">
        <v>1116</v>
      </c>
      <c r="G13" s="160">
        <v>697</v>
      </c>
      <c r="H13" s="160" t="s">
        <v>229</v>
      </c>
      <c r="I13" s="160" t="s">
        <v>229</v>
      </c>
      <c r="J13" s="160">
        <v>500265</v>
      </c>
      <c r="K13" s="194"/>
    </row>
    <row r="14" spans="1:16" ht="24" customHeight="1" x14ac:dyDescent="0.4">
      <c r="A14" s="161" t="s">
        <v>635</v>
      </c>
      <c r="B14" s="160">
        <v>420136</v>
      </c>
      <c r="C14" s="160">
        <v>28580</v>
      </c>
      <c r="D14" s="160">
        <v>49813</v>
      </c>
      <c r="E14" s="160">
        <v>10454</v>
      </c>
      <c r="F14" s="160">
        <v>1273</v>
      </c>
      <c r="G14" s="160">
        <v>703</v>
      </c>
      <c r="H14" s="160" t="s">
        <v>229</v>
      </c>
      <c r="I14" s="160" t="s">
        <v>229</v>
      </c>
      <c r="J14" s="160">
        <v>511345</v>
      </c>
      <c r="K14" s="194"/>
      <c r="L14" s="161"/>
    </row>
    <row r="15" spans="1:16" ht="15" customHeight="1" x14ac:dyDescent="0.4">
      <c r="A15" s="152" t="s">
        <v>553</v>
      </c>
      <c r="B15" s="160">
        <v>417395</v>
      </c>
      <c r="C15" s="160">
        <v>28433</v>
      </c>
      <c r="D15" s="160">
        <v>49496</v>
      </c>
      <c r="E15" s="160">
        <v>10102</v>
      </c>
      <c r="F15" s="160">
        <v>1256</v>
      </c>
      <c r="G15" s="160">
        <v>697</v>
      </c>
      <c r="H15" s="160" t="s">
        <v>229</v>
      </c>
      <c r="I15" s="160" t="s">
        <v>229</v>
      </c>
      <c r="J15" s="160">
        <v>507765</v>
      </c>
      <c r="K15" s="194"/>
    </row>
    <row r="16" spans="1:16" ht="21" customHeight="1" x14ac:dyDescent="0.4">
      <c r="A16" s="152" t="s">
        <v>554</v>
      </c>
      <c r="B16" s="160">
        <v>421558</v>
      </c>
      <c r="C16" s="160">
        <v>28720</v>
      </c>
      <c r="D16" s="160">
        <v>49859</v>
      </c>
      <c r="E16" s="160">
        <v>10420</v>
      </c>
      <c r="F16" s="160">
        <v>1244</v>
      </c>
      <c r="G16" s="160">
        <v>707</v>
      </c>
      <c r="H16" s="160" t="s">
        <v>229</v>
      </c>
      <c r="I16" s="160" t="s">
        <v>229</v>
      </c>
      <c r="J16" s="160">
        <v>512894</v>
      </c>
      <c r="K16" s="194"/>
    </row>
    <row r="17" spans="1:19" ht="23.45" customHeight="1" x14ac:dyDescent="0.4">
      <c r="A17" s="152" t="s">
        <v>77</v>
      </c>
      <c r="B17" s="160">
        <v>413864</v>
      </c>
      <c r="C17" s="160">
        <v>27865</v>
      </c>
      <c r="D17" s="160">
        <v>49182</v>
      </c>
      <c r="E17" s="160">
        <v>9914</v>
      </c>
      <c r="F17" s="160">
        <v>1179</v>
      </c>
      <c r="G17" s="160">
        <v>697</v>
      </c>
      <c r="H17" s="160">
        <v>291</v>
      </c>
      <c r="I17" s="160" t="s">
        <v>229</v>
      </c>
      <c r="J17" s="160">
        <v>503088</v>
      </c>
      <c r="K17" s="194"/>
    </row>
    <row r="18" spans="1:19" ht="15" customHeight="1" x14ac:dyDescent="0.4">
      <c r="A18" s="152" t="s">
        <v>6</v>
      </c>
      <c r="B18" s="160">
        <v>305723</v>
      </c>
      <c r="C18" s="160">
        <v>19934</v>
      </c>
      <c r="D18" s="160">
        <v>36696</v>
      </c>
      <c r="E18" s="160">
        <v>7438</v>
      </c>
      <c r="F18" s="160">
        <v>947</v>
      </c>
      <c r="G18" s="160">
        <v>509</v>
      </c>
      <c r="H18" s="160">
        <v>147</v>
      </c>
      <c r="I18" s="160" t="s">
        <v>229</v>
      </c>
      <c r="J18" s="160">
        <v>371394</v>
      </c>
      <c r="K18" s="194"/>
      <c r="S18" s="152" t="s">
        <v>113</v>
      </c>
    </row>
    <row r="19" spans="1:19" ht="15" customHeight="1" x14ac:dyDescent="0.4">
      <c r="A19" s="152" t="s">
        <v>7</v>
      </c>
      <c r="B19" s="160">
        <v>287043</v>
      </c>
      <c r="C19" s="160">
        <v>18541</v>
      </c>
      <c r="D19" s="160">
        <v>34206</v>
      </c>
      <c r="E19" s="160">
        <v>7048</v>
      </c>
      <c r="F19" s="160">
        <v>823</v>
      </c>
      <c r="G19" s="160">
        <v>484</v>
      </c>
      <c r="H19" s="160">
        <v>151</v>
      </c>
      <c r="I19" s="160" t="s">
        <v>229</v>
      </c>
      <c r="J19" s="160">
        <v>348296</v>
      </c>
      <c r="K19" s="194"/>
    </row>
    <row r="20" spans="1:19" ht="15" customHeight="1" x14ac:dyDescent="0.4">
      <c r="A20" s="152" t="s">
        <v>8</v>
      </c>
      <c r="B20" s="160">
        <v>10840</v>
      </c>
      <c r="C20" s="160">
        <v>781</v>
      </c>
      <c r="D20" s="160">
        <v>1348</v>
      </c>
      <c r="E20" s="160">
        <v>372</v>
      </c>
      <c r="F20" s="160">
        <v>260</v>
      </c>
      <c r="G20" s="160">
        <v>77</v>
      </c>
      <c r="H20" s="160">
        <v>0</v>
      </c>
      <c r="I20" s="160" t="s">
        <v>229</v>
      </c>
      <c r="J20" s="160">
        <v>13678</v>
      </c>
      <c r="K20" s="194"/>
    </row>
    <row r="21" spans="1:19" ht="15" customHeight="1" x14ac:dyDescent="0.4">
      <c r="A21" s="152" t="s">
        <v>9</v>
      </c>
      <c r="B21" s="160">
        <v>1146</v>
      </c>
      <c r="C21" s="160">
        <v>33</v>
      </c>
      <c r="D21" s="160">
        <v>148</v>
      </c>
      <c r="E21" s="160">
        <v>56</v>
      </c>
      <c r="F21" s="160">
        <v>0</v>
      </c>
      <c r="G21" s="160">
        <v>0</v>
      </c>
      <c r="H21" s="160">
        <v>0</v>
      </c>
      <c r="I21" s="160" t="s">
        <v>229</v>
      </c>
      <c r="J21" s="160">
        <v>1383</v>
      </c>
      <c r="K21" s="194"/>
    </row>
    <row r="22" spans="1:19" ht="20.45" customHeight="1" x14ac:dyDescent="0.4">
      <c r="A22" s="152" t="s">
        <v>10</v>
      </c>
      <c r="B22" s="160">
        <v>104379</v>
      </c>
      <c r="C22" s="160">
        <v>7610</v>
      </c>
      <c r="D22" s="160">
        <v>12201</v>
      </c>
      <c r="E22" s="160">
        <v>2196</v>
      </c>
      <c r="F22" s="160">
        <v>159</v>
      </c>
      <c r="G22" s="160">
        <v>152</v>
      </c>
      <c r="H22" s="160">
        <v>140</v>
      </c>
      <c r="I22" s="160" t="s">
        <v>229</v>
      </c>
      <c r="J22" s="160">
        <v>126916</v>
      </c>
      <c r="K22" s="194"/>
    </row>
    <row r="23" spans="1:19" ht="15" customHeight="1" x14ac:dyDescent="0.4">
      <c r="A23" s="152" t="s">
        <v>11</v>
      </c>
      <c r="B23" s="160">
        <v>104702</v>
      </c>
      <c r="C23" s="160">
        <v>7694</v>
      </c>
      <c r="D23" s="160">
        <v>12227</v>
      </c>
      <c r="E23" s="160">
        <v>2197</v>
      </c>
      <c r="F23" s="160">
        <v>215</v>
      </c>
      <c r="G23" s="160">
        <v>151</v>
      </c>
      <c r="H23" s="160">
        <v>140</v>
      </c>
      <c r="I23" s="160" t="s">
        <v>229</v>
      </c>
      <c r="J23" s="160">
        <v>127422</v>
      </c>
      <c r="K23" s="194"/>
    </row>
    <row r="24" spans="1:19" ht="15" customHeight="1" x14ac:dyDescent="0.4">
      <c r="A24" s="152" t="s">
        <v>12</v>
      </c>
      <c r="B24" s="160">
        <v>105090</v>
      </c>
      <c r="C24" s="160">
        <v>7647</v>
      </c>
      <c r="D24" s="160">
        <v>12254</v>
      </c>
      <c r="E24" s="160">
        <v>2325</v>
      </c>
      <c r="F24" s="160">
        <v>158</v>
      </c>
      <c r="G24" s="160">
        <v>152</v>
      </c>
      <c r="H24" s="160">
        <v>140</v>
      </c>
      <c r="I24" s="160" t="s">
        <v>229</v>
      </c>
      <c r="J24" s="160">
        <v>127851</v>
      </c>
      <c r="K24" s="194"/>
    </row>
    <row r="25" spans="1:19" ht="15" customHeight="1" x14ac:dyDescent="0.4">
      <c r="A25" s="152" t="s">
        <v>13</v>
      </c>
      <c r="B25" s="160">
        <v>55157</v>
      </c>
      <c r="C25" s="160">
        <v>3600</v>
      </c>
      <c r="D25" s="160">
        <v>6072</v>
      </c>
      <c r="E25" s="160">
        <v>1622</v>
      </c>
      <c r="F25" s="160">
        <v>123</v>
      </c>
      <c r="G25" s="160">
        <v>104</v>
      </c>
      <c r="H25" s="160">
        <v>43</v>
      </c>
      <c r="I25" s="160" t="s">
        <v>229</v>
      </c>
      <c r="J25" s="160">
        <v>66745</v>
      </c>
      <c r="K25" s="194"/>
    </row>
    <row r="26" spans="1:19" ht="15" customHeight="1" x14ac:dyDescent="0.4">
      <c r="A26" s="152" t="s">
        <v>453</v>
      </c>
      <c r="B26" s="160">
        <v>2562</v>
      </c>
      <c r="C26" s="160">
        <v>158</v>
      </c>
      <c r="D26" s="160">
        <v>120</v>
      </c>
      <c r="E26" s="160">
        <v>38</v>
      </c>
      <c r="F26" s="160">
        <v>26</v>
      </c>
      <c r="G26" s="160">
        <v>0</v>
      </c>
      <c r="H26" s="160">
        <v>0</v>
      </c>
      <c r="I26" s="160" t="s">
        <v>229</v>
      </c>
      <c r="J26" s="160">
        <v>2904</v>
      </c>
      <c r="K26" s="194"/>
    </row>
    <row r="27" spans="1:19" ht="23.45" customHeight="1" x14ac:dyDescent="0.4">
      <c r="A27" s="152" t="s">
        <v>78</v>
      </c>
      <c r="B27" s="160">
        <v>117451</v>
      </c>
      <c r="C27" s="160">
        <v>7737</v>
      </c>
      <c r="D27" s="160">
        <v>12875</v>
      </c>
      <c r="E27" s="160">
        <v>2499</v>
      </c>
      <c r="F27" s="160">
        <v>199</v>
      </c>
      <c r="G27" s="160">
        <v>129</v>
      </c>
      <c r="H27" s="160">
        <v>129</v>
      </c>
      <c r="I27" s="160" t="s">
        <v>229</v>
      </c>
      <c r="J27" s="160">
        <v>141019</v>
      </c>
      <c r="K27" s="194"/>
    </row>
    <row r="28" spans="1:19" ht="15" customHeight="1" x14ac:dyDescent="0.4">
      <c r="A28" s="152" t="s">
        <v>15</v>
      </c>
      <c r="B28" s="160">
        <v>4172</v>
      </c>
      <c r="C28" s="160">
        <v>347</v>
      </c>
      <c r="D28" s="160">
        <v>533</v>
      </c>
      <c r="E28" s="160">
        <v>76</v>
      </c>
      <c r="F28" s="160">
        <v>6</v>
      </c>
      <c r="G28" s="160">
        <v>0</v>
      </c>
      <c r="H28" s="160">
        <v>0</v>
      </c>
      <c r="I28" s="160" t="s">
        <v>229</v>
      </c>
      <c r="J28" s="160">
        <v>5134</v>
      </c>
      <c r="K28" s="194"/>
    </row>
    <row r="29" spans="1:19" ht="15" customHeight="1" x14ac:dyDescent="0.4">
      <c r="A29" s="152" t="s">
        <v>16</v>
      </c>
      <c r="B29" s="160">
        <v>23622</v>
      </c>
      <c r="C29" s="160">
        <v>1858</v>
      </c>
      <c r="D29" s="160">
        <v>2573</v>
      </c>
      <c r="E29" s="160">
        <v>544</v>
      </c>
      <c r="F29" s="160">
        <v>119</v>
      </c>
      <c r="G29" s="160">
        <v>91</v>
      </c>
      <c r="H29" s="160">
        <v>11</v>
      </c>
      <c r="I29" s="160" t="s">
        <v>229</v>
      </c>
      <c r="J29" s="160">
        <v>28818</v>
      </c>
      <c r="K29" s="194"/>
    </row>
    <row r="30" spans="1:19" ht="15" customHeight="1" x14ac:dyDescent="0.4">
      <c r="A30" s="152" t="s">
        <v>17</v>
      </c>
      <c r="B30" s="160">
        <v>18249</v>
      </c>
      <c r="C30" s="160">
        <v>1227</v>
      </c>
      <c r="D30" s="160">
        <v>1755</v>
      </c>
      <c r="E30" s="160">
        <v>322</v>
      </c>
      <c r="F30" s="160">
        <v>28</v>
      </c>
      <c r="G30" s="160">
        <v>22</v>
      </c>
      <c r="H30" s="160">
        <v>40</v>
      </c>
      <c r="I30" s="160" t="s">
        <v>229</v>
      </c>
      <c r="J30" s="160">
        <v>21643</v>
      </c>
      <c r="K30" s="194"/>
    </row>
    <row r="31" spans="1:19" ht="15" customHeight="1" x14ac:dyDescent="0.4">
      <c r="A31" s="152" t="s">
        <v>18</v>
      </c>
      <c r="B31" s="160">
        <v>32681</v>
      </c>
      <c r="C31" s="160">
        <v>2173</v>
      </c>
      <c r="D31" s="160">
        <v>3028</v>
      </c>
      <c r="E31" s="160">
        <v>758</v>
      </c>
      <c r="F31" s="160">
        <v>30</v>
      </c>
      <c r="G31" s="160">
        <v>0</v>
      </c>
      <c r="H31" s="160">
        <v>0</v>
      </c>
      <c r="I31" s="160" t="s">
        <v>229</v>
      </c>
      <c r="J31" s="160">
        <v>38670</v>
      </c>
      <c r="K31" s="194"/>
    </row>
    <row r="32" spans="1:19" ht="15" customHeight="1" x14ac:dyDescent="0.4">
      <c r="A32" s="152" t="s">
        <v>19</v>
      </c>
      <c r="B32" s="160">
        <v>1405</v>
      </c>
      <c r="C32" s="160">
        <v>95</v>
      </c>
      <c r="D32" s="160">
        <v>158</v>
      </c>
      <c r="E32" s="160">
        <v>87</v>
      </c>
      <c r="F32" s="160">
        <v>12</v>
      </c>
      <c r="G32" s="160">
        <v>0</v>
      </c>
      <c r="H32" s="160">
        <v>0</v>
      </c>
      <c r="I32" s="160" t="s">
        <v>229</v>
      </c>
      <c r="J32" s="160">
        <v>1757</v>
      </c>
      <c r="K32" s="194"/>
    </row>
    <row r="33" spans="1:12" ht="15" customHeight="1" x14ac:dyDescent="0.4">
      <c r="A33" s="152" t="s">
        <v>20</v>
      </c>
      <c r="B33" s="160">
        <v>14398</v>
      </c>
      <c r="C33" s="160">
        <v>895</v>
      </c>
      <c r="D33" s="160">
        <v>1741</v>
      </c>
      <c r="E33" s="160">
        <v>211</v>
      </c>
      <c r="F33" s="160">
        <v>11</v>
      </c>
      <c r="G33" s="160">
        <v>0</v>
      </c>
      <c r="H33" s="160">
        <v>17</v>
      </c>
      <c r="I33" s="160" t="s">
        <v>229</v>
      </c>
      <c r="J33" s="160">
        <v>17273</v>
      </c>
      <c r="K33" s="194"/>
    </row>
    <row r="34" spans="1:12" ht="15" customHeight="1" x14ac:dyDescent="0.4">
      <c r="A34" s="152" t="s">
        <v>454</v>
      </c>
      <c r="B34" s="160">
        <v>28229</v>
      </c>
      <c r="C34" s="160">
        <v>1521</v>
      </c>
      <c r="D34" s="160">
        <v>3469</v>
      </c>
      <c r="E34" s="160">
        <v>624</v>
      </c>
      <c r="F34" s="160">
        <v>12</v>
      </c>
      <c r="G34" s="160">
        <v>17</v>
      </c>
      <c r="H34" s="160">
        <v>61</v>
      </c>
      <c r="I34" s="160" t="s">
        <v>229</v>
      </c>
      <c r="J34" s="160">
        <v>33933</v>
      </c>
      <c r="K34" s="194"/>
    </row>
    <row r="35" spans="1:12" ht="15" customHeight="1" x14ac:dyDescent="0.4">
      <c r="A35" s="71" t="s">
        <v>22</v>
      </c>
      <c r="B35" s="160">
        <v>5641</v>
      </c>
      <c r="C35" s="160">
        <v>362</v>
      </c>
      <c r="D35" s="160">
        <v>426</v>
      </c>
      <c r="E35" s="160">
        <v>41</v>
      </c>
      <c r="F35" s="160">
        <v>14</v>
      </c>
      <c r="G35" s="160">
        <v>0</v>
      </c>
      <c r="H35" s="160">
        <v>43</v>
      </c>
      <c r="I35" s="160" t="s">
        <v>229</v>
      </c>
      <c r="J35" s="160">
        <v>6527</v>
      </c>
      <c r="K35" s="194"/>
      <c r="L35" s="71"/>
    </row>
    <row r="36" spans="1:12" ht="15" customHeight="1" x14ac:dyDescent="0.4">
      <c r="A36" s="152" t="s">
        <v>23</v>
      </c>
      <c r="B36" s="160">
        <v>49647</v>
      </c>
      <c r="C36" s="160">
        <v>2586</v>
      </c>
      <c r="D36" s="160">
        <v>4946</v>
      </c>
      <c r="E36" s="160">
        <v>757</v>
      </c>
      <c r="F36" s="160">
        <v>101</v>
      </c>
      <c r="G36" s="160">
        <v>360</v>
      </c>
      <c r="H36" s="160">
        <v>135</v>
      </c>
      <c r="I36" s="160" t="s">
        <v>229</v>
      </c>
      <c r="J36" s="160">
        <v>58532</v>
      </c>
      <c r="K36" s="194"/>
    </row>
    <row r="37" spans="1:12" ht="15" customHeight="1" x14ac:dyDescent="0.4">
      <c r="A37" s="152" t="s">
        <v>24</v>
      </c>
      <c r="B37" s="160">
        <v>58397</v>
      </c>
      <c r="C37" s="160">
        <v>3332</v>
      </c>
      <c r="D37" s="160">
        <v>7092</v>
      </c>
      <c r="E37" s="160">
        <v>1454</v>
      </c>
      <c r="F37" s="160">
        <v>114</v>
      </c>
      <c r="G37" s="160">
        <v>53</v>
      </c>
      <c r="H37" s="160">
        <v>55</v>
      </c>
      <c r="I37" s="160" t="s">
        <v>229</v>
      </c>
      <c r="J37" s="160">
        <v>70554</v>
      </c>
      <c r="K37" s="194"/>
    </row>
    <row r="38" spans="1:12" ht="15" customHeight="1" x14ac:dyDescent="0.4">
      <c r="A38" s="152" t="s">
        <v>25</v>
      </c>
      <c r="B38" s="160">
        <v>8115</v>
      </c>
      <c r="C38" s="160">
        <v>280</v>
      </c>
      <c r="D38" s="160">
        <v>635</v>
      </c>
      <c r="E38" s="160">
        <v>143</v>
      </c>
      <c r="F38" s="160">
        <v>35</v>
      </c>
      <c r="G38" s="160">
        <v>25</v>
      </c>
      <c r="H38" s="160">
        <v>0</v>
      </c>
      <c r="I38" s="160" t="s">
        <v>229</v>
      </c>
      <c r="J38" s="160">
        <v>9233</v>
      </c>
      <c r="K38" s="194"/>
    </row>
    <row r="39" spans="1:12" ht="15" customHeight="1" x14ac:dyDescent="0.4">
      <c r="A39" s="152" t="s">
        <v>26</v>
      </c>
      <c r="B39" s="160">
        <v>15933</v>
      </c>
      <c r="C39" s="160">
        <v>1096</v>
      </c>
      <c r="D39" s="160">
        <v>1309</v>
      </c>
      <c r="E39" s="160">
        <v>406</v>
      </c>
      <c r="F39" s="160">
        <v>49</v>
      </c>
      <c r="G39" s="160">
        <v>0</v>
      </c>
      <c r="H39" s="160">
        <v>21</v>
      </c>
      <c r="I39" s="160" t="s">
        <v>229</v>
      </c>
      <c r="J39" s="160">
        <v>18814</v>
      </c>
      <c r="K39" s="194"/>
    </row>
    <row r="40" spans="1:12" ht="23.45" customHeight="1" x14ac:dyDescent="0.4">
      <c r="A40" s="152" t="s">
        <v>27</v>
      </c>
      <c r="B40" s="160">
        <v>180719</v>
      </c>
      <c r="C40" s="160">
        <v>12061</v>
      </c>
      <c r="D40" s="160">
        <v>20549</v>
      </c>
      <c r="E40" s="160">
        <v>4257</v>
      </c>
      <c r="F40" s="160">
        <v>496</v>
      </c>
      <c r="G40" s="160">
        <v>271</v>
      </c>
      <c r="H40" s="160">
        <v>52</v>
      </c>
      <c r="I40" s="160" t="s">
        <v>229</v>
      </c>
      <c r="J40" s="160">
        <v>218459</v>
      </c>
      <c r="K40" s="194"/>
    </row>
    <row r="41" spans="1:12" ht="15" customHeight="1" x14ac:dyDescent="0.4">
      <c r="A41" s="152" t="s">
        <v>28</v>
      </c>
      <c r="B41" s="160">
        <v>188234</v>
      </c>
      <c r="C41" s="160">
        <v>12692</v>
      </c>
      <c r="D41" s="160">
        <v>22668</v>
      </c>
      <c r="E41" s="160">
        <v>4832</v>
      </c>
      <c r="F41" s="160">
        <v>602</v>
      </c>
      <c r="G41" s="160">
        <v>348</v>
      </c>
      <c r="H41" s="160">
        <v>152</v>
      </c>
      <c r="I41" s="160" t="s">
        <v>229</v>
      </c>
      <c r="J41" s="160">
        <v>229579</v>
      </c>
      <c r="K41" s="194"/>
    </row>
    <row r="42" spans="1:12" ht="15" customHeight="1" x14ac:dyDescent="0.4">
      <c r="A42" s="152" t="s">
        <v>226</v>
      </c>
      <c r="B42" s="160">
        <v>671</v>
      </c>
      <c r="C42" s="160">
        <v>0</v>
      </c>
      <c r="D42" s="160">
        <v>19</v>
      </c>
      <c r="E42" s="160">
        <v>21</v>
      </c>
      <c r="F42" s="160">
        <v>0</v>
      </c>
      <c r="G42" s="160">
        <v>0</v>
      </c>
      <c r="H42" s="160">
        <v>0</v>
      </c>
      <c r="I42" s="160" t="s">
        <v>229</v>
      </c>
      <c r="J42" s="160">
        <v>711</v>
      </c>
      <c r="K42" s="194"/>
    </row>
    <row r="43" spans="1:12" ht="15" customHeight="1" x14ac:dyDescent="0.4">
      <c r="A43" s="152" t="s">
        <v>29</v>
      </c>
      <c r="B43" s="160">
        <v>2025</v>
      </c>
      <c r="C43" s="160">
        <v>68</v>
      </c>
      <c r="D43" s="160">
        <v>11</v>
      </c>
      <c r="E43" s="160">
        <v>49</v>
      </c>
      <c r="F43" s="160">
        <v>0</v>
      </c>
      <c r="G43" s="160">
        <v>0</v>
      </c>
      <c r="H43" s="160">
        <v>0</v>
      </c>
      <c r="I43" s="160" t="s">
        <v>229</v>
      </c>
      <c r="J43" s="160">
        <v>2153</v>
      </c>
      <c r="K43" s="194"/>
    </row>
    <row r="44" spans="1:12" ht="15" customHeight="1" x14ac:dyDescent="0.4">
      <c r="A44" s="152" t="s">
        <v>30</v>
      </c>
      <c r="B44" s="160">
        <v>6345</v>
      </c>
      <c r="C44" s="160">
        <v>408</v>
      </c>
      <c r="D44" s="160">
        <v>755</v>
      </c>
      <c r="E44" s="160">
        <v>213</v>
      </c>
      <c r="F44" s="160">
        <v>48</v>
      </c>
      <c r="G44" s="160">
        <v>0</v>
      </c>
      <c r="H44" s="160">
        <v>0</v>
      </c>
      <c r="I44" s="160" t="s">
        <v>229</v>
      </c>
      <c r="J44" s="160">
        <v>7769</v>
      </c>
      <c r="K44" s="194"/>
    </row>
    <row r="45" spans="1:12" ht="15" customHeight="1" x14ac:dyDescent="0.4">
      <c r="A45" s="152" t="s">
        <v>31</v>
      </c>
      <c r="B45" s="160">
        <v>41835</v>
      </c>
      <c r="C45" s="160">
        <v>2185</v>
      </c>
      <c r="D45" s="160">
        <v>2089</v>
      </c>
      <c r="E45" s="160">
        <v>867</v>
      </c>
      <c r="F45" s="160">
        <v>103</v>
      </c>
      <c r="G45" s="160">
        <v>298</v>
      </c>
      <c r="H45" s="160">
        <v>24</v>
      </c>
      <c r="I45" s="160" t="s">
        <v>229</v>
      </c>
      <c r="J45" s="160">
        <v>47401</v>
      </c>
      <c r="K45" s="194"/>
    </row>
    <row r="46" spans="1:12" ht="24" customHeight="1" x14ac:dyDescent="0.4">
      <c r="A46" s="152" t="s">
        <v>80</v>
      </c>
      <c r="B46" s="160">
        <v>195818</v>
      </c>
      <c r="C46" s="160">
        <v>14299</v>
      </c>
      <c r="D46" s="160">
        <v>26571</v>
      </c>
      <c r="E46" s="160">
        <v>5026</v>
      </c>
      <c r="F46" s="160">
        <v>901</v>
      </c>
      <c r="G46" s="160">
        <v>558</v>
      </c>
      <c r="H46" s="160">
        <v>247</v>
      </c>
      <c r="I46" s="160" t="s">
        <v>229</v>
      </c>
      <c r="J46" s="160">
        <v>243498</v>
      </c>
      <c r="K46" s="194"/>
    </row>
    <row r="47" spans="1:12" ht="15" customHeight="1" x14ac:dyDescent="0.4">
      <c r="A47" s="152" t="s">
        <v>34</v>
      </c>
      <c r="B47" s="160">
        <v>93716</v>
      </c>
      <c r="C47" s="160">
        <v>6769</v>
      </c>
      <c r="D47" s="160">
        <v>12901</v>
      </c>
      <c r="E47" s="160">
        <v>2666</v>
      </c>
      <c r="F47" s="160">
        <v>319</v>
      </c>
      <c r="G47" s="160">
        <v>174</v>
      </c>
      <c r="H47" s="160">
        <v>195</v>
      </c>
      <c r="I47" s="160" t="s">
        <v>229</v>
      </c>
      <c r="J47" s="160">
        <v>116757</v>
      </c>
      <c r="K47" s="194"/>
    </row>
    <row r="48" spans="1:12" ht="15" customHeight="1" x14ac:dyDescent="0.4">
      <c r="A48" s="152" t="s">
        <v>35</v>
      </c>
      <c r="B48" s="160">
        <v>33440</v>
      </c>
      <c r="C48" s="160">
        <v>2755</v>
      </c>
      <c r="D48" s="160">
        <v>3229</v>
      </c>
      <c r="E48" s="160">
        <v>923</v>
      </c>
      <c r="F48" s="160">
        <v>44</v>
      </c>
      <c r="G48" s="160">
        <v>0</v>
      </c>
      <c r="H48" s="160">
        <v>0</v>
      </c>
      <c r="I48" s="160" t="s">
        <v>229</v>
      </c>
      <c r="J48" s="160">
        <v>40391</v>
      </c>
      <c r="K48" s="194"/>
    </row>
    <row r="49" spans="1:12" ht="15" customHeight="1" x14ac:dyDescent="0.4">
      <c r="A49" s="152" t="s">
        <v>38</v>
      </c>
      <c r="B49" s="160">
        <v>64289</v>
      </c>
      <c r="C49" s="160">
        <v>4837</v>
      </c>
      <c r="D49" s="160">
        <v>9593</v>
      </c>
      <c r="E49" s="160">
        <v>1429</v>
      </c>
      <c r="F49" s="160">
        <v>324</v>
      </c>
      <c r="G49" s="160" t="s">
        <v>229</v>
      </c>
      <c r="H49" s="160" t="s">
        <v>229</v>
      </c>
      <c r="I49" s="160" t="s">
        <v>229</v>
      </c>
      <c r="J49" s="160">
        <v>80536</v>
      </c>
      <c r="K49" s="194"/>
    </row>
    <row r="50" spans="1:12" ht="15" customHeight="1" x14ac:dyDescent="0.4">
      <c r="A50" s="152" t="s">
        <v>40</v>
      </c>
      <c r="B50" s="160">
        <v>18667</v>
      </c>
      <c r="C50" s="160">
        <v>1011</v>
      </c>
      <c r="D50" s="160">
        <v>3406</v>
      </c>
      <c r="E50" s="160">
        <v>531</v>
      </c>
      <c r="F50" s="160">
        <v>370</v>
      </c>
      <c r="G50" s="160">
        <v>441</v>
      </c>
      <c r="H50" s="160">
        <v>194</v>
      </c>
      <c r="I50" s="160" t="s">
        <v>229</v>
      </c>
      <c r="J50" s="160">
        <v>24632</v>
      </c>
      <c r="K50" s="194"/>
    </row>
    <row r="51" spans="1:12" ht="22.5" customHeight="1" x14ac:dyDescent="0.4">
      <c r="A51" s="152" t="s">
        <v>81</v>
      </c>
      <c r="B51" s="160">
        <v>3121</v>
      </c>
      <c r="C51" s="160">
        <v>354</v>
      </c>
      <c r="D51" s="160">
        <v>368</v>
      </c>
      <c r="E51" s="160">
        <v>76</v>
      </c>
      <c r="F51" s="160">
        <v>257</v>
      </c>
      <c r="G51" s="160">
        <v>0</v>
      </c>
      <c r="H51" s="160">
        <v>0</v>
      </c>
      <c r="I51" s="160" t="s">
        <v>229</v>
      </c>
      <c r="J51" s="160">
        <v>4176</v>
      </c>
      <c r="K51" s="194"/>
    </row>
    <row r="52" spans="1:12" ht="15" customHeight="1" x14ac:dyDescent="0.4">
      <c r="A52" s="71" t="s">
        <v>41</v>
      </c>
      <c r="B52" s="160">
        <v>1277</v>
      </c>
      <c r="C52" s="160">
        <v>170</v>
      </c>
      <c r="D52" s="160">
        <v>198</v>
      </c>
      <c r="E52" s="160">
        <v>22</v>
      </c>
      <c r="F52" s="160">
        <v>19</v>
      </c>
      <c r="G52" s="160">
        <v>0</v>
      </c>
      <c r="H52" s="160">
        <v>0</v>
      </c>
      <c r="I52" s="160" t="s">
        <v>229</v>
      </c>
      <c r="J52" s="160">
        <v>1686</v>
      </c>
      <c r="K52" s="194"/>
      <c r="L52" s="71"/>
    </row>
    <row r="53" spans="1:12" ht="15" customHeight="1" x14ac:dyDescent="0.4">
      <c r="A53" s="71" t="s">
        <v>42</v>
      </c>
      <c r="B53" s="160">
        <v>75</v>
      </c>
      <c r="C53" s="160">
        <v>8</v>
      </c>
      <c r="D53" s="160">
        <v>33</v>
      </c>
      <c r="E53" s="160">
        <v>12</v>
      </c>
      <c r="F53" s="160">
        <v>0</v>
      </c>
      <c r="G53" s="160">
        <v>0</v>
      </c>
      <c r="H53" s="160">
        <v>0</v>
      </c>
      <c r="I53" s="160" t="s">
        <v>229</v>
      </c>
      <c r="J53" s="160">
        <v>128</v>
      </c>
      <c r="K53" s="194"/>
      <c r="L53" s="71"/>
    </row>
    <row r="54" spans="1:12" ht="15" customHeight="1" x14ac:dyDescent="0.4">
      <c r="A54" s="152" t="s">
        <v>43</v>
      </c>
      <c r="B54" s="160">
        <v>1868</v>
      </c>
      <c r="C54" s="160">
        <v>184</v>
      </c>
      <c r="D54" s="160">
        <v>169</v>
      </c>
      <c r="E54" s="160">
        <v>55</v>
      </c>
      <c r="F54" s="160">
        <v>0</v>
      </c>
      <c r="G54" s="160">
        <v>0</v>
      </c>
      <c r="H54" s="160">
        <v>0</v>
      </c>
      <c r="I54" s="160" t="s">
        <v>229</v>
      </c>
      <c r="J54" s="160">
        <v>2276</v>
      </c>
      <c r="K54" s="194"/>
    </row>
    <row r="55" spans="1:12" ht="15" customHeight="1" x14ac:dyDescent="0.4">
      <c r="A55" s="152" t="s">
        <v>455</v>
      </c>
      <c r="B55" s="160" t="s">
        <v>229</v>
      </c>
      <c r="C55" s="160">
        <v>0</v>
      </c>
      <c r="D55" s="160">
        <v>0</v>
      </c>
      <c r="E55" s="160">
        <v>0</v>
      </c>
      <c r="F55" s="160" t="s">
        <v>229</v>
      </c>
      <c r="G55" s="160">
        <v>0</v>
      </c>
      <c r="H55" s="160">
        <v>0</v>
      </c>
      <c r="I55" s="160" t="s">
        <v>229</v>
      </c>
      <c r="J55" s="160">
        <v>239</v>
      </c>
      <c r="K55" s="194"/>
    </row>
    <row r="56" spans="1:12" ht="21.95" customHeight="1" x14ac:dyDescent="0.4">
      <c r="A56" s="71" t="s">
        <v>45</v>
      </c>
      <c r="B56" s="160">
        <v>472</v>
      </c>
      <c r="C56" s="160">
        <v>29</v>
      </c>
      <c r="D56" s="160" t="s">
        <v>229</v>
      </c>
      <c r="E56" s="160" t="s">
        <v>229</v>
      </c>
      <c r="F56" s="160">
        <v>0</v>
      </c>
      <c r="G56" s="160">
        <v>0</v>
      </c>
      <c r="H56" s="160">
        <v>0</v>
      </c>
      <c r="I56" s="160" t="s">
        <v>229</v>
      </c>
      <c r="J56" s="160">
        <v>527</v>
      </c>
      <c r="K56" s="194"/>
      <c r="L56" s="71"/>
    </row>
    <row r="57" spans="1:12" ht="15" customHeight="1" x14ac:dyDescent="0.4">
      <c r="A57" s="152" t="s">
        <v>46</v>
      </c>
      <c r="B57" s="160">
        <v>119763</v>
      </c>
      <c r="C57" s="160">
        <v>8020</v>
      </c>
      <c r="D57" s="160">
        <v>11388</v>
      </c>
      <c r="E57" s="160">
        <v>2632</v>
      </c>
      <c r="F57" s="160">
        <v>302</v>
      </c>
      <c r="G57" s="160">
        <v>145</v>
      </c>
      <c r="H57" s="160">
        <v>72</v>
      </c>
      <c r="I57" s="160" t="s">
        <v>229</v>
      </c>
      <c r="J57" s="160">
        <v>142339</v>
      </c>
      <c r="K57" s="194"/>
    </row>
    <row r="58" spans="1:12" ht="15" customHeight="1" x14ac:dyDescent="0.4">
      <c r="A58" s="152" t="s">
        <v>47</v>
      </c>
      <c r="B58" s="160">
        <v>4862</v>
      </c>
      <c r="C58" s="160">
        <v>247</v>
      </c>
      <c r="D58" s="160">
        <v>334</v>
      </c>
      <c r="E58" s="160">
        <v>129</v>
      </c>
      <c r="F58" s="160">
        <v>0</v>
      </c>
      <c r="G58" s="160">
        <v>0</v>
      </c>
      <c r="H58" s="160">
        <v>0</v>
      </c>
      <c r="I58" s="160" t="s">
        <v>229</v>
      </c>
      <c r="J58" s="160">
        <v>5572</v>
      </c>
      <c r="K58" s="194"/>
    </row>
    <row r="59" spans="1:12" ht="15" customHeight="1" x14ac:dyDescent="0.4">
      <c r="A59" s="143" t="s">
        <v>83</v>
      </c>
      <c r="B59" s="160">
        <v>7720</v>
      </c>
      <c r="C59" s="160">
        <v>516</v>
      </c>
      <c r="D59" s="160">
        <v>550</v>
      </c>
      <c r="E59" s="160">
        <v>175</v>
      </c>
      <c r="F59" s="160">
        <v>25</v>
      </c>
      <c r="G59" s="160">
        <v>0</v>
      </c>
      <c r="H59" s="160">
        <v>0</v>
      </c>
      <c r="I59" s="160" t="s">
        <v>229</v>
      </c>
      <c r="J59" s="160">
        <v>8997</v>
      </c>
      <c r="K59" s="194"/>
      <c r="L59" s="143"/>
    </row>
    <row r="60" spans="1:12" ht="15" customHeight="1" x14ac:dyDescent="0.4">
      <c r="A60" s="152" t="s">
        <v>48</v>
      </c>
      <c r="B60" s="160">
        <v>45884</v>
      </c>
      <c r="C60" s="160">
        <v>3488</v>
      </c>
      <c r="D60" s="160">
        <v>4894</v>
      </c>
      <c r="E60" s="160">
        <v>1273</v>
      </c>
      <c r="F60" s="160">
        <v>135</v>
      </c>
      <c r="G60" s="160">
        <v>0</v>
      </c>
      <c r="H60" s="160">
        <v>8</v>
      </c>
      <c r="I60" s="160" t="s">
        <v>229</v>
      </c>
      <c r="J60" s="160">
        <v>55688</v>
      </c>
      <c r="K60" s="194"/>
    </row>
    <row r="61" spans="1:12" ht="15" customHeight="1" x14ac:dyDescent="0.4">
      <c r="A61" s="71" t="s">
        <v>50</v>
      </c>
      <c r="B61" s="160" t="s">
        <v>229</v>
      </c>
      <c r="C61" s="160">
        <v>0</v>
      </c>
      <c r="D61" s="160" t="s">
        <v>229</v>
      </c>
      <c r="E61" s="160">
        <v>0</v>
      </c>
      <c r="F61" s="160">
        <v>0</v>
      </c>
      <c r="G61" s="160">
        <v>0</v>
      </c>
      <c r="H61" s="160">
        <v>0</v>
      </c>
      <c r="I61" s="160" t="s">
        <v>229</v>
      </c>
      <c r="J61" s="160">
        <v>212</v>
      </c>
      <c r="K61" s="194"/>
      <c r="L61" s="71"/>
    </row>
    <row r="62" spans="1:12" ht="15" customHeight="1" x14ac:dyDescent="0.4">
      <c r="A62" s="71" t="s">
        <v>51</v>
      </c>
      <c r="B62" s="160">
        <v>4024</v>
      </c>
      <c r="C62" s="160">
        <v>55</v>
      </c>
      <c r="D62" s="160">
        <v>138</v>
      </c>
      <c r="E62" s="160">
        <v>86</v>
      </c>
      <c r="F62" s="160">
        <v>0</v>
      </c>
      <c r="G62" s="160">
        <v>0</v>
      </c>
      <c r="H62" s="160">
        <v>0</v>
      </c>
      <c r="I62" s="160" t="s">
        <v>229</v>
      </c>
      <c r="J62" s="160">
        <v>4303</v>
      </c>
      <c r="K62" s="194"/>
      <c r="L62" s="71"/>
    </row>
    <row r="63" spans="1:12" ht="15" customHeight="1" x14ac:dyDescent="0.4">
      <c r="A63" s="71" t="s">
        <v>52</v>
      </c>
      <c r="B63" s="160">
        <v>15156</v>
      </c>
      <c r="C63" s="160">
        <v>802</v>
      </c>
      <c r="D63" s="160">
        <v>1978</v>
      </c>
      <c r="E63" s="160">
        <v>271</v>
      </c>
      <c r="F63" s="160">
        <v>0</v>
      </c>
      <c r="G63" s="160">
        <v>0</v>
      </c>
      <c r="H63" s="160">
        <v>20</v>
      </c>
      <c r="I63" s="160" t="s">
        <v>229</v>
      </c>
      <c r="J63" s="160">
        <v>18227</v>
      </c>
      <c r="K63" s="194"/>
      <c r="L63" s="71"/>
    </row>
    <row r="64" spans="1:12" ht="15" customHeight="1" x14ac:dyDescent="0.4">
      <c r="A64" s="143" t="s">
        <v>53</v>
      </c>
      <c r="B64" s="160">
        <v>1600</v>
      </c>
      <c r="C64" s="160">
        <v>47</v>
      </c>
      <c r="D64" s="160">
        <v>108</v>
      </c>
      <c r="E64" s="160">
        <v>134</v>
      </c>
      <c r="F64" s="160">
        <v>0</v>
      </c>
      <c r="G64" s="160">
        <v>0</v>
      </c>
      <c r="H64" s="160">
        <v>0</v>
      </c>
      <c r="I64" s="160" t="s">
        <v>229</v>
      </c>
      <c r="J64" s="160">
        <v>1889</v>
      </c>
      <c r="K64" s="194"/>
      <c r="L64" s="143"/>
    </row>
    <row r="65" spans="1:28" ht="15" customHeight="1" x14ac:dyDescent="0.4">
      <c r="A65" s="143" t="s">
        <v>54</v>
      </c>
      <c r="B65" s="160">
        <v>2747</v>
      </c>
      <c r="C65" s="160">
        <v>199</v>
      </c>
      <c r="D65" s="160">
        <v>118</v>
      </c>
      <c r="E65" s="160">
        <v>39</v>
      </c>
      <c r="F65" s="160">
        <v>9</v>
      </c>
      <c r="G65" s="160">
        <v>7</v>
      </c>
      <c r="H65" s="160">
        <v>0</v>
      </c>
      <c r="I65" s="160" t="s">
        <v>229</v>
      </c>
      <c r="J65" s="160">
        <v>3119</v>
      </c>
      <c r="K65" s="194"/>
      <c r="L65" s="143"/>
    </row>
    <row r="66" spans="1:28" ht="15" customHeight="1" x14ac:dyDescent="0.4">
      <c r="A66" s="143" t="s">
        <v>55</v>
      </c>
      <c r="B66" s="160">
        <v>132</v>
      </c>
      <c r="C66" s="160">
        <v>0</v>
      </c>
      <c r="D66" s="160">
        <v>13</v>
      </c>
      <c r="E66" s="160">
        <v>0</v>
      </c>
      <c r="F66" s="160">
        <v>0</v>
      </c>
      <c r="G66" s="160">
        <v>0</v>
      </c>
      <c r="H66" s="160">
        <v>0</v>
      </c>
      <c r="I66" s="160" t="s">
        <v>229</v>
      </c>
      <c r="J66" s="160">
        <v>145</v>
      </c>
      <c r="K66" s="194"/>
      <c r="L66" s="143"/>
    </row>
    <row r="67" spans="1:28" ht="15" customHeight="1" x14ac:dyDescent="0.4">
      <c r="A67" s="152" t="s">
        <v>56</v>
      </c>
      <c r="B67" s="160">
        <v>35116</v>
      </c>
      <c r="C67" s="160">
        <v>1873</v>
      </c>
      <c r="D67" s="160">
        <v>2463</v>
      </c>
      <c r="E67" s="160">
        <v>558</v>
      </c>
      <c r="F67" s="160">
        <v>9</v>
      </c>
      <c r="G67" s="160">
        <v>0</v>
      </c>
      <c r="H67" s="160">
        <v>15</v>
      </c>
      <c r="I67" s="160" t="s">
        <v>229</v>
      </c>
      <c r="J67" s="160">
        <v>40048</v>
      </c>
      <c r="K67" s="194"/>
    </row>
    <row r="68" spans="1:28" ht="15" customHeight="1" x14ac:dyDescent="0.4">
      <c r="A68" s="152" t="s">
        <v>57</v>
      </c>
      <c r="B68" s="160">
        <v>27977</v>
      </c>
      <c r="C68" s="160">
        <v>2299</v>
      </c>
      <c r="D68" s="160">
        <v>3564</v>
      </c>
      <c r="E68" s="160">
        <v>704</v>
      </c>
      <c r="F68" s="160">
        <v>58</v>
      </c>
      <c r="G68" s="160">
        <v>0</v>
      </c>
      <c r="H68" s="160">
        <v>33</v>
      </c>
      <c r="I68" s="160" t="s">
        <v>229</v>
      </c>
      <c r="J68" s="160">
        <v>34645</v>
      </c>
      <c r="K68" s="194"/>
    </row>
    <row r="69" spans="1:28" ht="15" customHeight="1" x14ac:dyDescent="0.4">
      <c r="A69" s="71" t="s">
        <v>58</v>
      </c>
      <c r="B69" s="160">
        <v>3043</v>
      </c>
      <c r="C69" s="160">
        <v>220</v>
      </c>
      <c r="D69" s="160">
        <v>568</v>
      </c>
      <c r="E69" s="160">
        <v>55</v>
      </c>
      <c r="F69" s="160">
        <v>0</v>
      </c>
      <c r="G69" s="160">
        <v>0</v>
      </c>
      <c r="H69" s="160">
        <v>0</v>
      </c>
      <c r="I69" s="160" t="s">
        <v>229</v>
      </c>
      <c r="J69" s="160">
        <v>3886</v>
      </c>
      <c r="K69" s="194"/>
      <c r="L69" s="71"/>
    </row>
    <row r="70" spans="1:28" ht="15" customHeight="1" x14ac:dyDescent="0.4">
      <c r="A70" s="152" t="s">
        <v>59</v>
      </c>
      <c r="B70" s="160">
        <v>87042</v>
      </c>
      <c r="C70" s="160">
        <v>6029</v>
      </c>
      <c r="D70" s="160">
        <v>10113</v>
      </c>
      <c r="E70" s="160">
        <v>1923</v>
      </c>
      <c r="F70" s="160">
        <v>223</v>
      </c>
      <c r="G70" s="160">
        <v>49</v>
      </c>
      <c r="H70" s="160">
        <v>53</v>
      </c>
      <c r="I70" s="160" t="s">
        <v>229</v>
      </c>
      <c r="J70" s="160">
        <v>105449</v>
      </c>
      <c r="K70" s="194"/>
    </row>
    <row r="71" spans="1:28" ht="15" customHeight="1" x14ac:dyDescent="0.4">
      <c r="A71" s="152" t="s">
        <v>60</v>
      </c>
      <c r="B71" s="160">
        <v>169584</v>
      </c>
      <c r="C71" s="160">
        <v>22422</v>
      </c>
      <c r="D71" s="160">
        <v>48558</v>
      </c>
      <c r="E71" s="160">
        <v>5309</v>
      </c>
      <c r="F71" s="160">
        <v>1081</v>
      </c>
      <c r="G71" s="160">
        <v>688</v>
      </c>
      <c r="H71" s="160">
        <v>204</v>
      </c>
      <c r="I71" s="160" t="s">
        <v>229</v>
      </c>
      <c r="J71" s="160">
        <v>247941</v>
      </c>
      <c r="K71" s="194"/>
    </row>
    <row r="72" spans="1:28" ht="15" customHeight="1" x14ac:dyDescent="0.4">
      <c r="A72" s="152" t="s">
        <v>61</v>
      </c>
      <c r="B72" s="160">
        <v>25105</v>
      </c>
      <c r="C72" s="160">
        <v>1191</v>
      </c>
      <c r="D72" s="160">
        <v>1229</v>
      </c>
      <c r="E72" s="160">
        <v>294</v>
      </c>
      <c r="F72" s="160">
        <v>0</v>
      </c>
      <c r="G72" s="160">
        <v>0</v>
      </c>
      <c r="H72" s="160">
        <v>0</v>
      </c>
      <c r="I72" s="160" t="s">
        <v>229</v>
      </c>
      <c r="J72" s="160">
        <v>27819</v>
      </c>
      <c r="K72" s="194"/>
    </row>
    <row r="73" spans="1:28" ht="15" customHeight="1" x14ac:dyDescent="0.4">
      <c r="A73" s="152" t="s">
        <v>62</v>
      </c>
      <c r="B73" s="160">
        <v>27721</v>
      </c>
      <c r="C73" s="160">
        <v>1306</v>
      </c>
      <c r="D73" s="160">
        <v>2403</v>
      </c>
      <c r="E73" s="160">
        <v>372</v>
      </c>
      <c r="F73" s="160">
        <v>77</v>
      </c>
      <c r="G73" s="160">
        <v>26</v>
      </c>
      <c r="H73" s="160">
        <v>0</v>
      </c>
      <c r="I73" s="160" t="s">
        <v>229</v>
      </c>
      <c r="J73" s="160">
        <v>31905</v>
      </c>
      <c r="K73" s="194"/>
    </row>
    <row r="74" spans="1:28" x14ac:dyDescent="0.4">
      <c r="A74" s="163"/>
      <c r="B74" s="163"/>
      <c r="C74" s="163"/>
      <c r="D74" s="163"/>
      <c r="E74" s="163"/>
      <c r="F74" s="163"/>
      <c r="G74" s="163"/>
      <c r="H74" s="163"/>
      <c r="I74" s="163"/>
      <c r="J74" s="174"/>
    </row>
    <row r="75" spans="1:28" ht="15" customHeight="1" x14ac:dyDescent="0.35">
      <c r="A75" s="161"/>
      <c r="B75" s="161"/>
      <c r="C75" s="161"/>
      <c r="D75" s="161"/>
      <c r="E75" s="161"/>
      <c r="F75" s="161"/>
      <c r="G75" s="161"/>
      <c r="H75" s="161"/>
      <c r="I75" s="161"/>
      <c r="J75" s="128" t="s">
        <v>593</v>
      </c>
    </row>
    <row r="76" spans="1:28" ht="9" customHeight="1" x14ac:dyDescent="0.4">
      <c r="A76" s="161"/>
      <c r="B76" s="161"/>
      <c r="C76" s="161"/>
      <c r="D76" s="161"/>
      <c r="E76" s="161"/>
      <c r="F76" s="161"/>
      <c r="G76" s="161"/>
      <c r="H76" s="161"/>
      <c r="I76" s="161"/>
      <c r="J76" s="150"/>
      <c r="K76" s="175"/>
    </row>
    <row r="77" spans="1:28" ht="12.75" x14ac:dyDescent="0.35">
      <c r="A77" s="359" t="s">
        <v>645</v>
      </c>
      <c r="B77" s="359"/>
      <c r="C77" s="359"/>
      <c r="D77" s="359"/>
      <c r="E77" s="359"/>
      <c r="F77" s="359"/>
      <c r="G77" s="359"/>
      <c r="H77" s="359"/>
      <c r="I77" s="359"/>
      <c r="J77" s="359"/>
      <c r="K77" s="176"/>
      <c r="L77" s="177"/>
    </row>
    <row r="78" spans="1:28" ht="24" customHeight="1" x14ac:dyDescent="0.35">
      <c r="A78" s="407" t="s">
        <v>647</v>
      </c>
      <c r="B78" s="407"/>
      <c r="C78" s="407"/>
      <c r="D78" s="407"/>
      <c r="E78" s="407"/>
      <c r="F78" s="407"/>
      <c r="G78" s="407"/>
      <c r="H78" s="407"/>
      <c r="I78" s="407"/>
      <c r="J78" s="407"/>
      <c r="K78" s="176"/>
      <c r="L78" s="178"/>
      <c r="M78" s="177"/>
      <c r="N78" s="177"/>
      <c r="O78" s="177"/>
    </row>
    <row r="79" spans="1:28" s="57" customFormat="1" ht="35.25" customHeight="1" x14ac:dyDescent="0.35">
      <c r="A79" s="359" t="s">
        <v>555</v>
      </c>
      <c r="B79" s="359"/>
      <c r="C79" s="359"/>
      <c r="D79" s="359"/>
      <c r="E79" s="359"/>
      <c r="F79" s="359"/>
      <c r="G79" s="359"/>
      <c r="H79" s="359"/>
      <c r="I79" s="359"/>
      <c r="J79" s="359"/>
      <c r="K79" s="179"/>
      <c r="L79" s="179"/>
      <c r="M79" s="179"/>
      <c r="N79" s="179"/>
      <c r="O79" s="179"/>
      <c r="P79" s="179"/>
      <c r="Q79" s="179"/>
      <c r="R79" s="179"/>
      <c r="S79" s="179"/>
      <c r="T79" s="179"/>
      <c r="U79" s="179"/>
      <c r="V79" s="179"/>
      <c r="W79" s="179"/>
      <c r="X79" s="179"/>
      <c r="Y79" s="179"/>
      <c r="Z79" s="179"/>
      <c r="AA79" s="179"/>
      <c r="AB79" s="179"/>
    </row>
    <row r="80" spans="1:28" s="57" customFormat="1" ht="37.5" customHeight="1" x14ac:dyDescent="0.35">
      <c r="A80" s="359" t="s">
        <v>556</v>
      </c>
      <c r="B80" s="359"/>
      <c r="C80" s="359"/>
      <c r="D80" s="359"/>
      <c r="E80" s="359"/>
      <c r="F80" s="359"/>
      <c r="G80" s="359"/>
      <c r="H80" s="359"/>
      <c r="I80" s="359"/>
      <c r="J80" s="359"/>
      <c r="K80" s="180"/>
      <c r="L80" s="180"/>
      <c r="M80" s="180"/>
      <c r="N80" s="180"/>
      <c r="O80" s="180"/>
      <c r="P80" s="166"/>
      <c r="Q80" s="178"/>
    </row>
    <row r="81" spans="1:17" s="57" customFormat="1" ht="37.5" customHeight="1" x14ac:dyDescent="0.35">
      <c r="A81" s="359" t="s">
        <v>458</v>
      </c>
      <c r="B81" s="359"/>
      <c r="C81" s="359"/>
      <c r="D81" s="359"/>
      <c r="E81" s="359"/>
      <c r="F81" s="359"/>
      <c r="G81" s="359"/>
      <c r="H81" s="359"/>
      <c r="I81" s="359"/>
      <c r="J81" s="359"/>
      <c r="K81" s="180"/>
      <c r="L81" s="180"/>
      <c r="M81" s="180"/>
      <c r="N81" s="180"/>
      <c r="O81" s="180"/>
      <c r="P81" s="166"/>
      <c r="Q81" s="178"/>
    </row>
    <row r="82" spans="1:17" x14ac:dyDescent="0.35">
      <c r="A82" s="152" t="s">
        <v>404</v>
      </c>
      <c r="B82" s="166"/>
      <c r="C82" s="166"/>
      <c r="D82" s="166"/>
      <c r="E82" s="166"/>
      <c r="F82" s="166"/>
      <c r="G82" s="166"/>
      <c r="H82" s="166"/>
      <c r="I82" s="166"/>
      <c r="J82" s="181"/>
      <c r="K82" s="166"/>
      <c r="L82" s="166"/>
      <c r="M82" s="166"/>
      <c r="N82" s="166"/>
      <c r="O82" s="166"/>
      <c r="P82" s="166"/>
    </row>
    <row r="83" spans="1:17" x14ac:dyDescent="0.35">
      <c r="A83" s="57" t="s">
        <v>405</v>
      </c>
      <c r="B83" s="182"/>
      <c r="C83" s="182"/>
      <c r="D83" s="182"/>
      <c r="E83" s="182"/>
      <c r="F83" s="182"/>
      <c r="G83" s="182"/>
      <c r="H83" s="182"/>
      <c r="I83" s="182"/>
      <c r="J83" s="183"/>
      <c r="K83" s="184"/>
    </row>
    <row r="84" spans="1:17" x14ac:dyDescent="0.35">
      <c r="A84" s="166" t="s">
        <v>406</v>
      </c>
      <c r="B84" s="215"/>
      <c r="C84" s="215"/>
      <c r="D84" s="215"/>
      <c r="E84" s="215"/>
      <c r="F84" s="215"/>
      <c r="G84" s="215"/>
      <c r="H84" s="215"/>
      <c r="I84" s="215"/>
      <c r="J84" s="185"/>
      <c r="K84" s="176"/>
    </row>
    <row r="85" spans="1:17" ht="15" customHeight="1" x14ac:dyDescent="0.35">
      <c r="B85" s="162"/>
      <c r="C85" s="162"/>
      <c r="D85" s="162"/>
      <c r="E85" s="162"/>
      <c r="F85" s="162"/>
      <c r="G85" s="162"/>
      <c r="H85" s="162"/>
      <c r="I85" s="162"/>
      <c r="J85" s="186"/>
      <c r="K85" s="182"/>
    </row>
    <row r="86" spans="1:17" ht="12.75" x14ac:dyDescent="0.35">
      <c r="A86" s="404" t="s">
        <v>130</v>
      </c>
      <c r="B86" s="404"/>
      <c r="C86" s="404"/>
      <c r="D86" s="404"/>
      <c r="E86" s="404"/>
      <c r="F86" s="404"/>
      <c r="G86" s="405"/>
      <c r="H86" s="405"/>
      <c r="I86" s="405"/>
      <c r="J86" s="405"/>
      <c r="K86" s="162"/>
    </row>
    <row r="87" spans="1:17" x14ac:dyDescent="0.35">
      <c r="A87" s="166" t="s">
        <v>373</v>
      </c>
      <c r="B87" s="169"/>
      <c r="C87" s="169"/>
      <c r="D87" s="169"/>
      <c r="E87" s="169"/>
      <c r="F87" s="169"/>
      <c r="G87" s="169"/>
      <c r="H87" s="169"/>
      <c r="I87" s="169"/>
      <c r="J87" s="168"/>
      <c r="K87" s="169"/>
    </row>
    <row r="88" spans="1:17" ht="16.5" customHeight="1" x14ac:dyDescent="0.35">
      <c r="A88" s="187"/>
      <c r="B88" s="187"/>
      <c r="C88" s="187"/>
      <c r="D88" s="187"/>
      <c r="E88" s="187"/>
      <c r="F88" s="187"/>
      <c r="G88" s="187"/>
      <c r="H88" s="187"/>
      <c r="I88" s="187"/>
      <c r="J88" s="188"/>
      <c r="K88" s="187"/>
    </row>
  </sheetData>
  <mergeCells count="8">
    <mergeCell ref="A81:J81"/>
    <mergeCell ref="A86:J86"/>
    <mergeCell ref="A1:J1"/>
    <mergeCell ref="A2:B2"/>
    <mergeCell ref="A77:J77"/>
    <mergeCell ref="A78:J78"/>
    <mergeCell ref="A79:J79"/>
    <mergeCell ref="A80:J80"/>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showGridLines="0" workbookViewId="0">
      <selection sqref="A1:J1"/>
    </sheetView>
  </sheetViews>
  <sheetFormatPr defaultColWidth="9" defaultRowHeight="13.15" x14ac:dyDescent="0.4"/>
  <cols>
    <col min="1" max="1" width="53.59765625" style="152" customWidth="1"/>
    <col min="2" max="9" width="15.59765625" style="152" customWidth="1"/>
    <col min="10" max="10" width="15.59765625" style="151" customWidth="1"/>
    <col min="11" max="16384" width="9" style="152"/>
  </cols>
  <sheetData>
    <row r="1" spans="1:19" s="169" customFormat="1" ht="28.5" customHeight="1" x14ac:dyDescent="0.45">
      <c r="A1" s="406" t="s">
        <v>557</v>
      </c>
      <c r="B1" s="406"/>
      <c r="C1" s="406"/>
      <c r="D1" s="406"/>
      <c r="E1" s="406"/>
      <c r="F1" s="406"/>
      <c r="G1" s="406"/>
      <c r="H1" s="406"/>
      <c r="I1" s="406"/>
      <c r="J1" s="406"/>
      <c r="K1" s="168"/>
    </row>
    <row r="2" spans="1:19" ht="15.75" customHeight="1" x14ac:dyDescent="0.4">
      <c r="A2" s="408" t="s">
        <v>594</v>
      </c>
      <c r="B2" s="408"/>
    </row>
    <row r="3" spans="1:19" ht="15.75" customHeight="1" x14ac:dyDescent="0.4">
      <c r="A3" s="81" t="s">
        <v>70</v>
      </c>
    </row>
    <row r="4" spans="1:19" ht="15.75" customHeight="1" x14ac:dyDescent="0.4">
      <c r="A4" s="81"/>
    </row>
    <row r="5" spans="1:19" ht="11.25" customHeight="1" x14ac:dyDescent="0.4">
      <c r="A5" s="230"/>
      <c r="B5" s="151"/>
      <c r="C5" s="151"/>
      <c r="D5" s="170"/>
      <c r="E5" s="151"/>
      <c r="F5" s="151"/>
      <c r="G5" s="170"/>
      <c r="H5" s="170"/>
      <c r="I5" s="170"/>
      <c r="J5" s="170"/>
      <c r="K5" s="154"/>
    </row>
    <row r="6" spans="1:19" ht="38.25" customHeight="1" x14ac:dyDescent="0.4">
      <c r="A6" s="155"/>
      <c r="B6" s="200" t="s">
        <v>230</v>
      </c>
      <c r="C6" s="200" t="s">
        <v>232</v>
      </c>
      <c r="D6" s="200" t="s">
        <v>231</v>
      </c>
      <c r="E6" s="200" t="s">
        <v>233</v>
      </c>
      <c r="F6" s="200" t="s">
        <v>234</v>
      </c>
      <c r="G6" s="200" t="s">
        <v>235</v>
      </c>
      <c r="H6" s="200" t="s">
        <v>236</v>
      </c>
      <c r="I6" s="200" t="s">
        <v>165</v>
      </c>
      <c r="J6" s="171" t="s">
        <v>558</v>
      </c>
    </row>
    <row r="7" spans="1:19" ht="25.5" customHeight="1" x14ac:dyDescent="0.4">
      <c r="A7" s="151" t="s">
        <v>548</v>
      </c>
      <c r="B7" s="160"/>
      <c r="C7" s="159"/>
      <c r="D7" s="159"/>
      <c r="E7" s="159"/>
      <c r="F7" s="159"/>
      <c r="G7" s="159"/>
      <c r="H7" s="159"/>
      <c r="I7" s="159"/>
      <c r="J7" s="173"/>
      <c r="K7" s="159"/>
      <c r="L7" s="159"/>
      <c r="M7" s="159"/>
      <c r="N7" s="159"/>
      <c r="O7" s="159"/>
      <c r="P7" s="159"/>
    </row>
    <row r="8" spans="1:19" ht="19.5" customHeight="1" x14ac:dyDescent="0.4">
      <c r="A8" s="152" t="s">
        <v>125</v>
      </c>
      <c r="B8" s="160">
        <v>100</v>
      </c>
      <c r="C8" s="160">
        <v>100</v>
      </c>
      <c r="D8" s="160">
        <v>100</v>
      </c>
      <c r="E8" s="160">
        <v>100</v>
      </c>
      <c r="F8" s="160">
        <v>100</v>
      </c>
      <c r="G8" s="160">
        <v>99</v>
      </c>
      <c r="H8" s="160">
        <v>100</v>
      </c>
      <c r="I8" s="160" t="s">
        <v>229</v>
      </c>
      <c r="J8" s="160">
        <v>99</v>
      </c>
      <c r="K8" s="84"/>
    </row>
    <row r="9" spans="1:19" ht="24" customHeight="1" x14ac:dyDescent="0.4">
      <c r="A9" s="152" t="s">
        <v>74</v>
      </c>
      <c r="B9" s="160">
        <v>99</v>
      </c>
      <c r="C9" s="160">
        <v>99</v>
      </c>
      <c r="D9" s="160">
        <v>99</v>
      </c>
      <c r="E9" s="160">
        <v>98</v>
      </c>
      <c r="F9" s="160">
        <v>94</v>
      </c>
      <c r="G9" s="160">
        <v>99</v>
      </c>
      <c r="H9" s="160" t="s">
        <v>229</v>
      </c>
      <c r="I9" s="160" t="s">
        <v>229</v>
      </c>
      <c r="J9" s="160">
        <v>99</v>
      </c>
      <c r="K9" s="84"/>
    </row>
    <row r="10" spans="1:19" ht="15" customHeight="1" x14ac:dyDescent="0.4">
      <c r="A10" s="152" t="s">
        <v>75</v>
      </c>
      <c r="B10" s="160">
        <v>97</v>
      </c>
      <c r="C10" s="160">
        <v>96</v>
      </c>
      <c r="D10" s="160">
        <v>98</v>
      </c>
      <c r="E10" s="160">
        <v>93</v>
      </c>
      <c r="F10" s="160">
        <v>86</v>
      </c>
      <c r="G10" s="160">
        <v>98</v>
      </c>
      <c r="H10" s="160" t="s">
        <v>229</v>
      </c>
      <c r="I10" s="160" t="s">
        <v>229</v>
      </c>
      <c r="J10" s="160">
        <v>97</v>
      </c>
      <c r="K10" s="84"/>
    </row>
    <row r="11" spans="1:19" ht="15" customHeight="1" x14ac:dyDescent="0.4">
      <c r="A11" s="152" t="s">
        <v>76</v>
      </c>
      <c r="B11" s="160">
        <v>97</v>
      </c>
      <c r="C11" s="160">
        <v>96</v>
      </c>
      <c r="D11" s="160">
        <v>98</v>
      </c>
      <c r="E11" s="160">
        <v>93</v>
      </c>
      <c r="F11" s="160">
        <v>85</v>
      </c>
      <c r="G11" s="160">
        <v>98</v>
      </c>
      <c r="H11" s="160" t="s">
        <v>229</v>
      </c>
      <c r="I11" s="160" t="s">
        <v>229</v>
      </c>
      <c r="J11" s="160">
        <v>97</v>
      </c>
      <c r="K11" s="84"/>
    </row>
    <row r="12" spans="1:19" ht="24" customHeight="1" x14ac:dyDescent="0.4">
      <c r="A12" s="161" t="s">
        <v>628</v>
      </c>
      <c r="B12" s="160">
        <v>99</v>
      </c>
      <c r="C12" s="160">
        <v>99</v>
      </c>
      <c r="D12" s="160">
        <v>99</v>
      </c>
      <c r="E12" s="160">
        <v>99</v>
      </c>
      <c r="F12" s="160">
        <v>97</v>
      </c>
      <c r="G12" s="160">
        <v>99</v>
      </c>
      <c r="H12" s="160" t="s">
        <v>229</v>
      </c>
      <c r="I12" s="160" t="s">
        <v>229</v>
      </c>
      <c r="J12" s="160">
        <v>99</v>
      </c>
      <c r="K12" s="84"/>
      <c r="L12" s="161"/>
    </row>
    <row r="13" spans="1:19" ht="15" customHeight="1" x14ac:dyDescent="0.4">
      <c r="A13" s="152" t="s">
        <v>559</v>
      </c>
      <c r="B13" s="160">
        <v>98</v>
      </c>
      <c r="C13" s="160">
        <v>98</v>
      </c>
      <c r="D13" s="160">
        <v>99</v>
      </c>
      <c r="E13" s="160">
        <v>96</v>
      </c>
      <c r="F13" s="160">
        <v>96</v>
      </c>
      <c r="G13" s="160">
        <v>98</v>
      </c>
      <c r="H13" s="160" t="s">
        <v>229</v>
      </c>
      <c r="I13" s="160" t="s">
        <v>229</v>
      </c>
      <c r="J13" s="160">
        <v>98</v>
      </c>
      <c r="K13" s="84"/>
    </row>
    <row r="14" spans="1:19" ht="24" customHeight="1" x14ac:dyDescent="0.4">
      <c r="A14" s="152" t="s">
        <v>560</v>
      </c>
      <c r="B14" s="160">
        <v>99</v>
      </c>
      <c r="C14" s="160">
        <v>99</v>
      </c>
      <c r="D14" s="160">
        <v>99</v>
      </c>
      <c r="E14" s="160">
        <v>99</v>
      </c>
      <c r="F14" s="160">
        <v>95</v>
      </c>
      <c r="G14" s="160">
        <v>99</v>
      </c>
      <c r="H14" s="160" t="s">
        <v>229</v>
      </c>
      <c r="I14" s="160" t="s">
        <v>229</v>
      </c>
      <c r="J14" s="160">
        <v>99</v>
      </c>
      <c r="K14" s="84"/>
    </row>
    <row r="15" spans="1:19" ht="22.5" customHeight="1" x14ac:dyDescent="0.4">
      <c r="A15" s="152" t="s">
        <v>77</v>
      </c>
      <c r="B15" s="160">
        <v>97</v>
      </c>
      <c r="C15" s="160">
        <v>96</v>
      </c>
      <c r="D15" s="160">
        <v>98</v>
      </c>
      <c r="E15" s="160">
        <v>94</v>
      </c>
      <c r="F15" s="160">
        <v>90</v>
      </c>
      <c r="G15" s="160">
        <v>98</v>
      </c>
      <c r="H15" s="160">
        <v>100</v>
      </c>
      <c r="I15" s="160" t="s">
        <v>229</v>
      </c>
      <c r="J15" s="160">
        <v>97</v>
      </c>
      <c r="K15" s="84"/>
    </row>
    <row r="16" spans="1:19" ht="15" customHeight="1" x14ac:dyDescent="0.4">
      <c r="A16" s="152" t="s">
        <v>6</v>
      </c>
      <c r="B16" s="160">
        <v>72</v>
      </c>
      <c r="C16" s="160">
        <v>69</v>
      </c>
      <c r="D16" s="160">
        <v>73</v>
      </c>
      <c r="E16" s="160">
        <v>70</v>
      </c>
      <c r="F16" s="160">
        <v>72</v>
      </c>
      <c r="G16" s="160">
        <v>72</v>
      </c>
      <c r="H16" s="160">
        <v>51</v>
      </c>
      <c r="I16" s="160" t="s">
        <v>229</v>
      </c>
      <c r="J16" s="160">
        <v>72</v>
      </c>
      <c r="K16" s="84"/>
      <c r="S16" s="152" t="s">
        <v>113</v>
      </c>
    </row>
    <row r="17" spans="1:11" ht="15" customHeight="1" x14ac:dyDescent="0.4">
      <c r="A17" s="152" t="s">
        <v>7</v>
      </c>
      <c r="B17" s="160">
        <v>68</v>
      </c>
      <c r="C17" s="160">
        <v>64</v>
      </c>
      <c r="D17" s="160">
        <v>68</v>
      </c>
      <c r="E17" s="160">
        <v>67</v>
      </c>
      <c r="F17" s="160">
        <v>63</v>
      </c>
      <c r="G17" s="160">
        <v>68</v>
      </c>
      <c r="H17" s="160">
        <v>52</v>
      </c>
      <c r="I17" s="160" t="s">
        <v>229</v>
      </c>
      <c r="J17" s="160">
        <v>67</v>
      </c>
      <c r="K17" s="84"/>
    </row>
    <row r="18" spans="1:11" ht="15" customHeight="1" x14ac:dyDescent="0.4">
      <c r="A18" s="152" t="s">
        <v>8</v>
      </c>
      <c r="B18" s="160">
        <v>3</v>
      </c>
      <c r="C18" s="160">
        <v>3</v>
      </c>
      <c r="D18" s="160">
        <v>3</v>
      </c>
      <c r="E18" s="160">
        <v>4</v>
      </c>
      <c r="F18" s="160">
        <v>20</v>
      </c>
      <c r="G18" s="160">
        <v>11</v>
      </c>
      <c r="H18" s="160">
        <v>0</v>
      </c>
      <c r="I18" s="160" t="s">
        <v>229</v>
      </c>
      <c r="J18" s="160">
        <v>3</v>
      </c>
      <c r="K18" s="84"/>
    </row>
    <row r="19" spans="1:11" ht="15" customHeight="1" x14ac:dyDescent="0.4">
      <c r="A19" s="152" t="s">
        <v>9</v>
      </c>
      <c r="B19" s="160">
        <v>0</v>
      </c>
      <c r="C19" s="160">
        <v>0</v>
      </c>
      <c r="D19" s="160">
        <v>0</v>
      </c>
      <c r="E19" s="160">
        <v>1</v>
      </c>
      <c r="F19" s="160">
        <v>0</v>
      </c>
      <c r="G19" s="160">
        <v>0</v>
      </c>
      <c r="H19" s="160">
        <v>0</v>
      </c>
      <c r="I19" s="160" t="s">
        <v>229</v>
      </c>
      <c r="J19" s="160">
        <v>0</v>
      </c>
      <c r="K19" s="84"/>
    </row>
    <row r="20" spans="1:11" ht="24" customHeight="1" x14ac:dyDescent="0.4">
      <c r="A20" s="152" t="s">
        <v>10</v>
      </c>
      <c r="B20" s="160">
        <v>25</v>
      </c>
      <c r="C20" s="160">
        <v>26</v>
      </c>
      <c r="D20" s="160">
        <v>24</v>
      </c>
      <c r="E20" s="160">
        <v>21</v>
      </c>
      <c r="F20" s="160">
        <v>12</v>
      </c>
      <c r="G20" s="160">
        <v>21</v>
      </c>
      <c r="H20" s="160">
        <v>48</v>
      </c>
      <c r="I20" s="160" t="s">
        <v>229</v>
      </c>
      <c r="J20" s="160">
        <v>25</v>
      </c>
      <c r="K20" s="84"/>
    </row>
    <row r="21" spans="1:11" ht="15" customHeight="1" x14ac:dyDescent="0.4">
      <c r="A21" s="152" t="s">
        <v>11</v>
      </c>
      <c r="B21" s="160">
        <v>25</v>
      </c>
      <c r="C21" s="160">
        <v>27</v>
      </c>
      <c r="D21" s="160">
        <v>24</v>
      </c>
      <c r="E21" s="160">
        <v>21</v>
      </c>
      <c r="F21" s="160">
        <v>16</v>
      </c>
      <c r="G21" s="160">
        <v>21</v>
      </c>
      <c r="H21" s="160">
        <v>48</v>
      </c>
      <c r="I21" s="160" t="s">
        <v>229</v>
      </c>
      <c r="J21" s="160">
        <v>25</v>
      </c>
      <c r="K21" s="84"/>
    </row>
    <row r="22" spans="1:11" ht="15" customHeight="1" x14ac:dyDescent="0.4">
      <c r="A22" s="152" t="s">
        <v>12</v>
      </c>
      <c r="B22" s="160">
        <v>25</v>
      </c>
      <c r="C22" s="160">
        <v>26</v>
      </c>
      <c r="D22" s="160">
        <v>24</v>
      </c>
      <c r="E22" s="160">
        <v>22</v>
      </c>
      <c r="F22" s="160">
        <v>12</v>
      </c>
      <c r="G22" s="160">
        <v>21</v>
      </c>
      <c r="H22" s="160">
        <v>48</v>
      </c>
      <c r="I22" s="160" t="s">
        <v>229</v>
      </c>
      <c r="J22" s="160">
        <v>25</v>
      </c>
      <c r="K22" s="84"/>
    </row>
    <row r="23" spans="1:11" ht="15" customHeight="1" x14ac:dyDescent="0.4">
      <c r="A23" s="152" t="s">
        <v>13</v>
      </c>
      <c r="B23" s="160">
        <v>13</v>
      </c>
      <c r="C23" s="160">
        <v>12</v>
      </c>
      <c r="D23" s="160">
        <v>12</v>
      </c>
      <c r="E23" s="160">
        <v>15</v>
      </c>
      <c r="F23" s="160">
        <v>9</v>
      </c>
      <c r="G23" s="160">
        <v>15</v>
      </c>
      <c r="H23" s="160">
        <v>15</v>
      </c>
      <c r="I23" s="160" t="s">
        <v>229</v>
      </c>
      <c r="J23" s="160">
        <v>13</v>
      </c>
      <c r="K23" s="84"/>
    </row>
    <row r="24" spans="1:11" ht="15" customHeight="1" x14ac:dyDescent="0.4">
      <c r="A24" s="152" t="s">
        <v>561</v>
      </c>
      <c r="B24" s="160">
        <v>1</v>
      </c>
      <c r="C24" s="160">
        <v>1</v>
      </c>
      <c r="D24" s="160">
        <v>0</v>
      </c>
      <c r="E24" s="160">
        <v>0</v>
      </c>
      <c r="F24" s="160">
        <v>2</v>
      </c>
      <c r="G24" s="160">
        <v>0</v>
      </c>
      <c r="H24" s="160">
        <v>0</v>
      </c>
      <c r="I24" s="160" t="s">
        <v>229</v>
      </c>
      <c r="J24" s="160">
        <v>1</v>
      </c>
      <c r="K24" s="84"/>
    </row>
    <row r="25" spans="1:11" ht="23.45" customHeight="1" x14ac:dyDescent="0.4">
      <c r="A25" s="152" t="s">
        <v>78</v>
      </c>
      <c r="B25" s="160">
        <v>28</v>
      </c>
      <c r="C25" s="160">
        <v>27</v>
      </c>
      <c r="D25" s="160">
        <v>26</v>
      </c>
      <c r="E25" s="160">
        <v>24</v>
      </c>
      <c r="F25" s="160">
        <v>15</v>
      </c>
      <c r="G25" s="160">
        <v>18</v>
      </c>
      <c r="H25" s="160">
        <v>44</v>
      </c>
      <c r="I25" s="160" t="s">
        <v>229</v>
      </c>
      <c r="J25" s="160">
        <v>27</v>
      </c>
      <c r="K25" s="84"/>
    </row>
    <row r="26" spans="1:11" ht="15" customHeight="1" x14ac:dyDescent="0.4">
      <c r="A26" s="152" t="s">
        <v>15</v>
      </c>
      <c r="B26" s="160">
        <v>1</v>
      </c>
      <c r="C26" s="160">
        <v>1</v>
      </c>
      <c r="D26" s="160">
        <v>1</v>
      </c>
      <c r="E26" s="160">
        <v>1</v>
      </c>
      <c r="F26" s="160">
        <v>0</v>
      </c>
      <c r="G26" s="160">
        <v>0</v>
      </c>
      <c r="H26" s="160">
        <v>0</v>
      </c>
      <c r="I26" s="160" t="s">
        <v>229</v>
      </c>
      <c r="J26" s="160">
        <v>1</v>
      </c>
      <c r="K26" s="84"/>
    </row>
    <row r="27" spans="1:11" ht="15" customHeight="1" x14ac:dyDescent="0.4">
      <c r="A27" s="152" t="s">
        <v>16</v>
      </c>
      <c r="B27" s="160">
        <v>6</v>
      </c>
      <c r="C27" s="160">
        <v>6</v>
      </c>
      <c r="D27" s="160">
        <v>5</v>
      </c>
      <c r="E27" s="160">
        <v>5</v>
      </c>
      <c r="F27" s="160">
        <v>9</v>
      </c>
      <c r="G27" s="160">
        <v>13</v>
      </c>
      <c r="H27" s="160">
        <v>4</v>
      </c>
      <c r="I27" s="160" t="s">
        <v>229</v>
      </c>
      <c r="J27" s="160">
        <v>6</v>
      </c>
      <c r="K27" s="84"/>
    </row>
    <row r="28" spans="1:11" ht="15" customHeight="1" x14ac:dyDescent="0.4">
      <c r="A28" s="152" t="s">
        <v>17</v>
      </c>
      <c r="B28" s="160">
        <v>4</v>
      </c>
      <c r="C28" s="160">
        <v>4</v>
      </c>
      <c r="D28" s="160">
        <v>3</v>
      </c>
      <c r="E28" s="160">
        <v>3</v>
      </c>
      <c r="F28" s="160">
        <v>2</v>
      </c>
      <c r="G28" s="160">
        <v>3</v>
      </c>
      <c r="H28" s="160">
        <v>14</v>
      </c>
      <c r="I28" s="160" t="s">
        <v>229</v>
      </c>
      <c r="J28" s="160">
        <v>4</v>
      </c>
      <c r="K28" s="84"/>
    </row>
    <row r="29" spans="1:11" ht="15" customHeight="1" x14ac:dyDescent="0.4">
      <c r="A29" s="152" t="s">
        <v>18</v>
      </c>
      <c r="B29" s="160">
        <v>8</v>
      </c>
      <c r="C29" s="160">
        <v>7</v>
      </c>
      <c r="D29" s="160">
        <v>6</v>
      </c>
      <c r="E29" s="160">
        <v>7</v>
      </c>
      <c r="F29" s="160">
        <v>2</v>
      </c>
      <c r="G29" s="160">
        <v>0</v>
      </c>
      <c r="H29" s="160">
        <v>0</v>
      </c>
      <c r="I29" s="160" t="s">
        <v>229</v>
      </c>
      <c r="J29" s="160">
        <v>7</v>
      </c>
      <c r="K29" s="84"/>
    </row>
    <row r="30" spans="1:11" ht="15" customHeight="1" x14ac:dyDescent="0.4">
      <c r="A30" s="152" t="s">
        <v>19</v>
      </c>
      <c r="B30" s="160">
        <v>0</v>
      </c>
      <c r="C30" s="160">
        <v>0</v>
      </c>
      <c r="D30" s="160">
        <v>0</v>
      </c>
      <c r="E30" s="160">
        <v>1</v>
      </c>
      <c r="F30" s="160">
        <v>1</v>
      </c>
      <c r="G30" s="160">
        <v>0</v>
      </c>
      <c r="H30" s="160">
        <v>0</v>
      </c>
      <c r="I30" s="160" t="s">
        <v>229</v>
      </c>
      <c r="J30" s="160">
        <v>0</v>
      </c>
      <c r="K30" s="84"/>
    </row>
    <row r="31" spans="1:11" ht="15" customHeight="1" x14ac:dyDescent="0.4">
      <c r="A31" s="152" t="s">
        <v>20</v>
      </c>
      <c r="B31" s="160">
        <v>3</v>
      </c>
      <c r="C31" s="160">
        <v>3</v>
      </c>
      <c r="D31" s="160">
        <v>3</v>
      </c>
      <c r="E31" s="160">
        <v>2</v>
      </c>
      <c r="F31" s="160">
        <v>1</v>
      </c>
      <c r="G31" s="160">
        <v>0</v>
      </c>
      <c r="H31" s="160">
        <v>6</v>
      </c>
      <c r="I31" s="160" t="s">
        <v>229</v>
      </c>
      <c r="J31" s="160">
        <v>3</v>
      </c>
      <c r="K31" s="84"/>
    </row>
    <row r="32" spans="1:11" ht="15" customHeight="1" x14ac:dyDescent="0.4">
      <c r="A32" s="152" t="s">
        <v>562</v>
      </c>
      <c r="B32" s="160">
        <v>7</v>
      </c>
      <c r="C32" s="160">
        <v>5</v>
      </c>
      <c r="D32" s="160">
        <v>7</v>
      </c>
      <c r="E32" s="160">
        <v>6</v>
      </c>
      <c r="F32" s="160">
        <v>1</v>
      </c>
      <c r="G32" s="160">
        <v>2</v>
      </c>
      <c r="H32" s="160">
        <v>21</v>
      </c>
      <c r="I32" s="160" t="s">
        <v>229</v>
      </c>
      <c r="J32" s="160">
        <v>7</v>
      </c>
      <c r="K32" s="84"/>
    </row>
    <row r="33" spans="1:12" ht="15" customHeight="1" x14ac:dyDescent="0.4">
      <c r="A33" s="71" t="s">
        <v>22</v>
      </c>
      <c r="B33" s="160">
        <v>1</v>
      </c>
      <c r="C33" s="160">
        <v>1</v>
      </c>
      <c r="D33" s="160">
        <v>1</v>
      </c>
      <c r="E33" s="160">
        <v>0</v>
      </c>
      <c r="F33" s="160">
        <v>1</v>
      </c>
      <c r="G33" s="160">
        <v>0</v>
      </c>
      <c r="H33" s="160">
        <v>15</v>
      </c>
      <c r="I33" s="160" t="s">
        <v>229</v>
      </c>
      <c r="J33" s="160">
        <v>1</v>
      </c>
      <c r="K33" s="84"/>
      <c r="L33" s="71"/>
    </row>
    <row r="34" spans="1:12" ht="15" customHeight="1" x14ac:dyDescent="0.4">
      <c r="A34" s="152" t="s">
        <v>23</v>
      </c>
      <c r="B34" s="160">
        <v>12</v>
      </c>
      <c r="C34" s="160">
        <v>9</v>
      </c>
      <c r="D34" s="160">
        <v>10</v>
      </c>
      <c r="E34" s="160">
        <v>7</v>
      </c>
      <c r="F34" s="160">
        <v>8</v>
      </c>
      <c r="G34" s="160">
        <v>51</v>
      </c>
      <c r="H34" s="160">
        <v>46</v>
      </c>
      <c r="I34" s="160" t="s">
        <v>229</v>
      </c>
      <c r="J34" s="160">
        <v>11</v>
      </c>
      <c r="K34" s="84"/>
    </row>
    <row r="35" spans="1:12" ht="15" customHeight="1" x14ac:dyDescent="0.4">
      <c r="A35" s="152" t="s">
        <v>24</v>
      </c>
      <c r="B35" s="160">
        <v>14</v>
      </c>
      <c r="C35" s="160">
        <v>11</v>
      </c>
      <c r="D35" s="160">
        <v>14</v>
      </c>
      <c r="E35" s="160">
        <v>14</v>
      </c>
      <c r="F35" s="160">
        <v>9</v>
      </c>
      <c r="G35" s="160">
        <v>7</v>
      </c>
      <c r="H35" s="160">
        <v>19</v>
      </c>
      <c r="I35" s="160" t="s">
        <v>229</v>
      </c>
      <c r="J35" s="160">
        <v>14</v>
      </c>
      <c r="K35" s="84"/>
    </row>
    <row r="36" spans="1:12" ht="15" customHeight="1" x14ac:dyDescent="0.4">
      <c r="A36" s="152" t="s">
        <v>25</v>
      </c>
      <c r="B36" s="160">
        <v>2</v>
      </c>
      <c r="C36" s="160">
        <v>1</v>
      </c>
      <c r="D36" s="160">
        <v>1</v>
      </c>
      <c r="E36" s="160">
        <v>1</v>
      </c>
      <c r="F36" s="160">
        <v>3</v>
      </c>
      <c r="G36" s="160">
        <v>4</v>
      </c>
      <c r="H36" s="160">
        <v>0</v>
      </c>
      <c r="I36" s="160" t="s">
        <v>229</v>
      </c>
      <c r="J36" s="160">
        <v>2</v>
      </c>
      <c r="K36" s="84"/>
    </row>
    <row r="37" spans="1:12" ht="15" customHeight="1" x14ac:dyDescent="0.4">
      <c r="A37" s="152" t="s">
        <v>26</v>
      </c>
      <c r="B37" s="160">
        <v>4</v>
      </c>
      <c r="C37" s="160">
        <v>4</v>
      </c>
      <c r="D37" s="160">
        <v>3</v>
      </c>
      <c r="E37" s="160">
        <v>4</v>
      </c>
      <c r="F37" s="160">
        <v>4</v>
      </c>
      <c r="G37" s="160">
        <v>0</v>
      </c>
      <c r="H37" s="160">
        <v>7</v>
      </c>
      <c r="I37" s="160" t="s">
        <v>229</v>
      </c>
      <c r="J37" s="160">
        <v>4</v>
      </c>
      <c r="K37" s="84"/>
    </row>
    <row r="38" spans="1:12" ht="23.45" customHeight="1" x14ac:dyDescent="0.4">
      <c r="A38" s="152" t="s">
        <v>27</v>
      </c>
      <c r="B38" s="160">
        <v>43</v>
      </c>
      <c r="C38" s="160">
        <v>42</v>
      </c>
      <c r="D38" s="160">
        <v>41</v>
      </c>
      <c r="E38" s="160">
        <v>40</v>
      </c>
      <c r="F38" s="160">
        <v>38</v>
      </c>
      <c r="G38" s="160">
        <v>38</v>
      </c>
      <c r="H38" s="160">
        <v>18</v>
      </c>
      <c r="I38" s="160" t="s">
        <v>229</v>
      </c>
      <c r="J38" s="160">
        <v>42</v>
      </c>
      <c r="K38" s="84"/>
    </row>
    <row r="39" spans="1:12" ht="15" customHeight="1" x14ac:dyDescent="0.4">
      <c r="A39" s="152" t="s">
        <v>28</v>
      </c>
      <c r="B39" s="160">
        <v>44</v>
      </c>
      <c r="C39" s="160">
        <v>44</v>
      </c>
      <c r="D39" s="160">
        <v>45</v>
      </c>
      <c r="E39" s="160">
        <v>46</v>
      </c>
      <c r="F39" s="160">
        <v>46</v>
      </c>
      <c r="G39" s="160">
        <v>49</v>
      </c>
      <c r="H39" s="160">
        <v>52</v>
      </c>
      <c r="I39" s="160" t="s">
        <v>229</v>
      </c>
      <c r="J39" s="160">
        <v>44</v>
      </c>
      <c r="K39" s="84"/>
    </row>
    <row r="40" spans="1:12" ht="15" customHeight="1" x14ac:dyDescent="0.4">
      <c r="A40" s="152" t="s">
        <v>226</v>
      </c>
      <c r="B40" s="160">
        <v>0</v>
      </c>
      <c r="C40" s="160">
        <v>0</v>
      </c>
      <c r="D40" s="160">
        <v>0</v>
      </c>
      <c r="E40" s="160">
        <v>0</v>
      </c>
      <c r="F40" s="160">
        <v>0</v>
      </c>
      <c r="G40" s="160">
        <v>0</v>
      </c>
      <c r="H40" s="160">
        <v>0</v>
      </c>
      <c r="I40" s="160" t="s">
        <v>229</v>
      </c>
      <c r="J40" s="160">
        <v>0</v>
      </c>
      <c r="K40" s="84"/>
    </row>
    <row r="41" spans="1:12" ht="15" customHeight="1" x14ac:dyDescent="0.4">
      <c r="A41" s="152" t="s">
        <v>29</v>
      </c>
      <c r="B41" s="160">
        <v>0</v>
      </c>
      <c r="C41" s="160">
        <v>0</v>
      </c>
      <c r="D41" s="160">
        <v>0</v>
      </c>
      <c r="E41" s="160">
        <v>0</v>
      </c>
      <c r="F41" s="160">
        <v>0</v>
      </c>
      <c r="G41" s="160">
        <v>0</v>
      </c>
      <c r="H41" s="160">
        <v>0</v>
      </c>
      <c r="I41" s="160" t="s">
        <v>229</v>
      </c>
      <c r="J41" s="160">
        <v>0</v>
      </c>
      <c r="K41" s="84"/>
    </row>
    <row r="42" spans="1:12" ht="15" customHeight="1" x14ac:dyDescent="0.4">
      <c r="A42" s="152" t="s">
        <v>30</v>
      </c>
      <c r="B42" s="160">
        <v>1</v>
      </c>
      <c r="C42" s="160">
        <v>1</v>
      </c>
      <c r="D42" s="160">
        <v>2</v>
      </c>
      <c r="E42" s="160">
        <v>2</v>
      </c>
      <c r="F42" s="160">
        <v>4</v>
      </c>
      <c r="G42" s="160">
        <v>0</v>
      </c>
      <c r="H42" s="160">
        <v>0</v>
      </c>
      <c r="I42" s="160" t="s">
        <v>229</v>
      </c>
      <c r="J42" s="160">
        <v>2</v>
      </c>
      <c r="K42" s="84"/>
    </row>
    <row r="43" spans="1:12" ht="15" customHeight="1" x14ac:dyDescent="0.4">
      <c r="A43" s="152" t="s">
        <v>31</v>
      </c>
      <c r="B43" s="160">
        <v>10</v>
      </c>
      <c r="C43" s="160">
        <v>8</v>
      </c>
      <c r="D43" s="160">
        <v>4</v>
      </c>
      <c r="E43" s="160">
        <v>8</v>
      </c>
      <c r="F43" s="160">
        <v>8</v>
      </c>
      <c r="G43" s="160">
        <v>42</v>
      </c>
      <c r="H43" s="160">
        <v>8</v>
      </c>
      <c r="I43" s="160" t="s">
        <v>229</v>
      </c>
      <c r="J43" s="160">
        <v>9</v>
      </c>
      <c r="K43" s="84"/>
    </row>
    <row r="44" spans="1:12" ht="25.5" customHeight="1" x14ac:dyDescent="0.4">
      <c r="A44" s="152" t="s">
        <v>80</v>
      </c>
      <c r="B44" s="160">
        <v>46</v>
      </c>
      <c r="C44" s="160">
        <v>49</v>
      </c>
      <c r="D44" s="160">
        <v>53</v>
      </c>
      <c r="E44" s="160">
        <v>48</v>
      </c>
      <c r="F44" s="160">
        <v>69</v>
      </c>
      <c r="G44" s="160">
        <v>78</v>
      </c>
      <c r="H44" s="160">
        <v>85</v>
      </c>
      <c r="I44" s="160" t="s">
        <v>229</v>
      </c>
      <c r="J44" s="160">
        <v>47</v>
      </c>
      <c r="K44" s="84"/>
    </row>
    <row r="45" spans="1:12" ht="15" customHeight="1" x14ac:dyDescent="0.4">
      <c r="A45" s="152" t="s">
        <v>34</v>
      </c>
      <c r="B45" s="160">
        <v>22</v>
      </c>
      <c r="C45" s="160">
        <v>23</v>
      </c>
      <c r="D45" s="160">
        <v>26</v>
      </c>
      <c r="E45" s="160">
        <v>25</v>
      </c>
      <c r="F45" s="160">
        <v>24</v>
      </c>
      <c r="G45" s="160">
        <v>24</v>
      </c>
      <c r="H45" s="160">
        <v>67</v>
      </c>
      <c r="I45" s="160" t="s">
        <v>229</v>
      </c>
      <c r="J45" s="160">
        <v>23</v>
      </c>
      <c r="K45" s="84"/>
    </row>
    <row r="46" spans="1:12" ht="15" customHeight="1" x14ac:dyDescent="0.4">
      <c r="A46" s="152" t="s">
        <v>35</v>
      </c>
      <c r="B46" s="160">
        <v>8</v>
      </c>
      <c r="C46" s="160">
        <v>10</v>
      </c>
      <c r="D46" s="160">
        <v>6</v>
      </c>
      <c r="E46" s="160">
        <v>9</v>
      </c>
      <c r="F46" s="160">
        <v>3</v>
      </c>
      <c r="G46" s="160">
        <v>0</v>
      </c>
      <c r="H46" s="160">
        <v>0</v>
      </c>
      <c r="I46" s="160" t="s">
        <v>229</v>
      </c>
      <c r="J46" s="160">
        <v>8</v>
      </c>
      <c r="K46" s="84"/>
    </row>
    <row r="47" spans="1:12" ht="15" customHeight="1" x14ac:dyDescent="0.4">
      <c r="A47" s="152" t="s">
        <v>38</v>
      </c>
      <c r="B47" s="160">
        <v>15</v>
      </c>
      <c r="C47" s="160">
        <v>17</v>
      </c>
      <c r="D47" s="160">
        <v>19</v>
      </c>
      <c r="E47" s="160">
        <v>14</v>
      </c>
      <c r="F47" s="160">
        <v>25</v>
      </c>
      <c r="G47" s="160" t="s">
        <v>229</v>
      </c>
      <c r="H47" s="160" t="s">
        <v>229</v>
      </c>
      <c r="I47" s="160" t="s">
        <v>229</v>
      </c>
      <c r="J47" s="160">
        <v>16</v>
      </c>
      <c r="K47" s="84"/>
    </row>
    <row r="48" spans="1:12" ht="15" customHeight="1" x14ac:dyDescent="0.4">
      <c r="A48" s="152" t="s">
        <v>40</v>
      </c>
      <c r="B48" s="160">
        <v>4</v>
      </c>
      <c r="C48" s="160">
        <v>3</v>
      </c>
      <c r="D48" s="160">
        <v>7</v>
      </c>
      <c r="E48" s="160">
        <v>5</v>
      </c>
      <c r="F48" s="160">
        <v>28</v>
      </c>
      <c r="G48" s="160">
        <v>62</v>
      </c>
      <c r="H48" s="160">
        <v>67</v>
      </c>
      <c r="I48" s="160" t="s">
        <v>229</v>
      </c>
      <c r="J48" s="160">
        <v>5</v>
      </c>
      <c r="K48" s="84"/>
    </row>
    <row r="49" spans="1:12" ht="23.45" customHeight="1" x14ac:dyDescent="0.4">
      <c r="A49" s="152" t="s">
        <v>81</v>
      </c>
      <c r="B49" s="160">
        <v>1</v>
      </c>
      <c r="C49" s="160">
        <v>1</v>
      </c>
      <c r="D49" s="160">
        <v>1</v>
      </c>
      <c r="E49" s="160">
        <v>1</v>
      </c>
      <c r="F49" s="160">
        <v>20</v>
      </c>
      <c r="G49" s="160">
        <v>0</v>
      </c>
      <c r="H49" s="160">
        <v>0</v>
      </c>
      <c r="I49" s="160" t="s">
        <v>229</v>
      </c>
      <c r="J49" s="160">
        <v>1</v>
      </c>
      <c r="K49" s="84"/>
    </row>
    <row r="50" spans="1:12" ht="15" customHeight="1" x14ac:dyDescent="0.4">
      <c r="A50" s="71" t="s">
        <v>41</v>
      </c>
      <c r="B50" s="160">
        <v>0</v>
      </c>
      <c r="C50" s="160">
        <v>1</v>
      </c>
      <c r="D50" s="160">
        <v>0</v>
      </c>
      <c r="E50" s="160">
        <v>0</v>
      </c>
      <c r="F50" s="160">
        <v>1</v>
      </c>
      <c r="G50" s="160">
        <v>0</v>
      </c>
      <c r="H50" s="160">
        <v>0</v>
      </c>
      <c r="I50" s="160" t="s">
        <v>229</v>
      </c>
      <c r="J50" s="160">
        <v>0</v>
      </c>
      <c r="K50" s="84"/>
      <c r="L50" s="71"/>
    </row>
    <row r="51" spans="1:12" ht="15" customHeight="1" x14ac:dyDescent="0.4">
      <c r="A51" s="71" t="s">
        <v>42</v>
      </c>
      <c r="B51" s="160">
        <v>0</v>
      </c>
      <c r="C51" s="160">
        <v>0</v>
      </c>
      <c r="D51" s="160">
        <v>0</v>
      </c>
      <c r="E51" s="160">
        <v>0</v>
      </c>
      <c r="F51" s="160">
        <v>0</v>
      </c>
      <c r="G51" s="160">
        <v>0</v>
      </c>
      <c r="H51" s="160">
        <v>0</v>
      </c>
      <c r="I51" s="160" t="s">
        <v>229</v>
      </c>
      <c r="J51" s="160">
        <v>0</v>
      </c>
      <c r="K51" s="84"/>
      <c r="L51" s="71"/>
    </row>
    <row r="52" spans="1:12" ht="15" customHeight="1" x14ac:dyDescent="0.4">
      <c r="A52" s="152" t="s">
        <v>43</v>
      </c>
      <c r="B52" s="160">
        <v>0</v>
      </c>
      <c r="C52" s="160">
        <v>1</v>
      </c>
      <c r="D52" s="160">
        <v>0</v>
      </c>
      <c r="E52" s="160">
        <v>1</v>
      </c>
      <c r="F52" s="160">
        <v>0</v>
      </c>
      <c r="G52" s="160">
        <v>0</v>
      </c>
      <c r="H52" s="160">
        <v>0</v>
      </c>
      <c r="I52" s="160" t="s">
        <v>229</v>
      </c>
      <c r="J52" s="160">
        <v>0</v>
      </c>
      <c r="K52" s="84"/>
    </row>
    <row r="53" spans="1:12" ht="15" customHeight="1" x14ac:dyDescent="0.4">
      <c r="A53" s="152" t="s">
        <v>563</v>
      </c>
      <c r="B53" s="160" t="s">
        <v>229</v>
      </c>
      <c r="C53" s="160">
        <v>0</v>
      </c>
      <c r="D53" s="160">
        <v>0</v>
      </c>
      <c r="E53" s="160">
        <v>0</v>
      </c>
      <c r="F53" s="160" t="s">
        <v>229</v>
      </c>
      <c r="G53" s="160">
        <v>0</v>
      </c>
      <c r="H53" s="160">
        <v>0</v>
      </c>
      <c r="I53" s="160" t="s">
        <v>229</v>
      </c>
      <c r="J53" s="160">
        <v>0</v>
      </c>
      <c r="K53" s="84"/>
    </row>
    <row r="54" spans="1:12" ht="25.5" customHeight="1" x14ac:dyDescent="0.4">
      <c r="A54" s="71" t="s">
        <v>45</v>
      </c>
      <c r="B54" s="160">
        <v>0</v>
      </c>
      <c r="C54" s="160">
        <v>0</v>
      </c>
      <c r="D54" s="160" t="s">
        <v>229</v>
      </c>
      <c r="E54" s="160" t="s">
        <v>229</v>
      </c>
      <c r="F54" s="160">
        <v>0</v>
      </c>
      <c r="G54" s="160">
        <v>0</v>
      </c>
      <c r="H54" s="160">
        <v>0</v>
      </c>
      <c r="I54" s="160" t="s">
        <v>229</v>
      </c>
      <c r="J54" s="160">
        <v>0</v>
      </c>
      <c r="K54" s="84"/>
      <c r="L54" s="71"/>
    </row>
    <row r="55" spans="1:12" ht="15" customHeight="1" x14ac:dyDescent="0.4">
      <c r="A55" s="152" t="s">
        <v>46</v>
      </c>
      <c r="B55" s="160">
        <v>28</v>
      </c>
      <c r="C55" s="160">
        <v>28</v>
      </c>
      <c r="D55" s="160">
        <v>23</v>
      </c>
      <c r="E55" s="160">
        <v>25</v>
      </c>
      <c r="F55" s="160">
        <v>23</v>
      </c>
      <c r="G55" s="160">
        <v>20</v>
      </c>
      <c r="H55" s="160">
        <v>25</v>
      </c>
      <c r="I55" s="160" t="s">
        <v>229</v>
      </c>
      <c r="J55" s="160">
        <v>27</v>
      </c>
      <c r="K55" s="84"/>
    </row>
    <row r="56" spans="1:12" ht="15" customHeight="1" x14ac:dyDescent="0.4">
      <c r="A56" s="152" t="s">
        <v>47</v>
      </c>
      <c r="B56" s="160">
        <v>1</v>
      </c>
      <c r="C56" s="160">
        <v>1</v>
      </c>
      <c r="D56" s="160">
        <v>1</v>
      </c>
      <c r="E56" s="160">
        <v>1</v>
      </c>
      <c r="F56" s="160">
        <v>0</v>
      </c>
      <c r="G56" s="160">
        <v>0</v>
      </c>
      <c r="H56" s="160">
        <v>0</v>
      </c>
      <c r="I56" s="160" t="s">
        <v>229</v>
      </c>
      <c r="J56" s="160">
        <v>1</v>
      </c>
      <c r="K56" s="84"/>
    </row>
    <row r="57" spans="1:12" ht="15" customHeight="1" x14ac:dyDescent="0.4">
      <c r="A57" s="143" t="s">
        <v>83</v>
      </c>
      <c r="B57" s="160">
        <v>2</v>
      </c>
      <c r="C57" s="160">
        <v>2</v>
      </c>
      <c r="D57" s="160">
        <v>1</v>
      </c>
      <c r="E57" s="160">
        <v>2</v>
      </c>
      <c r="F57" s="160">
        <v>2</v>
      </c>
      <c r="G57" s="160">
        <v>0</v>
      </c>
      <c r="H57" s="160">
        <v>0</v>
      </c>
      <c r="I57" s="160" t="s">
        <v>229</v>
      </c>
      <c r="J57" s="160">
        <v>2</v>
      </c>
      <c r="K57" s="84"/>
      <c r="L57" s="143"/>
    </row>
    <row r="58" spans="1:12" ht="15" customHeight="1" x14ac:dyDescent="0.4">
      <c r="A58" s="152" t="s">
        <v>48</v>
      </c>
      <c r="B58" s="160">
        <v>11</v>
      </c>
      <c r="C58" s="160">
        <v>12</v>
      </c>
      <c r="D58" s="160">
        <v>10</v>
      </c>
      <c r="E58" s="160">
        <v>12</v>
      </c>
      <c r="F58" s="160">
        <v>10</v>
      </c>
      <c r="G58" s="160">
        <v>0</v>
      </c>
      <c r="H58" s="160">
        <v>3</v>
      </c>
      <c r="I58" s="160" t="s">
        <v>229</v>
      </c>
      <c r="J58" s="160">
        <v>11</v>
      </c>
      <c r="K58" s="84"/>
    </row>
    <row r="59" spans="1:12" ht="15" customHeight="1" x14ac:dyDescent="0.4">
      <c r="A59" s="71" t="s">
        <v>50</v>
      </c>
      <c r="B59" s="160" t="s">
        <v>229</v>
      </c>
      <c r="C59" s="160">
        <v>0</v>
      </c>
      <c r="D59" s="160" t="s">
        <v>229</v>
      </c>
      <c r="E59" s="160">
        <v>0</v>
      </c>
      <c r="F59" s="160">
        <v>0</v>
      </c>
      <c r="G59" s="160">
        <v>0</v>
      </c>
      <c r="H59" s="160">
        <v>0</v>
      </c>
      <c r="I59" s="160" t="s">
        <v>229</v>
      </c>
      <c r="J59" s="160">
        <v>0</v>
      </c>
      <c r="K59" s="84"/>
      <c r="L59" s="71"/>
    </row>
    <row r="60" spans="1:12" ht="15" customHeight="1" x14ac:dyDescent="0.4">
      <c r="A60" s="71" t="s">
        <v>51</v>
      </c>
      <c r="B60" s="160">
        <v>1</v>
      </c>
      <c r="C60" s="160">
        <v>0</v>
      </c>
      <c r="D60" s="160">
        <v>0</v>
      </c>
      <c r="E60" s="160">
        <v>1</v>
      </c>
      <c r="F60" s="160">
        <v>0</v>
      </c>
      <c r="G60" s="160">
        <v>0</v>
      </c>
      <c r="H60" s="160">
        <v>0</v>
      </c>
      <c r="I60" s="160" t="s">
        <v>229</v>
      </c>
      <c r="J60" s="160">
        <v>1</v>
      </c>
      <c r="K60" s="84"/>
      <c r="L60" s="71"/>
    </row>
    <row r="61" spans="1:12" ht="15" customHeight="1" x14ac:dyDescent="0.4">
      <c r="A61" s="71" t="s">
        <v>52</v>
      </c>
      <c r="B61" s="160">
        <v>4</v>
      </c>
      <c r="C61" s="160">
        <v>3</v>
      </c>
      <c r="D61" s="160">
        <v>4</v>
      </c>
      <c r="E61" s="160">
        <v>3</v>
      </c>
      <c r="F61" s="160">
        <v>0</v>
      </c>
      <c r="G61" s="160">
        <v>0</v>
      </c>
      <c r="H61" s="160">
        <v>7</v>
      </c>
      <c r="I61" s="160" t="s">
        <v>229</v>
      </c>
      <c r="J61" s="160">
        <v>4</v>
      </c>
      <c r="K61" s="84"/>
      <c r="L61" s="71"/>
    </row>
    <row r="62" spans="1:12" ht="15" customHeight="1" x14ac:dyDescent="0.4">
      <c r="A62" s="143" t="s">
        <v>53</v>
      </c>
      <c r="B62" s="160">
        <v>0</v>
      </c>
      <c r="C62" s="160">
        <v>0</v>
      </c>
      <c r="D62" s="160">
        <v>0</v>
      </c>
      <c r="E62" s="160">
        <v>1</v>
      </c>
      <c r="F62" s="160">
        <v>0</v>
      </c>
      <c r="G62" s="160">
        <v>0</v>
      </c>
      <c r="H62" s="160">
        <v>0</v>
      </c>
      <c r="I62" s="160" t="s">
        <v>229</v>
      </c>
      <c r="J62" s="160">
        <v>0</v>
      </c>
      <c r="K62" s="84"/>
      <c r="L62" s="143"/>
    </row>
    <row r="63" spans="1:12" ht="15" customHeight="1" x14ac:dyDescent="0.4">
      <c r="A63" s="143" t="s">
        <v>54</v>
      </c>
      <c r="B63" s="160">
        <v>1</v>
      </c>
      <c r="C63" s="160">
        <v>1</v>
      </c>
      <c r="D63" s="160">
        <v>0</v>
      </c>
      <c r="E63" s="160">
        <v>0</v>
      </c>
      <c r="F63" s="160">
        <v>1</v>
      </c>
      <c r="G63" s="160">
        <v>1</v>
      </c>
      <c r="H63" s="160">
        <v>0</v>
      </c>
      <c r="I63" s="160" t="s">
        <v>229</v>
      </c>
      <c r="J63" s="160">
        <v>1</v>
      </c>
      <c r="K63" s="84"/>
      <c r="L63" s="143"/>
    </row>
    <row r="64" spans="1:12" ht="15" customHeight="1" x14ac:dyDescent="0.4">
      <c r="A64" s="143" t="s">
        <v>55</v>
      </c>
      <c r="B64" s="160">
        <v>0</v>
      </c>
      <c r="C64" s="160">
        <v>0</v>
      </c>
      <c r="D64" s="160">
        <v>0</v>
      </c>
      <c r="E64" s="160">
        <v>0</v>
      </c>
      <c r="F64" s="160">
        <v>0</v>
      </c>
      <c r="G64" s="160">
        <v>0</v>
      </c>
      <c r="H64" s="160">
        <v>0</v>
      </c>
      <c r="I64" s="160" t="s">
        <v>229</v>
      </c>
      <c r="J64" s="160">
        <v>0</v>
      </c>
      <c r="K64" s="84"/>
      <c r="L64" s="143"/>
    </row>
    <row r="65" spans="1:28" ht="15" customHeight="1" x14ac:dyDescent="0.4">
      <c r="A65" s="152" t="s">
        <v>56</v>
      </c>
      <c r="B65" s="160">
        <v>8</v>
      </c>
      <c r="C65" s="160">
        <v>6</v>
      </c>
      <c r="D65" s="160">
        <v>5</v>
      </c>
      <c r="E65" s="160">
        <v>5</v>
      </c>
      <c r="F65" s="160">
        <v>1</v>
      </c>
      <c r="G65" s="160">
        <v>0</v>
      </c>
      <c r="H65" s="160">
        <v>5</v>
      </c>
      <c r="I65" s="160" t="s">
        <v>229</v>
      </c>
      <c r="J65" s="160">
        <v>8</v>
      </c>
      <c r="K65" s="84"/>
    </row>
    <row r="66" spans="1:28" ht="15" customHeight="1" x14ac:dyDescent="0.4">
      <c r="A66" s="152" t="s">
        <v>57</v>
      </c>
      <c r="B66" s="160">
        <v>7</v>
      </c>
      <c r="C66" s="160">
        <v>8</v>
      </c>
      <c r="D66" s="160">
        <v>7</v>
      </c>
      <c r="E66" s="160">
        <v>7</v>
      </c>
      <c r="F66" s="160">
        <v>4</v>
      </c>
      <c r="G66" s="160">
        <v>0</v>
      </c>
      <c r="H66" s="160">
        <v>11</v>
      </c>
      <c r="I66" s="160" t="s">
        <v>229</v>
      </c>
      <c r="J66" s="160">
        <v>7</v>
      </c>
      <c r="K66" s="84"/>
    </row>
    <row r="67" spans="1:28" ht="15" customHeight="1" x14ac:dyDescent="0.4">
      <c r="A67" s="71" t="s">
        <v>58</v>
      </c>
      <c r="B67" s="160">
        <v>1</v>
      </c>
      <c r="C67" s="160">
        <v>1</v>
      </c>
      <c r="D67" s="160">
        <v>1</v>
      </c>
      <c r="E67" s="160">
        <v>1</v>
      </c>
      <c r="F67" s="160">
        <v>0</v>
      </c>
      <c r="G67" s="160">
        <v>0</v>
      </c>
      <c r="H67" s="160">
        <v>0</v>
      </c>
      <c r="I67" s="160" t="s">
        <v>229</v>
      </c>
      <c r="J67" s="160">
        <v>1</v>
      </c>
      <c r="K67" s="84"/>
      <c r="L67" s="71"/>
    </row>
    <row r="68" spans="1:28" ht="15" customHeight="1" x14ac:dyDescent="0.4">
      <c r="A68" s="152" t="s">
        <v>59</v>
      </c>
      <c r="B68" s="160">
        <v>21</v>
      </c>
      <c r="C68" s="160">
        <v>21</v>
      </c>
      <c r="D68" s="160">
        <v>20</v>
      </c>
      <c r="E68" s="160">
        <v>18</v>
      </c>
      <c r="F68" s="160">
        <v>17</v>
      </c>
      <c r="G68" s="160">
        <v>7</v>
      </c>
      <c r="H68" s="160">
        <v>18</v>
      </c>
      <c r="I68" s="160" t="s">
        <v>229</v>
      </c>
      <c r="J68" s="160">
        <v>20</v>
      </c>
      <c r="K68" s="84"/>
    </row>
    <row r="69" spans="1:28" ht="15" customHeight="1" x14ac:dyDescent="0.4">
      <c r="A69" s="152" t="s">
        <v>60</v>
      </c>
      <c r="B69" s="160">
        <v>40</v>
      </c>
      <c r="C69" s="160">
        <v>77</v>
      </c>
      <c r="D69" s="160">
        <v>97</v>
      </c>
      <c r="E69" s="160">
        <v>50</v>
      </c>
      <c r="F69" s="160">
        <v>83</v>
      </c>
      <c r="G69" s="160">
        <v>97</v>
      </c>
      <c r="H69" s="160">
        <v>70</v>
      </c>
      <c r="I69" s="160" t="s">
        <v>229</v>
      </c>
      <c r="J69" s="160">
        <v>48</v>
      </c>
      <c r="K69" s="84"/>
    </row>
    <row r="70" spans="1:28" ht="15" customHeight="1" x14ac:dyDescent="0.4">
      <c r="A70" s="152" t="s">
        <v>61</v>
      </c>
      <c r="B70" s="160">
        <v>6</v>
      </c>
      <c r="C70" s="160">
        <v>4</v>
      </c>
      <c r="D70" s="160">
        <v>2</v>
      </c>
      <c r="E70" s="160">
        <v>3</v>
      </c>
      <c r="F70" s="160">
        <v>0</v>
      </c>
      <c r="G70" s="160">
        <v>0</v>
      </c>
      <c r="H70" s="160">
        <v>0</v>
      </c>
      <c r="I70" s="160" t="s">
        <v>229</v>
      </c>
      <c r="J70" s="160">
        <v>5</v>
      </c>
      <c r="K70" s="84"/>
    </row>
    <row r="71" spans="1:28" ht="15" customHeight="1" x14ac:dyDescent="0.4">
      <c r="A71" s="152" t="s">
        <v>62</v>
      </c>
      <c r="B71" s="160">
        <v>7</v>
      </c>
      <c r="C71" s="160">
        <v>5</v>
      </c>
      <c r="D71" s="160">
        <v>5</v>
      </c>
      <c r="E71" s="160">
        <v>4</v>
      </c>
      <c r="F71" s="160">
        <v>6</v>
      </c>
      <c r="G71" s="160">
        <v>4</v>
      </c>
      <c r="H71" s="160">
        <v>0</v>
      </c>
      <c r="I71" s="160" t="s">
        <v>229</v>
      </c>
      <c r="J71" s="160">
        <v>6</v>
      </c>
      <c r="K71" s="84"/>
    </row>
    <row r="72" spans="1:28" x14ac:dyDescent="0.4">
      <c r="A72" s="163"/>
      <c r="B72" s="163"/>
      <c r="C72" s="163"/>
      <c r="D72" s="163"/>
      <c r="E72" s="163"/>
      <c r="F72" s="163"/>
      <c r="G72" s="163"/>
      <c r="H72" s="163"/>
      <c r="I72" s="163"/>
      <c r="J72" s="174"/>
    </row>
    <row r="73" spans="1:28" ht="15" customHeight="1" x14ac:dyDescent="0.35">
      <c r="A73" s="161"/>
      <c r="B73" s="161"/>
      <c r="C73" s="161"/>
      <c r="D73" s="161"/>
      <c r="E73" s="161"/>
      <c r="F73" s="161"/>
      <c r="G73" s="161"/>
      <c r="H73" s="161"/>
      <c r="I73" s="161"/>
      <c r="J73" s="189" t="s">
        <v>595</v>
      </c>
    </row>
    <row r="74" spans="1:28" ht="9" customHeight="1" x14ac:dyDescent="0.4">
      <c r="A74" s="161"/>
      <c r="B74" s="161"/>
      <c r="C74" s="161"/>
      <c r="D74" s="161"/>
      <c r="E74" s="161"/>
      <c r="F74" s="161"/>
      <c r="G74" s="161"/>
      <c r="H74" s="161"/>
      <c r="I74" s="161"/>
      <c r="J74" s="150"/>
      <c r="K74" s="175"/>
    </row>
    <row r="75" spans="1:28" ht="12.75" x14ac:dyDescent="0.35">
      <c r="A75" s="359" t="s">
        <v>402</v>
      </c>
      <c r="B75" s="359"/>
      <c r="C75" s="359"/>
      <c r="D75" s="359"/>
      <c r="E75" s="359"/>
      <c r="F75" s="359"/>
      <c r="G75" s="359"/>
      <c r="H75" s="359"/>
      <c r="I75" s="359"/>
      <c r="J75" s="359"/>
      <c r="K75" s="176"/>
      <c r="L75" s="177"/>
    </row>
    <row r="76" spans="1:28" ht="24" customHeight="1" x14ac:dyDescent="0.35">
      <c r="A76" s="407" t="s">
        <v>647</v>
      </c>
      <c r="B76" s="407"/>
      <c r="C76" s="407"/>
      <c r="D76" s="407"/>
      <c r="E76" s="407"/>
      <c r="F76" s="407"/>
      <c r="G76" s="407"/>
      <c r="H76" s="407"/>
      <c r="I76" s="407"/>
      <c r="J76" s="407"/>
      <c r="K76" s="176"/>
      <c r="L76" s="178"/>
      <c r="M76" s="177"/>
      <c r="N76" s="177"/>
      <c r="O76" s="177"/>
    </row>
    <row r="77" spans="1:28" s="178" customFormat="1" ht="12.75" x14ac:dyDescent="0.35">
      <c r="A77" s="359" t="s">
        <v>407</v>
      </c>
      <c r="B77" s="359"/>
      <c r="C77" s="359"/>
      <c r="D77" s="359"/>
      <c r="E77" s="359"/>
      <c r="F77" s="359"/>
      <c r="G77" s="359"/>
      <c r="H77" s="359"/>
      <c r="I77" s="359"/>
      <c r="J77" s="359"/>
      <c r="K77" s="176"/>
    </row>
    <row r="78" spans="1:28" s="57" customFormat="1" ht="35.25" customHeight="1" x14ac:dyDescent="0.35">
      <c r="A78" s="359" t="s">
        <v>564</v>
      </c>
      <c r="B78" s="359"/>
      <c r="C78" s="359"/>
      <c r="D78" s="359"/>
      <c r="E78" s="359"/>
      <c r="F78" s="359"/>
      <c r="G78" s="359"/>
      <c r="H78" s="359"/>
      <c r="I78" s="359"/>
      <c r="J78" s="359"/>
      <c r="K78" s="179"/>
      <c r="L78" s="179"/>
      <c r="M78" s="179"/>
      <c r="N78" s="179"/>
      <c r="O78" s="179"/>
      <c r="P78" s="179"/>
      <c r="Q78" s="179"/>
      <c r="R78" s="179"/>
      <c r="S78" s="179"/>
      <c r="T78" s="179"/>
      <c r="U78" s="179"/>
      <c r="V78" s="179"/>
      <c r="W78" s="179"/>
      <c r="X78" s="179"/>
      <c r="Y78" s="179"/>
      <c r="Z78" s="179"/>
      <c r="AA78" s="179"/>
      <c r="AB78" s="179"/>
    </row>
    <row r="79" spans="1:28" s="57" customFormat="1" ht="37.5" customHeight="1" x14ac:dyDescent="0.35">
      <c r="A79" s="359" t="s">
        <v>565</v>
      </c>
      <c r="B79" s="359"/>
      <c r="C79" s="359"/>
      <c r="D79" s="359"/>
      <c r="E79" s="359"/>
      <c r="F79" s="359"/>
      <c r="G79" s="359"/>
      <c r="H79" s="359"/>
      <c r="I79" s="359"/>
      <c r="J79" s="359"/>
      <c r="K79" s="180"/>
      <c r="L79" s="180"/>
      <c r="M79" s="180"/>
      <c r="N79" s="180"/>
      <c r="O79" s="180"/>
      <c r="P79" s="166"/>
      <c r="Q79" s="178"/>
    </row>
    <row r="80" spans="1:28" s="57" customFormat="1" ht="37.5" customHeight="1" x14ac:dyDescent="0.35">
      <c r="A80" s="359" t="s">
        <v>566</v>
      </c>
      <c r="B80" s="359"/>
      <c r="C80" s="359"/>
      <c r="D80" s="359"/>
      <c r="E80" s="359"/>
      <c r="F80" s="359"/>
      <c r="G80" s="359"/>
      <c r="H80" s="359"/>
      <c r="I80" s="359"/>
      <c r="J80" s="359"/>
      <c r="K80" s="180"/>
      <c r="L80" s="180"/>
      <c r="M80" s="180"/>
      <c r="N80" s="180"/>
      <c r="O80" s="180"/>
      <c r="P80" s="166"/>
      <c r="Q80" s="178"/>
    </row>
    <row r="81" spans="1:16" x14ac:dyDescent="0.35">
      <c r="A81" s="152" t="s">
        <v>567</v>
      </c>
      <c r="B81" s="166"/>
      <c r="C81" s="166"/>
      <c r="D81" s="166"/>
      <c r="E81" s="166"/>
      <c r="F81" s="166"/>
      <c r="G81" s="166"/>
      <c r="H81" s="166"/>
      <c r="I81" s="166"/>
      <c r="J81" s="181"/>
      <c r="K81" s="166"/>
      <c r="L81" s="166"/>
      <c r="M81" s="166"/>
      <c r="N81" s="166"/>
      <c r="O81" s="166"/>
      <c r="P81" s="166"/>
    </row>
    <row r="82" spans="1:16" x14ac:dyDescent="0.35">
      <c r="A82" s="57" t="s">
        <v>568</v>
      </c>
      <c r="B82" s="182"/>
      <c r="C82" s="182"/>
      <c r="D82" s="182"/>
      <c r="E82" s="182"/>
      <c r="F82" s="182"/>
      <c r="G82" s="182"/>
      <c r="H82" s="182"/>
      <c r="I82" s="182"/>
      <c r="J82" s="183"/>
      <c r="K82" s="184"/>
    </row>
    <row r="83" spans="1:16" x14ac:dyDescent="0.35">
      <c r="A83" s="166" t="s">
        <v>569</v>
      </c>
      <c r="B83" s="215"/>
      <c r="C83" s="215"/>
      <c r="D83" s="215"/>
      <c r="E83" s="215"/>
      <c r="F83" s="215"/>
      <c r="G83" s="215"/>
      <c r="H83" s="215"/>
      <c r="I83" s="215"/>
      <c r="J83" s="185"/>
      <c r="K83" s="176"/>
    </row>
    <row r="84" spans="1:16" ht="15" customHeight="1" x14ac:dyDescent="0.35">
      <c r="B84" s="162"/>
      <c r="C84" s="162"/>
      <c r="D84" s="162"/>
      <c r="E84" s="162"/>
      <c r="F84" s="162"/>
      <c r="G84" s="162"/>
      <c r="H84" s="162"/>
      <c r="I84" s="162"/>
      <c r="J84" s="186"/>
      <c r="K84" s="182"/>
    </row>
    <row r="85" spans="1:16" ht="12.75" x14ac:dyDescent="0.35">
      <c r="A85" s="404" t="s">
        <v>130</v>
      </c>
      <c r="B85" s="404"/>
      <c r="C85" s="404"/>
      <c r="D85" s="404"/>
      <c r="E85" s="404"/>
      <c r="F85" s="404"/>
      <c r="G85" s="405"/>
      <c r="H85" s="405"/>
      <c r="I85" s="405"/>
      <c r="J85" s="405"/>
      <c r="K85" s="162"/>
    </row>
    <row r="86" spans="1:16" x14ac:dyDescent="0.35">
      <c r="A86" s="166" t="s">
        <v>373</v>
      </c>
      <c r="B86" s="169"/>
      <c r="C86" s="169"/>
      <c r="D86" s="169"/>
      <c r="E86" s="169"/>
      <c r="F86" s="169"/>
      <c r="G86" s="169"/>
      <c r="H86" s="169"/>
      <c r="I86" s="169"/>
      <c r="J86" s="168"/>
      <c r="K86" s="169"/>
    </row>
    <row r="87" spans="1:16" ht="16.5" customHeight="1" x14ac:dyDescent="0.35">
      <c r="A87" s="187"/>
      <c r="B87" s="187"/>
      <c r="C87" s="187"/>
      <c r="D87" s="187"/>
      <c r="E87" s="187"/>
      <c r="F87" s="187"/>
      <c r="G87" s="187"/>
      <c r="H87" s="187"/>
      <c r="I87" s="187"/>
      <c r="J87" s="188"/>
      <c r="K87" s="187"/>
    </row>
  </sheetData>
  <sheetProtection sheet="1" objects="1" scenarios="1"/>
  <mergeCells count="9">
    <mergeCell ref="A79:J79"/>
    <mergeCell ref="A80:J80"/>
    <mergeCell ref="A85:J85"/>
    <mergeCell ref="A1:J1"/>
    <mergeCell ref="A2:B2"/>
    <mergeCell ref="A75:J75"/>
    <mergeCell ref="A76:J76"/>
    <mergeCell ref="A77:J77"/>
    <mergeCell ref="A78:J78"/>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7"/>
  <sheetViews>
    <sheetView showGridLines="0" workbookViewId="0">
      <selection sqref="A1:E1"/>
    </sheetView>
  </sheetViews>
  <sheetFormatPr defaultColWidth="9.1328125" defaultRowHeight="14.25" x14ac:dyDescent="0.45"/>
  <cols>
    <col min="1" max="1" width="37.59765625" customWidth="1"/>
    <col min="2" max="2" width="66.73046875" customWidth="1"/>
    <col min="6" max="16384" width="9.1328125" style="102"/>
  </cols>
  <sheetData>
    <row r="1" spans="1:7" ht="44.25" customHeight="1" x14ac:dyDescent="0.35">
      <c r="A1" s="409" t="s">
        <v>570</v>
      </c>
      <c r="B1" s="409"/>
      <c r="C1" s="409"/>
      <c r="D1" s="409"/>
      <c r="E1" s="409"/>
      <c r="F1" s="101"/>
      <c r="G1" s="101"/>
    </row>
    <row r="2" spans="1:7" ht="18" customHeight="1" x14ac:dyDescent="0.35">
      <c r="A2" s="100" t="s">
        <v>267</v>
      </c>
      <c r="B2" s="100" t="s">
        <v>132</v>
      </c>
      <c r="C2" s="190"/>
      <c r="D2" s="191"/>
      <c r="E2" s="191"/>
      <c r="F2" s="101"/>
      <c r="G2" s="101"/>
    </row>
    <row r="3" spans="1:7" x14ac:dyDescent="0.45">
      <c r="A3" s="103" t="s">
        <v>0</v>
      </c>
      <c r="B3" s="104" t="s">
        <v>4</v>
      </c>
      <c r="C3" s="118"/>
    </row>
    <row r="4" spans="1:7" x14ac:dyDescent="0.45">
      <c r="A4" s="107"/>
      <c r="B4" s="108"/>
      <c r="C4" s="118"/>
    </row>
    <row r="5" spans="1:7" x14ac:dyDescent="0.45">
      <c r="A5" s="106" t="s">
        <v>49</v>
      </c>
      <c r="B5" s="105" t="s">
        <v>49</v>
      </c>
      <c r="C5" s="118"/>
    </row>
    <row r="6" spans="1:7" x14ac:dyDescent="0.45">
      <c r="A6" s="107"/>
      <c r="B6" s="108"/>
      <c r="C6" s="118"/>
    </row>
    <row r="7" spans="1:7" x14ac:dyDescent="0.45">
      <c r="A7" s="106" t="s">
        <v>5</v>
      </c>
      <c r="B7" s="105" t="s">
        <v>268</v>
      </c>
      <c r="C7" s="118"/>
    </row>
    <row r="8" spans="1:7" x14ac:dyDescent="0.45">
      <c r="A8" s="106"/>
      <c r="B8" s="105" t="s">
        <v>5</v>
      </c>
      <c r="C8" s="118"/>
    </row>
    <row r="9" spans="1:7" x14ac:dyDescent="0.45">
      <c r="A9" s="106"/>
      <c r="B9" s="105" t="s">
        <v>269</v>
      </c>
      <c r="C9" s="118"/>
    </row>
    <row r="10" spans="1:7" x14ac:dyDescent="0.45">
      <c r="A10" s="106"/>
      <c r="B10" s="105" t="s">
        <v>270</v>
      </c>
      <c r="C10" s="118"/>
    </row>
    <row r="11" spans="1:7" x14ac:dyDescent="0.45">
      <c r="A11" s="106"/>
      <c r="B11" s="105" t="s">
        <v>271</v>
      </c>
      <c r="C11" s="118"/>
    </row>
    <row r="12" spans="1:7" x14ac:dyDescent="0.45">
      <c r="A12" s="106"/>
      <c r="B12" s="105" t="s">
        <v>272</v>
      </c>
      <c r="C12" s="118"/>
      <c r="G12" s="105"/>
    </row>
    <row r="13" spans="1:7" x14ac:dyDescent="0.45">
      <c r="A13" s="106"/>
      <c r="B13" s="105" t="s">
        <v>273</v>
      </c>
      <c r="C13" s="118"/>
      <c r="G13" s="105"/>
    </row>
    <row r="14" spans="1:7" x14ac:dyDescent="0.45">
      <c r="A14" s="106"/>
      <c r="B14" s="105" t="s">
        <v>274</v>
      </c>
      <c r="C14" s="118"/>
      <c r="G14" s="105"/>
    </row>
    <row r="15" spans="1:7" x14ac:dyDescent="0.45">
      <c r="A15" s="106"/>
      <c r="B15" s="105" t="s">
        <v>275</v>
      </c>
      <c r="C15" s="118"/>
      <c r="G15" s="109"/>
    </row>
    <row r="16" spans="1:7" x14ac:dyDescent="0.45">
      <c r="A16" s="106"/>
      <c r="B16" s="105" t="s">
        <v>276</v>
      </c>
      <c r="C16" s="118"/>
    </row>
    <row r="17" spans="1:3" x14ac:dyDescent="0.45">
      <c r="A17" s="107"/>
      <c r="B17" s="108"/>
      <c r="C17" s="118"/>
    </row>
    <row r="18" spans="1:3" x14ac:dyDescent="0.45">
      <c r="A18" s="103" t="s">
        <v>6</v>
      </c>
      <c r="B18" s="104" t="s">
        <v>277</v>
      </c>
      <c r="C18" s="118"/>
    </row>
    <row r="19" spans="1:3" x14ac:dyDescent="0.45">
      <c r="A19" s="106"/>
      <c r="B19" s="105" t="s">
        <v>278</v>
      </c>
      <c r="C19" s="118"/>
    </row>
    <row r="20" spans="1:3" x14ac:dyDescent="0.45">
      <c r="A20" s="107"/>
      <c r="B20" s="108"/>
      <c r="C20" s="118"/>
    </row>
    <row r="21" spans="1:3" x14ac:dyDescent="0.45">
      <c r="A21" s="106" t="s">
        <v>7</v>
      </c>
      <c r="B21" s="105" t="s">
        <v>7</v>
      </c>
      <c r="C21" s="118"/>
    </row>
    <row r="22" spans="1:3" x14ac:dyDescent="0.45">
      <c r="A22" s="107"/>
      <c r="B22" s="108"/>
      <c r="C22" s="192"/>
    </row>
    <row r="23" spans="1:3" x14ac:dyDescent="0.45">
      <c r="A23" s="103" t="s">
        <v>8</v>
      </c>
      <c r="B23" s="104" t="s">
        <v>279</v>
      </c>
      <c r="C23" s="118"/>
    </row>
    <row r="24" spans="1:3" x14ac:dyDescent="0.45">
      <c r="A24" s="107"/>
      <c r="B24" s="108"/>
      <c r="C24" s="118"/>
    </row>
    <row r="25" spans="1:3" x14ac:dyDescent="0.45">
      <c r="A25" s="103" t="s">
        <v>9</v>
      </c>
      <c r="B25" s="104" t="s">
        <v>9</v>
      </c>
      <c r="C25" s="118"/>
    </row>
    <row r="26" spans="1:3" x14ac:dyDescent="0.45">
      <c r="A26" s="107"/>
      <c r="B26" s="108"/>
      <c r="C26" s="118"/>
    </row>
    <row r="27" spans="1:3" x14ac:dyDescent="0.45">
      <c r="A27" s="106" t="s">
        <v>10</v>
      </c>
      <c r="B27" s="105" t="s">
        <v>10</v>
      </c>
      <c r="C27" s="118"/>
    </row>
    <row r="28" spans="1:3" x14ac:dyDescent="0.45">
      <c r="A28" s="107"/>
      <c r="B28" s="108"/>
      <c r="C28" s="118"/>
    </row>
    <row r="29" spans="1:3" x14ac:dyDescent="0.45">
      <c r="A29" s="103" t="s">
        <v>11</v>
      </c>
      <c r="B29" s="104" t="s">
        <v>11</v>
      </c>
      <c r="C29" s="118"/>
    </row>
    <row r="30" spans="1:3" x14ac:dyDescent="0.45">
      <c r="A30" s="107"/>
      <c r="B30" s="108"/>
      <c r="C30" s="118"/>
    </row>
    <row r="31" spans="1:3" x14ac:dyDescent="0.45">
      <c r="A31" s="106" t="s">
        <v>12</v>
      </c>
      <c r="B31" s="105" t="s">
        <v>280</v>
      </c>
      <c r="C31" s="118"/>
    </row>
    <row r="32" spans="1:3" x14ac:dyDescent="0.45">
      <c r="A32" s="106"/>
      <c r="B32" s="105" t="s">
        <v>281</v>
      </c>
      <c r="C32" s="118"/>
    </row>
    <row r="33" spans="1:3" x14ac:dyDescent="0.45">
      <c r="A33" s="107"/>
      <c r="B33" s="108"/>
      <c r="C33" s="118"/>
    </row>
    <row r="34" spans="1:3" x14ac:dyDescent="0.45">
      <c r="A34" s="103" t="s">
        <v>13</v>
      </c>
      <c r="B34" s="104" t="s">
        <v>282</v>
      </c>
      <c r="C34" s="118"/>
    </row>
    <row r="35" spans="1:3" x14ac:dyDescent="0.45">
      <c r="A35" s="107"/>
      <c r="B35" s="108"/>
      <c r="C35" s="118"/>
    </row>
    <row r="36" spans="1:3" x14ac:dyDescent="0.45">
      <c r="A36" s="106" t="s">
        <v>14</v>
      </c>
      <c r="B36" s="105" t="s">
        <v>283</v>
      </c>
      <c r="C36" s="118"/>
    </row>
    <row r="37" spans="1:3" x14ac:dyDescent="0.45">
      <c r="A37" s="106"/>
      <c r="B37" s="105" t="s">
        <v>284</v>
      </c>
      <c r="C37" s="118"/>
    </row>
    <row r="38" spans="1:3" x14ac:dyDescent="0.45">
      <c r="A38" s="106"/>
      <c r="B38" s="105" t="s">
        <v>285</v>
      </c>
      <c r="C38" s="118"/>
    </row>
    <row r="39" spans="1:3" x14ac:dyDescent="0.45">
      <c r="A39" s="106"/>
      <c r="B39" s="105" t="s">
        <v>286</v>
      </c>
      <c r="C39" s="118"/>
    </row>
    <row r="40" spans="1:3" x14ac:dyDescent="0.45">
      <c r="A40" s="106"/>
      <c r="B40" s="105" t="s">
        <v>287</v>
      </c>
      <c r="C40" s="118"/>
    </row>
    <row r="41" spans="1:3" x14ac:dyDescent="0.45">
      <c r="A41" s="106"/>
      <c r="B41" s="105" t="s">
        <v>288</v>
      </c>
      <c r="C41" s="118"/>
    </row>
    <row r="42" spans="1:3" x14ac:dyDescent="0.45">
      <c r="A42" s="106"/>
      <c r="B42" s="105" t="s">
        <v>289</v>
      </c>
      <c r="C42" s="118"/>
    </row>
    <row r="43" spans="1:3" x14ac:dyDescent="0.45">
      <c r="A43" s="106"/>
      <c r="B43" s="105" t="s">
        <v>290</v>
      </c>
      <c r="C43" s="118"/>
    </row>
    <row r="44" spans="1:3" x14ac:dyDescent="0.45">
      <c r="A44" s="107"/>
      <c r="B44" s="108"/>
      <c r="C44" s="118"/>
    </row>
    <row r="45" spans="1:3" x14ac:dyDescent="0.45">
      <c r="A45" s="103" t="s">
        <v>15</v>
      </c>
      <c r="B45" s="104" t="s">
        <v>291</v>
      </c>
      <c r="C45" s="118"/>
    </row>
    <row r="46" spans="1:3" x14ac:dyDescent="0.45">
      <c r="A46" s="107"/>
      <c r="B46" s="108"/>
      <c r="C46" s="118"/>
    </row>
    <row r="47" spans="1:3" x14ac:dyDescent="0.45">
      <c r="A47" s="106" t="s">
        <v>16</v>
      </c>
      <c r="B47" s="105" t="s">
        <v>292</v>
      </c>
      <c r="C47" s="118"/>
    </row>
    <row r="48" spans="1:3" x14ac:dyDescent="0.45">
      <c r="A48" s="107"/>
      <c r="B48" s="108"/>
      <c r="C48" s="118"/>
    </row>
    <row r="49" spans="1:3" x14ac:dyDescent="0.45">
      <c r="A49" s="103" t="s">
        <v>17</v>
      </c>
      <c r="B49" s="104" t="s">
        <v>293</v>
      </c>
      <c r="C49" s="118"/>
    </row>
    <row r="50" spans="1:3" x14ac:dyDescent="0.45">
      <c r="A50" s="107"/>
      <c r="B50" s="108"/>
      <c r="C50" s="118"/>
    </row>
    <row r="51" spans="1:3" x14ac:dyDescent="0.45">
      <c r="A51" s="106" t="s">
        <v>18</v>
      </c>
      <c r="B51" s="105" t="s">
        <v>294</v>
      </c>
      <c r="C51" s="118"/>
    </row>
    <row r="52" spans="1:3" x14ac:dyDescent="0.45">
      <c r="A52" s="107"/>
      <c r="B52" s="108"/>
      <c r="C52" s="118"/>
    </row>
    <row r="53" spans="1:3" x14ac:dyDescent="0.45">
      <c r="A53" s="103" t="s">
        <v>19</v>
      </c>
      <c r="B53" s="104" t="s">
        <v>295</v>
      </c>
      <c r="C53" s="118"/>
    </row>
    <row r="54" spans="1:3" x14ac:dyDescent="0.45">
      <c r="A54" s="107"/>
      <c r="B54" s="108"/>
      <c r="C54" s="118"/>
    </row>
    <row r="55" spans="1:3" x14ac:dyDescent="0.45">
      <c r="A55" s="106" t="s">
        <v>20</v>
      </c>
      <c r="B55" s="105" t="s">
        <v>296</v>
      </c>
      <c r="C55" s="118"/>
    </row>
    <row r="56" spans="1:3" x14ac:dyDescent="0.45">
      <c r="A56" s="107"/>
      <c r="B56" s="108"/>
      <c r="C56" s="118"/>
    </row>
    <row r="57" spans="1:3" x14ac:dyDescent="0.45">
      <c r="A57" s="103" t="s">
        <v>21</v>
      </c>
      <c r="B57" s="104" t="s">
        <v>297</v>
      </c>
      <c r="C57" s="118"/>
    </row>
    <row r="58" spans="1:3" x14ac:dyDescent="0.45">
      <c r="A58" s="106"/>
      <c r="B58" s="105" t="s">
        <v>298</v>
      </c>
      <c r="C58" s="118"/>
    </row>
    <row r="59" spans="1:3" x14ac:dyDescent="0.45">
      <c r="A59" s="106"/>
      <c r="B59" s="105" t="s">
        <v>299</v>
      </c>
      <c r="C59" s="118"/>
    </row>
    <row r="60" spans="1:3" x14ac:dyDescent="0.45">
      <c r="A60" s="106"/>
      <c r="B60" s="105" t="s">
        <v>300</v>
      </c>
      <c r="C60" s="118"/>
    </row>
    <row r="61" spans="1:3" x14ac:dyDescent="0.45">
      <c r="A61" s="106"/>
      <c r="B61" s="105" t="s">
        <v>301</v>
      </c>
      <c r="C61" s="118"/>
    </row>
    <row r="62" spans="1:3" x14ac:dyDescent="0.45">
      <c r="A62" s="107"/>
      <c r="B62" s="108"/>
      <c r="C62" s="118"/>
    </row>
    <row r="63" spans="1:3" x14ac:dyDescent="0.45">
      <c r="A63" s="106" t="s">
        <v>22</v>
      </c>
      <c r="B63" s="105" t="s">
        <v>22</v>
      </c>
      <c r="C63" s="118"/>
    </row>
    <row r="64" spans="1:3" x14ac:dyDescent="0.45">
      <c r="A64" s="107"/>
      <c r="B64" s="108"/>
      <c r="C64" s="118"/>
    </row>
    <row r="65" spans="1:3" x14ac:dyDescent="0.45">
      <c r="A65" s="103" t="s">
        <v>23</v>
      </c>
      <c r="B65" s="105" t="s">
        <v>302</v>
      </c>
      <c r="C65" s="118"/>
    </row>
    <row r="66" spans="1:3" x14ac:dyDescent="0.45">
      <c r="A66" s="107"/>
      <c r="B66" s="108"/>
      <c r="C66" s="118"/>
    </row>
    <row r="67" spans="1:3" x14ac:dyDescent="0.45">
      <c r="A67" s="103" t="s">
        <v>24</v>
      </c>
      <c r="B67" s="104" t="s">
        <v>303</v>
      </c>
      <c r="C67" s="118"/>
    </row>
    <row r="68" spans="1:3" x14ac:dyDescent="0.45">
      <c r="A68" s="106"/>
      <c r="B68" s="105" t="s">
        <v>304</v>
      </c>
      <c r="C68" s="118"/>
    </row>
    <row r="69" spans="1:3" x14ac:dyDescent="0.45">
      <c r="A69" s="107"/>
      <c r="B69" s="108"/>
      <c r="C69" s="118"/>
    </row>
    <row r="70" spans="1:3" x14ac:dyDescent="0.45">
      <c r="A70" s="106" t="s">
        <v>25</v>
      </c>
      <c r="B70" s="105" t="s">
        <v>25</v>
      </c>
      <c r="C70" s="118"/>
    </row>
    <row r="71" spans="1:3" x14ac:dyDescent="0.45">
      <c r="A71" s="106"/>
      <c r="B71" s="102"/>
      <c r="C71" s="118"/>
    </row>
    <row r="72" spans="1:3" x14ac:dyDescent="0.45">
      <c r="A72" s="107"/>
      <c r="B72" s="108"/>
      <c r="C72" s="118"/>
    </row>
    <row r="73" spans="1:3" x14ac:dyDescent="0.45">
      <c r="A73" s="103" t="s">
        <v>26</v>
      </c>
      <c r="B73" s="104" t="s">
        <v>26</v>
      </c>
      <c r="C73" s="118"/>
    </row>
    <row r="74" spans="1:3" x14ac:dyDescent="0.45">
      <c r="A74" s="106"/>
      <c r="B74" s="105" t="s">
        <v>305</v>
      </c>
      <c r="C74" s="118"/>
    </row>
    <row r="75" spans="1:3" x14ac:dyDescent="0.45">
      <c r="A75" s="106"/>
      <c r="B75" s="105" t="s">
        <v>306</v>
      </c>
      <c r="C75" s="118"/>
    </row>
    <row r="76" spans="1:3" x14ac:dyDescent="0.45">
      <c r="A76" s="106"/>
      <c r="B76" s="105" t="s">
        <v>307</v>
      </c>
      <c r="C76" s="118"/>
    </row>
    <row r="77" spans="1:3" x14ac:dyDescent="0.45">
      <c r="A77" s="107"/>
      <c r="B77" s="108"/>
      <c r="C77" s="118"/>
    </row>
    <row r="78" spans="1:3" x14ac:dyDescent="0.45">
      <c r="A78" s="106" t="s">
        <v>27</v>
      </c>
      <c r="B78" s="105" t="s">
        <v>27</v>
      </c>
      <c r="C78" s="118"/>
    </row>
    <row r="79" spans="1:3" x14ac:dyDescent="0.45">
      <c r="A79" s="106"/>
      <c r="B79" s="105" t="s">
        <v>308</v>
      </c>
      <c r="C79" s="118"/>
    </row>
    <row r="80" spans="1:3" x14ac:dyDescent="0.45">
      <c r="A80" s="107"/>
      <c r="B80" s="108"/>
      <c r="C80" s="118"/>
    </row>
    <row r="81" spans="1:3" x14ac:dyDescent="0.45">
      <c r="A81" s="103" t="s">
        <v>28</v>
      </c>
      <c r="B81" s="104" t="s">
        <v>28</v>
      </c>
      <c r="C81" s="118"/>
    </row>
    <row r="82" spans="1:3" x14ac:dyDescent="0.45">
      <c r="A82" s="107"/>
      <c r="B82" s="108"/>
      <c r="C82" s="118"/>
    </row>
    <row r="83" spans="1:3" x14ac:dyDescent="0.45">
      <c r="A83" s="103" t="s">
        <v>227</v>
      </c>
      <c r="B83" s="104" t="s">
        <v>227</v>
      </c>
      <c r="C83" s="118"/>
    </row>
    <row r="84" spans="1:3" x14ac:dyDescent="0.45">
      <c r="A84" s="107"/>
      <c r="B84" s="108"/>
      <c r="C84" s="118"/>
    </row>
    <row r="85" spans="1:3" x14ac:dyDescent="0.45">
      <c r="A85" s="106" t="s">
        <v>29</v>
      </c>
      <c r="B85" s="105" t="s">
        <v>309</v>
      </c>
      <c r="C85" s="118"/>
    </row>
    <row r="86" spans="1:3" x14ac:dyDescent="0.45">
      <c r="A86" s="107"/>
      <c r="B86" s="108"/>
      <c r="C86" s="118"/>
    </row>
    <row r="87" spans="1:3" x14ac:dyDescent="0.45">
      <c r="A87" s="103" t="s">
        <v>30</v>
      </c>
      <c r="B87" s="104" t="s">
        <v>30</v>
      </c>
      <c r="C87" s="118"/>
    </row>
    <row r="88" spans="1:3" x14ac:dyDescent="0.45">
      <c r="A88" s="107"/>
      <c r="B88" s="108"/>
      <c r="C88" s="118"/>
    </row>
    <row r="89" spans="1:3" x14ac:dyDescent="0.45">
      <c r="A89" s="106" t="s">
        <v>31</v>
      </c>
      <c r="B89" s="105" t="s">
        <v>310</v>
      </c>
      <c r="C89" s="118"/>
    </row>
    <row r="90" spans="1:3" x14ac:dyDescent="0.45">
      <c r="A90" s="106"/>
      <c r="B90" s="105" t="s">
        <v>311</v>
      </c>
      <c r="C90" s="118"/>
    </row>
    <row r="91" spans="1:3" x14ac:dyDescent="0.45">
      <c r="A91" s="106"/>
      <c r="B91" s="105" t="s">
        <v>312</v>
      </c>
      <c r="C91" s="118"/>
    </row>
    <row r="92" spans="1:3" x14ac:dyDescent="0.45">
      <c r="A92" s="106"/>
      <c r="B92" s="105" t="s">
        <v>313</v>
      </c>
      <c r="C92" s="118"/>
    </row>
    <row r="93" spans="1:3" x14ac:dyDescent="0.45">
      <c r="A93" s="106"/>
      <c r="B93" s="105" t="s">
        <v>314</v>
      </c>
      <c r="C93" s="118"/>
    </row>
    <row r="94" spans="1:3" x14ac:dyDescent="0.45">
      <c r="A94" s="106"/>
      <c r="B94" s="105" t="s">
        <v>315</v>
      </c>
      <c r="C94" s="118"/>
    </row>
    <row r="95" spans="1:3" x14ac:dyDescent="0.45">
      <c r="A95" s="106"/>
      <c r="B95" s="105" t="s">
        <v>316</v>
      </c>
      <c r="C95" s="118"/>
    </row>
    <row r="96" spans="1:3" x14ac:dyDescent="0.45">
      <c r="A96" s="106"/>
      <c r="B96" s="105" t="s">
        <v>317</v>
      </c>
      <c r="C96" s="118"/>
    </row>
    <row r="97" spans="1:3" x14ac:dyDescent="0.45">
      <c r="A97" s="106"/>
      <c r="B97" s="105" t="s">
        <v>318</v>
      </c>
      <c r="C97" s="118"/>
    </row>
    <row r="98" spans="1:3" x14ac:dyDescent="0.45">
      <c r="A98" s="106"/>
      <c r="B98" s="105" t="s">
        <v>319</v>
      </c>
      <c r="C98" s="118"/>
    </row>
    <row r="99" spans="1:3" x14ac:dyDescent="0.45">
      <c r="A99" s="106"/>
      <c r="B99" s="105" t="s">
        <v>320</v>
      </c>
      <c r="C99" s="118"/>
    </row>
    <row r="100" spans="1:3" x14ac:dyDescent="0.45">
      <c r="A100" s="107"/>
      <c r="B100" s="108"/>
      <c r="C100" s="118"/>
    </row>
    <row r="101" spans="1:3" x14ac:dyDescent="0.45">
      <c r="A101" s="103" t="s">
        <v>34</v>
      </c>
      <c r="B101" s="104" t="s">
        <v>34</v>
      </c>
      <c r="C101" s="118"/>
    </row>
    <row r="102" spans="1:3" x14ac:dyDescent="0.45">
      <c r="A102" s="107"/>
      <c r="B102" s="108"/>
      <c r="C102" s="118"/>
    </row>
    <row r="103" spans="1:3" x14ac:dyDescent="0.45">
      <c r="A103" s="106" t="s">
        <v>35</v>
      </c>
      <c r="B103" s="105" t="s">
        <v>35</v>
      </c>
      <c r="C103" s="118"/>
    </row>
    <row r="104" spans="1:3" x14ac:dyDescent="0.45">
      <c r="A104" s="107"/>
      <c r="B104" s="108"/>
      <c r="C104" s="118"/>
    </row>
    <row r="105" spans="1:3" x14ac:dyDescent="0.45">
      <c r="A105" s="103" t="s">
        <v>38</v>
      </c>
      <c r="B105" s="104" t="s">
        <v>38</v>
      </c>
      <c r="C105" s="118"/>
    </row>
    <row r="106" spans="1:3" x14ac:dyDescent="0.45">
      <c r="A106" s="107"/>
      <c r="B106" s="108"/>
      <c r="C106" s="118"/>
    </row>
    <row r="107" spans="1:3" x14ac:dyDescent="0.45">
      <c r="A107" s="103" t="s">
        <v>40</v>
      </c>
      <c r="B107" s="104" t="s">
        <v>32</v>
      </c>
      <c r="C107" s="118"/>
    </row>
    <row r="108" spans="1:3" x14ac:dyDescent="0.45">
      <c r="A108" s="106"/>
      <c r="B108" s="105" t="s">
        <v>328</v>
      </c>
      <c r="C108" s="118"/>
    </row>
    <row r="109" spans="1:3" x14ac:dyDescent="0.45">
      <c r="A109" s="106"/>
      <c r="B109" s="105" t="s">
        <v>33</v>
      </c>
      <c r="C109" s="118"/>
    </row>
    <row r="110" spans="1:3" x14ac:dyDescent="0.45">
      <c r="A110" s="106"/>
      <c r="B110" s="105" t="s">
        <v>325</v>
      </c>
      <c r="C110" s="118"/>
    </row>
    <row r="111" spans="1:3" x14ac:dyDescent="0.45">
      <c r="A111" s="106"/>
      <c r="B111" s="105" t="s">
        <v>329</v>
      </c>
      <c r="C111" s="118"/>
    </row>
    <row r="112" spans="1:3" x14ac:dyDescent="0.45">
      <c r="A112" s="106"/>
      <c r="B112" s="105" t="s">
        <v>324</v>
      </c>
      <c r="C112" s="118"/>
    </row>
    <row r="113" spans="1:3" x14ac:dyDescent="0.45">
      <c r="A113" s="106"/>
      <c r="B113" s="105" t="s">
        <v>36</v>
      </c>
      <c r="C113" s="118"/>
    </row>
    <row r="114" spans="1:3" x14ac:dyDescent="0.45">
      <c r="A114" s="106"/>
      <c r="B114" s="105" t="s">
        <v>330</v>
      </c>
      <c r="C114" s="118"/>
    </row>
    <row r="115" spans="1:3" x14ac:dyDescent="0.45">
      <c r="A115" s="106"/>
      <c r="B115" s="105" t="s">
        <v>326</v>
      </c>
      <c r="C115" s="118"/>
    </row>
    <row r="116" spans="1:3" x14ac:dyDescent="0.45">
      <c r="A116" s="106"/>
      <c r="B116" s="105" t="s">
        <v>331</v>
      </c>
      <c r="C116" s="118"/>
    </row>
    <row r="117" spans="1:3" x14ac:dyDescent="0.45">
      <c r="A117" s="106"/>
      <c r="B117" s="105" t="s">
        <v>335</v>
      </c>
      <c r="C117" s="118"/>
    </row>
    <row r="118" spans="1:3" x14ac:dyDescent="0.45">
      <c r="A118" s="106"/>
      <c r="B118" s="105" t="s">
        <v>37</v>
      </c>
      <c r="C118" s="118"/>
    </row>
    <row r="119" spans="1:3" x14ac:dyDescent="0.45">
      <c r="A119" s="106"/>
      <c r="B119" s="105" t="s">
        <v>327</v>
      </c>
      <c r="C119" s="118"/>
    </row>
    <row r="120" spans="1:3" x14ac:dyDescent="0.45">
      <c r="A120" s="106"/>
      <c r="B120" s="105" t="s">
        <v>332</v>
      </c>
      <c r="C120" s="118"/>
    </row>
    <row r="121" spans="1:3" x14ac:dyDescent="0.45">
      <c r="A121" s="106"/>
      <c r="B121" s="105" t="s">
        <v>333</v>
      </c>
      <c r="C121" s="118"/>
    </row>
    <row r="122" spans="1:3" x14ac:dyDescent="0.45">
      <c r="A122" s="106"/>
      <c r="B122" s="105" t="s">
        <v>334</v>
      </c>
      <c r="C122" s="118"/>
    </row>
    <row r="123" spans="1:3" x14ac:dyDescent="0.45">
      <c r="A123" s="106"/>
      <c r="B123" s="105" t="s">
        <v>39</v>
      </c>
      <c r="C123" s="118"/>
    </row>
    <row r="124" spans="1:3" x14ac:dyDescent="0.45">
      <c r="A124" s="106"/>
      <c r="B124" s="105" t="s">
        <v>322</v>
      </c>
      <c r="C124" s="118"/>
    </row>
    <row r="125" spans="1:3" x14ac:dyDescent="0.45">
      <c r="A125" s="106"/>
      <c r="B125" s="105" t="s">
        <v>321</v>
      </c>
      <c r="C125" s="118"/>
    </row>
    <row r="126" spans="1:3" x14ac:dyDescent="0.45">
      <c r="A126" s="106"/>
      <c r="B126" s="105" t="s">
        <v>323</v>
      </c>
      <c r="C126" s="118"/>
    </row>
    <row r="127" spans="1:3" x14ac:dyDescent="0.45">
      <c r="A127" s="106"/>
      <c r="B127" s="105" t="s">
        <v>336</v>
      </c>
      <c r="C127" s="118"/>
    </row>
    <row r="128" spans="1:3" x14ac:dyDescent="0.45">
      <c r="A128" s="106"/>
      <c r="B128" s="106" t="s">
        <v>372</v>
      </c>
      <c r="C128" s="118"/>
    </row>
    <row r="129" spans="1:3" x14ac:dyDescent="0.45">
      <c r="A129" s="103" t="s">
        <v>41</v>
      </c>
      <c r="B129" s="104" t="s">
        <v>41</v>
      </c>
      <c r="C129" s="118"/>
    </row>
    <row r="130" spans="1:3" x14ac:dyDescent="0.45">
      <c r="A130" s="107"/>
      <c r="B130" s="108"/>
      <c r="C130" s="118"/>
    </row>
    <row r="131" spans="1:3" x14ac:dyDescent="0.45">
      <c r="A131" s="103" t="s">
        <v>42</v>
      </c>
      <c r="B131" s="104" t="s">
        <v>42</v>
      </c>
      <c r="C131" s="118"/>
    </row>
    <row r="132" spans="1:3" x14ac:dyDescent="0.45">
      <c r="A132" s="107"/>
      <c r="B132" s="108"/>
      <c r="C132" s="118"/>
    </row>
    <row r="133" spans="1:3" x14ac:dyDescent="0.45">
      <c r="A133" s="106" t="s">
        <v>43</v>
      </c>
      <c r="B133" s="105" t="s">
        <v>43</v>
      </c>
      <c r="C133" s="118"/>
    </row>
    <row r="134" spans="1:3" x14ac:dyDescent="0.45">
      <c r="A134" s="107"/>
      <c r="B134" s="108"/>
      <c r="C134" s="118"/>
    </row>
    <row r="135" spans="1:3" x14ac:dyDescent="0.45">
      <c r="A135" s="103" t="s">
        <v>44</v>
      </c>
      <c r="B135" s="105" t="s">
        <v>337</v>
      </c>
      <c r="C135" s="118"/>
    </row>
    <row r="136" spans="1:3" x14ac:dyDescent="0.45">
      <c r="A136" s="107"/>
      <c r="B136" s="108"/>
      <c r="C136" s="118"/>
    </row>
    <row r="137" spans="1:3" x14ac:dyDescent="0.45">
      <c r="A137" s="106" t="s">
        <v>45</v>
      </c>
      <c r="B137" s="105" t="s">
        <v>371</v>
      </c>
      <c r="C137" s="118"/>
    </row>
    <row r="138" spans="1:3" x14ac:dyDescent="0.45">
      <c r="A138" s="107"/>
      <c r="B138" s="108"/>
      <c r="C138" s="118"/>
    </row>
    <row r="139" spans="1:3" x14ac:dyDescent="0.45">
      <c r="A139" s="103" t="s">
        <v>339</v>
      </c>
      <c r="B139" s="104" t="s">
        <v>339</v>
      </c>
      <c r="C139" s="118"/>
    </row>
    <row r="140" spans="1:3" x14ac:dyDescent="0.45">
      <c r="A140" s="107"/>
      <c r="B140" s="108"/>
      <c r="C140" s="118"/>
    </row>
    <row r="141" spans="1:3" x14ac:dyDescent="0.45">
      <c r="A141" s="106" t="s">
        <v>46</v>
      </c>
      <c r="B141" s="105" t="s">
        <v>217</v>
      </c>
      <c r="C141" s="118"/>
    </row>
    <row r="142" spans="1:3" x14ac:dyDescent="0.45">
      <c r="A142" s="106"/>
      <c r="B142" s="105" t="s">
        <v>340</v>
      </c>
      <c r="C142" s="118"/>
    </row>
    <row r="143" spans="1:3" x14ac:dyDescent="0.45">
      <c r="A143" s="106"/>
      <c r="B143" s="105" t="s">
        <v>341</v>
      </c>
      <c r="C143" s="118"/>
    </row>
    <row r="144" spans="1:3" x14ac:dyDescent="0.45">
      <c r="A144" s="106"/>
      <c r="B144" s="105" t="s">
        <v>342</v>
      </c>
      <c r="C144" s="118"/>
    </row>
    <row r="145" spans="1:3" x14ac:dyDescent="0.45">
      <c r="A145" s="106"/>
      <c r="B145" s="105" t="s">
        <v>343</v>
      </c>
      <c r="C145" s="118"/>
    </row>
    <row r="146" spans="1:3" x14ac:dyDescent="0.45">
      <c r="A146" s="106"/>
      <c r="B146" s="105" t="s">
        <v>344</v>
      </c>
      <c r="C146" s="118"/>
    </row>
    <row r="147" spans="1:3" x14ac:dyDescent="0.45">
      <c r="A147" s="106"/>
      <c r="B147" s="105" t="s">
        <v>345</v>
      </c>
      <c r="C147" s="118"/>
    </row>
    <row r="148" spans="1:3" x14ac:dyDescent="0.45">
      <c r="A148" s="106"/>
      <c r="B148" s="105" t="s">
        <v>346</v>
      </c>
      <c r="C148" s="118"/>
    </row>
    <row r="149" spans="1:3" x14ac:dyDescent="0.45">
      <c r="A149" s="106"/>
      <c r="B149" s="105" t="s">
        <v>338</v>
      </c>
      <c r="C149" s="118"/>
    </row>
    <row r="150" spans="1:3" x14ac:dyDescent="0.45">
      <c r="A150" s="107"/>
      <c r="B150" s="108"/>
      <c r="C150" s="118"/>
    </row>
    <row r="151" spans="1:3" x14ac:dyDescent="0.45">
      <c r="A151" s="103" t="s">
        <v>47</v>
      </c>
      <c r="B151" s="104" t="s">
        <v>47</v>
      </c>
      <c r="C151" s="118"/>
    </row>
    <row r="152" spans="1:3" x14ac:dyDescent="0.45">
      <c r="A152" s="106"/>
      <c r="B152" s="105" t="s">
        <v>347</v>
      </c>
      <c r="C152" s="118"/>
    </row>
    <row r="153" spans="1:3" x14ac:dyDescent="0.45">
      <c r="A153" s="106"/>
      <c r="B153" s="105" t="s">
        <v>348</v>
      </c>
      <c r="C153" s="118"/>
    </row>
    <row r="154" spans="1:3" x14ac:dyDescent="0.45">
      <c r="A154" s="106"/>
      <c r="B154" s="105" t="s">
        <v>349</v>
      </c>
      <c r="C154" s="118"/>
    </row>
    <row r="155" spans="1:3" x14ac:dyDescent="0.45">
      <c r="A155" s="107"/>
      <c r="B155" s="108"/>
      <c r="C155" s="118"/>
    </row>
    <row r="156" spans="1:3" x14ac:dyDescent="0.45">
      <c r="A156" s="106" t="s">
        <v>82</v>
      </c>
      <c r="B156" s="105" t="s">
        <v>350</v>
      </c>
      <c r="C156" s="118"/>
    </row>
    <row r="157" spans="1:3" x14ac:dyDescent="0.45">
      <c r="A157" s="107"/>
      <c r="B157" s="108"/>
      <c r="C157" s="118"/>
    </row>
    <row r="158" spans="1:3" x14ac:dyDescent="0.45">
      <c r="A158" s="103" t="s">
        <v>83</v>
      </c>
      <c r="B158" s="104" t="s">
        <v>83</v>
      </c>
      <c r="C158" s="118"/>
    </row>
    <row r="159" spans="1:3" x14ac:dyDescent="0.45">
      <c r="A159" s="106"/>
      <c r="B159" s="102"/>
      <c r="C159" s="118"/>
    </row>
    <row r="160" spans="1:3" x14ac:dyDescent="0.45">
      <c r="A160" s="103" t="s">
        <v>48</v>
      </c>
      <c r="B160" s="104" t="s">
        <v>351</v>
      </c>
      <c r="C160" s="118"/>
    </row>
    <row r="161" spans="1:3" x14ac:dyDescent="0.45">
      <c r="A161" s="106"/>
      <c r="B161" s="105" t="s">
        <v>352</v>
      </c>
      <c r="C161" s="118"/>
    </row>
    <row r="162" spans="1:3" x14ac:dyDescent="0.45">
      <c r="A162" s="107"/>
      <c r="B162" s="108"/>
      <c r="C162" s="118"/>
    </row>
    <row r="163" spans="1:3" x14ac:dyDescent="0.45">
      <c r="A163" s="103" t="s">
        <v>50</v>
      </c>
      <c r="B163" s="104" t="s">
        <v>50</v>
      </c>
      <c r="C163" s="118"/>
    </row>
    <row r="164" spans="1:3" x14ac:dyDescent="0.45">
      <c r="A164" s="107"/>
      <c r="B164" s="108"/>
      <c r="C164" s="118"/>
    </row>
    <row r="165" spans="1:3" x14ac:dyDescent="0.45">
      <c r="A165" s="106" t="s">
        <v>51</v>
      </c>
      <c r="B165" s="105" t="s">
        <v>51</v>
      </c>
      <c r="C165" s="118"/>
    </row>
    <row r="166" spans="1:3" x14ac:dyDescent="0.45">
      <c r="A166" s="107"/>
      <c r="B166" s="108"/>
      <c r="C166" s="118"/>
    </row>
    <row r="167" spans="1:3" x14ac:dyDescent="0.45">
      <c r="A167" s="103" t="s">
        <v>52</v>
      </c>
      <c r="B167" s="104" t="s">
        <v>353</v>
      </c>
      <c r="C167" s="118"/>
    </row>
    <row r="168" spans="1:3" x14ac:dyDescent="0.45">
      <c r="A168" s="107"/>
      <c r="B168" s="108"/>
      <c r="C168" s="118"/>
    </row>
    <row r="169" spans="1:3" x14ac:dyDescent="0.45">
      <c r="A169" s="106" t="s">
        <v>53</v>
      </c>
      <c r="B169" s="105" t="s">
        <v>354</v>
      </c>
      <c r="C169" s="118"/>
    </row>
    <row r="170" spans="1:3" x14ac:dyDescent="0.45">
      <c r="A170" s="107"/>
      <c r="B170" s="108"/>
      <c r="C170" s="118"/>
    </row>
    <row r="171" spans="1:3" x14ac:dyDescent="0.45">
      <c r="A171" s="103" t="s">
        <v>54</v>
      </c>
      <c r="B171" s="104" t="s">
        <v>355</v>
      </c>
      <c r="C171" s="118"/>
    </row>
    <row r="172" spans="1:3" x14ac:dyDescent="0.45">
      <c r="A172" s="107"/>
      <c r="B172" s="108"/>
      <c r="C172" s="118"/>
    </row>
    <row r="173" spans="1:3" x14ac:dyDescent="0.45">
      <c r="A173" s="106" t="s">
        <v>55</v>
      </c>
      <c r="B173" s="105" t="s">
        <v>55</v>
      </c>
      <c r="C173" s="118"/>
    </row>
    <row r="174" spans="1:3" x14ac:dyDescent="0.45">
      <c r="A174" s="107"/>
      <c r="B174" s="108"/>
      <c r="C174" s="118"/>
    </row>
    <row r="175" spans="1:3" x14ac:dyDescent="0.45">
      <c r="A175" s="103" t="s">
        <v>56</v>
      </c>
      <c r="B175" s="104" t="s">
        <v>356</v>
      </c>
      <c r="C175" s="118"/>
    </row>
    <row r="176" spans="1:3" x14ac:dyDescent="0.45">
      <c r="A176" s="107"/>
      <c r="B176" s="108"/>
      <c r="C176" s="118"/>
    </row>
    <row r="177" spans="1:3" x14ac:dyDescent="0.45">
      <c r="A177" s="106" t="s">
        <v>357</v>
      </c>
      <c r="B177" s="105" t="s">
        <v>358</v>
      </c>
      <c r="C177" s="118"/>
    </row>
    <row r="178" spans="1:3" x14ac:dyDescent="0.45">
      <c r="A178" s="107"/>
      <c r="B178" s="108"/>
      <c r="C178" s="118"/>
    </row>
    <row r="179" spans="1:3" x14ac:dyDescent="0.45">
      <c r="A179" s="103" t="s">
        <v>57</v>
      </c>
      <c r="B179" s="104" t="s">
        <v>57</v>
      </c>
      <c r="C179" s="118"/>
    </row>
    <row r="180" spans="1:3" x14ac:dyDescent="0.45">
      <c r="A180" s="106"/>
      <c r="B180" s="105" t="s">
        <v>359</v>
      </c>
      <c r="C180" s="118"/>
    </row>
    <row r="181" spans="1:3" x14ac:dyDescent="0.45">
      <c r="A181" s="107"/>
      <c r="B181" s="108"/>
      <c r="C181" s="118"/>
    </row>
    <row r="182" spans="1:3" x14ac:dyDescent="0.45">
      <c r="A182" s="106" t="s">
        <v>58</v>
      </c>
      <c r="B182" s="105" t="s">
        <v>58</v>
      </c>
      <c r="C182" s="118"/>
    </row>
    <row r="183" spans="1:3" x14ac:dyDescent="0.45">
      <c r="A183" s="107"/>
      <c r="B183" s="108"/>
      <c r="C183" s="118"/>
    </row>
    <row r="184" spans="1:3" x14ac:dyDescent="0.45">
      <c r="A184" s="103" t="s">
        <v>59</v>
      </c>
      <c r="B184" s="104" t="s">
        <v>360</v>
      </c>
      <c r="C184" s="118"/>
    </row>
    <row r="185" spans="1:3" x14ac:dyDescent="0.45">
      <c r="A185" s="107"/>
      <c r="B185" s="102"/>
      <c r="C185" s="118"/>
    </row>
    <row r="186" spans="1:3" x14ac:dyDescent="0.45">
      <c r="A186" s="103" t="s">
        <v>60</v>
      </c>
      <c r="B186" s="104" t="s">
        <v>60</v>
      </c>
      <c r="C186" s="118"/>
    </row>
    <row r="187" spans="1:3" x14ac:dyDescent="0.45">
      <c r="A187" s="106"/>
      <c r="B187" s="105" t="s">
        <v>361</v>
      </c>
      <c r="C187" s="118"/>
    </row>
    <row r="188" spans="1:3" x14ac:dyDescent="0.45">
      <c r="A188" s="107"/>
      <c r="B188" s="108"/>
      <c r="C188" s="118"/>
    </row>
    <row r="189" spans="1:3" x14ac:dyDescent="0.45">
      <c r="A189" s="106" t="s">
        <v>61</v>
      </c>
      <c r="B189" s="105" t="s">
        <v>61</v>
      </c>
      <c r="C189" s="118"/>
    </row>
    <row r="190" spans="1:3" x14ac:dyDescent="0.45">
      <c r="A190" s="107"/>
      <c r="B190" s="108"/>
      <c r="C190" s="118"/>
    </row>
    <row r="191" spans="1:3" x14ac:dyDescent="0.45">
      <c r="A191" s="103" t="s">
        <v>62</v>
      </c>
      <c r="B191" s="104" t="s">
        <v>362</v>
      </c>
      <c r="C191" s="118"/>
    </row>
    <row r="192" spans="1:3" x14ac:dyDescent="0.45">
      <c r="A192" s="106"/>
      <c r="B192" s="105" t="s">
        <v>363</v>
      </c>
      <c r="C192" s="118"/>
    </row>
    <row r="193" spans="1:3" x14ac:dyDescent="0.45">
      <c r="A193" s="106"/>
      <c r="B193" s="105" t="s">
        <v>364</v>
      </c>
      <c r="C193" s="118"/>
    </row>
    <row r="194" spans="1:3" x14ac:dyDescent="0.45">
      <c r="A194" s="106"/>
      <c r="B194" s="105" t="s">
        <v>365</v>
      </c>
      <c r="C194" s="118"/>
    </row>
    <row r="195" spans="1:3" x14ac:dyDescent="0.45">
      <c r="A195" s="106"/>
      <c r="B195" s="105" t="s">
        <v>366</v>
      </c>
      <c r="C195" s="118"/>
    </row>
    <row r="196" spans="1:3" x14ac:dyDescent="0.45">
      <c r="A196" s="107"/>
      <c r="B196" s="108"/>
      <c r="C196" s="118"/>
    </row>
    <row r="197" spans="1:3" x14ac:dyDescent="0.45">
      <c r="A197" s="193"/>
      <c r="B197" s="118"/>
      <c r="C197" s="118"/>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zoomScaleNormal="100" workbookViewId="0"/>
  </sheetViews>
  <sheetFormatPr defaultColWidth="9.1328125" defaultRowHeight="12.75" x14ac:dyDescent="0.35"/>
  <cols>
    <col min="1" max="1" width="3.1328125" style="89" customWidth="1"/>
    <col min="2" max="2" width="13.86328125" style="89" customWidth="1"/>
    <col min="3" max="3" width="186.3984375" style="89" customWidth="1"/>
    <col min="4" max="4" width="30.1328125" style="89" customWidth="1"/>
    <col min="5" max="5" width="14.59765625" style="89" customWidth="1"/>
    <col min="6" max="16384" width="9.1328125" style="89"/>
  </cols>
  <sheetData>
    <row r="1" spans="1:13" s="90" customFormat="1" ht="13.15" x14ac:dyDescent="0.4">
      <c r="A1" s="91" t="s">
        <v>610</v>
      </c>
      <c r="B1" s="57"/>
      <c r="C1" s="57"/>
      <c r="D1" s="86"/>
      <c r="E1" s="86"/>
      <c r="F1" s="86"/>
      <c r="G1" s="86"/>
      <c r="H1" s="86"/>
      <c r="I1" s="86"/>
      <c r="J1" s="86"/>
      <c r="K1" s="86"/>
      <c r="L1" s="86"/>
      <c r="M1" s="86"/>
    </row>
    <row r="2" spans="1:13" ht="13.15" x14ac:dyDescent="0.4">
      <c r="A2" s="91"/>
      <c r="B2" s="92"/>
      <c r="C2" s="92"/>
      <c r="D2" s="92"/>
      <c r="E2" s="92"/>
      <c r="F2" s="92"/>
      <c r="G2" s="92"/>
      <c r="H2" s="92"/>
      <c r="I2" s="92"/>
      <c r="J2" s="92"/>
      <c r="K2" s="92"/>
      <c r="L2" s="92"/>
      <c r="M2" s="92"/>
    </row>
    <row r="3" spans="1:13" s="90" customFormat="1" x14ac:dyDescent="0.35">
      <c r="A3" s="93" t="s">
        <v>244</v>
      </c>
      <c r="B3" s="92"/>
      <c r="C3" s="92"/>
      <c r="D3" s="92"/>
      <c r="E3" s="92"/>
      <c r="F3" s="86"/>
      <c r="G3" s="86"/>
      <c r="H3" s="86"/>
      <c r="I3" s="86"/>
      <c r="J3" s="86"/>
      <c r="K3" s="86"/>
      <c r="L3" s="86"/>
      <c r="M3" s="86"/>
    </row>
    <row r="4" spans="1:13" s="90" customFormat="1" ht="13.15" x14ac:dyDescent="0.4">
      <c r="A4" s="93"/>
      <c r="B4" s="113"/>
      <c r="C4" s="92"/>
      <c r="D4" s="92"/>
      <c r="E4" s="92"/>
      <c r="F4" s="86"/>
      <c r="G4" s="86"/>
      <c r="H4" s="86"/>
      <c r="I4" s="86"/>
      <c r="J4" s="86"/>
      <c r="K4" s="86"/>
      <c r="L4" s="86"/>
      <c r="M4" s="86"/>
    </row>
    <row r="5" spans="1:13" s="90" customFormat="1" ht="13.15" x14ac:dyDescent="0.4">
      <c r="A5" s="98" t="s">
        <v>245</v>
      </c>
      <c r="B5" s="92"/>
      <c r="C5" s="92"/>
      <c r="D5" s="92"/>
      <c r="E5" s="92"/>
      <c r="F5" s="86"/>
      <c r="G5" s="86"/>
      <c r="H5" s="86"/>
      <c r="I5" s="86"/>
      <c r="J5" s="86"/>
      <c r="K5" s="86"/>
      <c r="L5" s="86"/>
      <c r="M5" s="86"/>
    </row>
    <row r="6" spans="1:13" s="90" customFormat="1" ht="13.15" x14ac:dyDescent="0.4">
      <c r="A6" s="98"/>
      <c r="B6" s="92"/>
      <c r="C6" s="92"/>
      <c r="D6" s="92"/>
      <c r="E6" s="92"/>
      <c r="F6" s="86"/>
      <c r="G6" s="86"/>
      <c r="H6" s="86"/>
      <c r="I6" s="86"/>
      <c r="J6" s="86"/>
      <c r="K6" s="86"/>
      <c r="L6" s="86"/>
      <c r="M6" s="86"/>
    </row>
    <row r="7" spans="1:13" s="90" customFormat="1" ht="13.15" x14ac:dyDescent="0.4">
      <c r="A7" s="92"/>
      <c r="B7" s="92" t="s">
        <v>246</v>
      </c>
      <c r="C7" s="92"/>
      <c r="D7" s="92"/>
      <c r="E7" s="92"/>
      <c r="F7" s="86"/>
      <c r="G7" s="86"/>
      <c r="H7" s="86"/>
      <c r="I7" s="86"/>
      <c r="J7" s="86"/>
      <c r="K7" s="86"/>
      <c r="L7" s="86"/>
      <c r="M7" s="86"/>
    </row>
    <row r="8" spans="1:13" s="90" customFormat="1" ht="13.15" x14ac:dyDescent="0.4">
      <c r="A8" s="57"/>
      <c r="B8" s="94" t="s">
        <v>247</v>
      </c>
      <c r="C8" s="94"/>
      <c r="D8" s="94"/>
      <c r="E8" s="94"/>
      <c r="F8" s="86"/>
      <c r="G8" s="86"/>
      <c r="H8" s="86"/>
      <c r="I8" s="86"/>
      <c r="J8" s="86"/>
      <c r="K8" s="86"/>
      <c r="L8" s="86"/>
      <c r="M8" s="86"/>
    </row>
    <row r="9" spans="1:13" s="90" customFormat="1" x14ac:dyDescent="0.35">
      <c r="A9" s="92"/>
      <c r="B9" s="92"/>
      <c r="C9" s="92"/>
      <c r="D9" s="92"/>
      <c r="E9" s="92"/>
      <c r="F9" s="86"/>
      <c r="G9" s="86"/>
      <c r="H9" s="86"/>
      <c r="I9" s="86"/>
      <c r="J9" s="86"/>
      <c r="K9" s="86"/>
      <c r="L9" s="86"/>
      <c r="M9" s="86"/>
    </row>
    <row r="10" spans="1:13" s="90" customFormat="1" ht="13.15" x14ac:dyDescent="0.35">
      <c r="A10" s="89"/>
      <c r="B10" s="95" t="s">
        <v>248</v>
      </c>
      <c r="C10" s="95" t="s">
        <v>249</v>
      </c>
      <c r="D10" s="95" t="s">
        <v>250</v>
      </c>
      <c r="E10" s="95" t="s">
        <v>251</v>
      </c>
    </row>
    <row r="11" spans="1:13" s="90" customFormat="1" x14ac:dyDescent="0.35">
      <c r="A11" s="89"/>
      <c r="B11" s="352" t="s">
        <v>244</v>
      </c>
      <c r="C11" s="353"/>
      <c r="D11" s="353"/>
      <c r="E11" s="354"/>
    </row>
    <row r="12" spans="1:13" s="90" customFormat="1" x14ac:dyDescent="0.35">
      <c r="A12" s="89"/>
      <c r="B12" s="112" t="s">
        <v>252</v>
      </c>
      <c r="C12" s="97" t="s">
        <v>416</v>
      </c>
      <c r="D12" s="96" t="s">
        <v>123</v>
      </c>
      <c r="E12" s="96" t="s">
        <v>417</v>
      </c>
    </row>
    <row r="13" spans="1:13" s="90" customFormat="1" x14ac:dyDescent="0.35">
      <c r="A13" s="89"/>
      <c r="B13" s="114" t="s">
        <v>418</v>
      </c>
      <c r="C13" s="97" t="s">
        <v>419</v>
      </c>
      <c r="D13" s="96" t="s">
        <v>123</v>
      </c>
      <c r="E13" s="96" t="s">
        <v>417</v>
      </c>
    </row>
    <row r="14" spans="1:13" s="90" customFormat="1" x14ac:dyDescent="0.35">
      <c r="A14" s="89"/>
      <c r="B14" s="114" t="s">
        <v>420</v>
      </c>
      <c r="C14" s="97" t="s">
        <v>421</v>
      </c>
      <c r="D14" s="96" t="s">
        <v>123</v>
      </c>
      <c r="E14" s="96" t="s">
        <v>417</v>
      </c>
    </row>
    <row r="15" spans="1:13" s="90" customFormat="1" x14ac:dyDescent="0.35">
      <c r="A15" s="89"/>
      <c r="B15" s="115" t="s">
        <v>253</v>
      </c>
      <c r="C15" s="97" t="s">
        <v>260</v>
      </c>
      <c r="D15" s="96" t="s">
        <v>265</v>
      </c>
      <c r="E15" s="96" t="s">
        <v>417</v>
      </c>
    </row>
    <row r="16" spans="1:13" x14ac:dyDescent="0.35">
      <c r="B16" s="116" t="s">
        <v>422</v>
      </c>
      <c r="C16" s="97" t="s">
        <v>423</v>
      </c>
      <c r="D16" s="96" t="s">
        <v>265</v>
      </c>
      <c r="E16" s="96" t="s">
        <v>417</v>
      </c>
    </row>
    <row r="17" spans="2:5" x14ac:dyDescent="0.35">
      <c r="B17" s="116" t="s">
        <v>424</v>
      </c>
      <c r="C17" s="97" t="s">
        <v>425</v>
      </c>
      <c r="D17" s="96" t="s">
        <v>265</v>
      </c>
      <c r="E17" s="96" t="s">
        <v>417</v>
      </c>
    </row>
    <row r="18" spans="2:5" x14ac:dyDescent="0.35">
      <c r="B18" s="111" t="s">
        <v>254</v>
      </c>
      <c r="C18" s="97" t="s">
        <v>261</v>
      </c>
      <c r="D18" s="96" t="s">
        <v>123</v>
      </c>
      <c r="E18" s="96" t="s">
        <v>417</v>
      </c>
    </row>
    <row r="19" spans="2:5" x14ac:dyDescent="0.35">
      <c r="B19" s="115" t="s">
        <v>263</v>
      </c>
      <c r="C19" s="97" t="s">
        <v>426</v>
      </c>
      <c r="D19" s="96" t="s">
        <v>123</v>
      </c>
      <c r="E19" s="96" t="s">
        <v>417</v>
      </c>
    </row>
    <row r="20" spans="2:5" x14ac:dyDescent="0.35">
      <c r="B20" s="116" t="s">
        <v>427</v>
      </c>
      <c r="C20" s="97" t="s">
        <v>419</v>
      </c>
      <c r="D20" s="96" t="s">
        <v>123</v>
      </c>
      <c r="E20" s="96" t="s">
        <v>417</v>
      </c>
    </row>
    <row r="21" spans="2:5" x14ac:dyDescent="0.35">
      <c r="B21" s="116" t="s">
        <v>428</v>
      </c>
      <c r="C21" s="97" t="s">
        <v>421</v>
      </c>
      <c r="D21" s="96" t="s">
        <v>123</v>
      </c>
      <c r="E21" s="96" t="s">
        <v>417</v>
      </c>
    </row>
    <row r="22" spans="2:5" x14ac:dyDescent="0.35">
      <c r="B22" s="115" t="s">
        <v>255</v>
      </c>
      <c r="C22" s="97" t="s">
        <v>262</v>
      </c>
      <c r="D22" s="96" t="s">
        <v>123</v>
      </c>
      <c r="E22" s="96" t="s">
        <v>417</v>
      </c>
    </row>
    <row r="23" spans="2:5" x14ac:dyDescent="0.35">
      <c r="B23" s="116" t="s">
        <v>429</v>
      </c>
      <c r="C23" s="97" t="s">
        <v>419</v>
      </c>
      <c r="D23" s="96" t="s">
        <v>123</v>
      </c>
      <c r="E23" s="96" t="s">
        <v>417</v>
      </c>
    </row>
    <row r="24" spans="2:5" x14ac:dyDescent="0.35">
      <c r="B24" s="116" t="s">
        <v>430</v>
      </c>
      <c r="C24" s="97" t="s">
        <v>421</v>
      </c>
      <c r="D24" s="96" t="s">
        <v>123</v>
      </c>
      <c r="E24" s="96" t="s">
        <v>417</v>
      </c>
    </row>
    <row r="25" spans="2:5" x14ac:dyDescent="0.35">
      <c r="B25" s="111" t="s">
        <v>256</v>
      </c>
      <c r="C25" s="97" t="s">
        <v>257</v>
      </c>
      <c r="D25" s="96" t="s">
        <v>123</v>
      </c>
      <c r="E25" s="96" t="s">
        <v>417</v>
      </c>
    </row>
    <row r="26" spans="2:5" x14ac:dyDescent="0.35">
      <c r="B26" s="115" t="s">
        <v>431</v>
      </c>
      <c r="C26" s="97" t="s">
        <v>432</v>
      </c>
      <c r="D26" s="96" t="s">
        <v>123</v>
      </c>
      <c r="E26" s="96" t="s">
        <v>417</v>
      </c>
    </row>
    <row r="27" spans="2:5" x14ac:dyDescent="0.35">
      <c r="B27" s="116" t="s">
        <v>433</v>
      </c>
      <c r="C27" s="97" t="s">
        <v>434</v>
      </c>
      <c r="D27" s="96" t="s">
        <v>123</v>
      </c>
      <c r="E27" s="96" t="s">
        <v>417</v>
      </c>
    </row>
    <row r="28" spans="2:5" x14ac:dyDescent="0.35">
      <c r="B28" s="116" t="s">
        <v>435</v>
      </c>
      <c r="C28" s="97" t="s">
        <v>436</v>
      </c>
      <c r="D28" s="96" t="s">
        <v>123</v>
      </c>
      <c r="E28" s="96" t="s">
        <v>417</v>
      </c>
    </row>
    <row r="29" spans="2:5" x14ac:dyDescent="0.35">
      <c r="B29" s="115" t="s">
        <v>437</v>
      </c>
      <c r="C29" s="97" t="s">
        <v>438</v>
      </c>
      <c r="D29" s="96" t="s">
        <v>264</v>
      </c>
      <c r="E29" s="96" t="s">
        <v>417</v>
      </c>
    </row>
    <row r="30" spans="2:5" x14ac:dyDescent="0.35">
      <c r="B30" s="116" t="s">
        <v>439</v>
      </c>
      <c r="C30" s="97" t="s">
        <v>434</v>
      </c>
      <c r="D30" s="96" t="s">
        <v>264</v>
      </c>
      <c r="E30" s="96" t="s">
        <v>417</v>
      </c>
    </row>
    <row r="31" spans="2:5" x14ac:dyDescent="0.35">
      <c r="B31" s="116" t="s">
        <v>440</v>
      </c>
      <c r="C31" s="97" t="s">
        <v>436</v>
      </c>
      <c r="D31" s="96" t="s">
        <v>264</v>
      </c>
      <c r="E31" s="96" t="s">
        <v>417</v>
      </c>
    </row>
    <row r="32" spans="2:5" x14ac:dyDescent="0.35">
      <c r="B32" s="115" t="s">
        <v>441</v>
      </c>
      <c r="C32" s="117" t="s">
        <v>442</v>
      </c>
      <c r="D32" s="96" t="s">
        <v>264</v>
      </c>
      <c r="E32" s="96" t="s">
        <v>417</v>
      </c>
    </row>
    <row r="33" spans="2:5" x14ac:dyDescent="0.35">
      <c r="B33" s="114" t="s">
        <v>443</v>
      </c>
      <c r="C33" s="97" t="s">
        <v>434</v>
      </c>
      <c r="D33" s="96" t="s">
        <v>264</v>
      </c>
      <c r="E33" s="96" t="s">
        <v>417</v>
      </c>
    </row>
    <row r="34" spans="2:5" x14ac:dyDescent="0.35">
      <c r="B34" s="114" t="s">
        <v>444</v>
      </c>
      <c r="C34" s="97" t="s">
        <v>436</v>
      </c>
      <c r="D34" s="96" t="s">
        <v>264</v>
      </c>
      <c r="E34" s="96" t="s">
        <v>417</v>
      </c>
    </row>
    <row r="36" spans="2:5" x14ac:dyDescent="0.35">
      <c r="B36" s="110" t="s">
        <v>403</v>
      </c>
    </row>
  </sheetData>
  <mergeCells count="1">
    <mergeCell ref="B11:E11"/>
  </mergeCells>
  <hyperlinks>
    <hyperlink ref="B17" location="S2b!A1" display="- Table S2b"/>
    <hyperlink ref="B18" location="'S3'!A1" display="Table S3"/>
    <hyperlink ref="B21" location="S4b!A1" display="- Table S4b"/>
    <hyperlink ref="B24" location="S5b!A1" display="- Table S5b"/>
    <hyperlink ref="B25" location="'S6 '!A1" display="Table S6"/>
    <hyperlink ref="B27" location="S7a!A1" display="- Table S7a"/>
    <hyperlink ref="B30" location="S8a!A1" display="- Table S8a"/>
    <hyperlink ref="B28" location="S7b!A1" display="- Table S7b"/>
    <hyperlink ref="B16" location="S2a!A1" display="- Table S2a"/>
    <hyperlink ref="B20" location="S4a!A1" display="- Table S4a"/>
    <hyperlink ref="B23" location="S5a!A1" display="- Table S5a"/>
    <hyperlink ref="B31" location="S8b!A1" display="- Table S8b"/>
    <hyperlink ref="B33" location="S9a!A1" display="Table S9a"/>
    <hyperlink ref="B34" location="S9b!A1" display="Table S9b"/>
    <hyperlink ref="B36" location="'Subject grouping composition'!A1" display="Subject grouping composition"/>
    <hyperlink ref="B13" location="S1a!A1" display="- Table S1a"/>
    <hyperlink ref="B14" location="S1b!A1" display="- Table S1b"/>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autoPageBreaks="0"/>
  </sheetPr>
  <dimension ref="A1:CG207"/>
  <sheetViews>
    <sheetView showZeros="0" zoomScale="70" zoomScaleNormal="70" workbookViewId="0">
      <pane ySplit="9" topLeftCell="A10" activePane="bottomLeft" state="frozen"/>
      <selection activeCell="A15" sqref="A15"/>
      <selection pane="bottomLeft" activeCell="A15" sqref="A15"/>
    </sheetView>
  </sheetViews>
  <sheetFormatPr defaultColWidth="9.1328125" defaultRowHeight="14.25" x14ac:dyDescent="0.45"/>
  <cols>
    <col min="1" max="1" width="31.59765625" customWidth="1"/>
    <col min="2" max="12" width="9"/>
    <col min="13" max="13" width="15.73046875" customWidth="1"/>
    <col min="14" max="14" width="31.59765625" customWidth="1"/>
    <col min="15" max="25" width="9"/>
    <col min="26" max="26" width="15.73046875" customWidth="1"/>
    <col min="27" max="27" width="9"/>
    <col min="28" max="28" width="35.1328125" customWidth="1"/>
    <col min="29" max="39" width="9"/>
    <col min="41" max="41" width="9"/>
    <col min="42" max="42" width="27.1328125" customWidth="1"/>
    <col min="43" max="53" width="11.73046875" style="73" customWidth="1"/>
    <col min="54" max="54" width="12.265625" customWidth="1"/>
    <col min="55" max="55" width="27.1328125" customWidth="1"/>
    <col min="56" max="66" width="11.73046875" style="73" customWidth="1"/>
    <col min="67" max="67" width="12.265625" customWidth="1"/>
    <col min="68" max="68" width="26.265625" customWidth="1"/>
    <col min="69" max="79" width="10.73046875" customWidth="1"/>
    <col min="81" max="81" width="25.265625" customWidth="1"/>
    <col min="83" max="85" width="12.265625" customWidth="1"/>
  </cols>
  <sheetData>
    <row r="1" spans="1:85" ht="23.25" x14ac:dyDescent="0.7">
      <c r="A1" s="18" t="s">
        <v>201</v>
      </c>
      <c r="B1" s="18"/>
      <c r="C1" s="18"/>
      <c r="D1" s="18"/>
      <c r="E1" s="18"/>
      <c r="F1" s="18"/>
      <c r="G1" s="18"/>
      <c r="H1" s="18"/>
      <c r="I1" s="18"/>
      <c r="J1" s="18"/>
      <c r="K1" s="18"/>
      <c r="L1" s="18"/>
      <c r="N1" s="18" t="s">
        <v>200</v>
      </c>
      <c r="O1" s="18"/>
      <c r="P1" s="18"/>
      <c r="Q1" s="18"/>
      <c r="R1" s="18"/>
      <c r="S1" s="18"/>
      <c r="T1" s="18"/>
      <c r="U1" s="18"/>
      <c r="V1" s="18"/>
      <c r="W1" s="18"/>
      <c r="X1" s="18"/>
      <c r="Y1" s="18"/>
      <c r="AB1" s="18" t="s">
        <v>202</v>
      </c>
      <c r="AC1" s="18"/>
      <c r="AD1" s="18"/>
      <c r="AE1" s="18"/>
      <c r="AF1" s="18"/>
      <c r="AG1" s="18"/>
      <c r="AH1" s="18"/>
      <c r="AI1" s="18"/>
      <c r="AJ1" s="18"/>
      <c r="AK1" s="18"/>
      <c r="AL1" s="18"/>
      <c r="AM1" s="18"/>
      <c r="AP1" s="18" t="s">
        <v>203</v>
      </c>
      <c r="AQ1" s="18"/>
      <c r="AR1" s="18"/>
      <c r="AS1" s="18"/>
      <c r="AT1" s="18"/>
      <c r="AU1" s="18"/>
      <c r="AV1" s="18"/>
      <c r="AW1" s="18"/>
      <c r="AX1" s="18"/>
      <c r="AY1" s="18"/>
      <c r="AZ1" s="18"/>
      <c r="BA1" s="18"/>
      <c r="BC1" s="80" t="s">
        <v>204</v>
      </c>
      <c r="BD1" s="18"/>
      <c r="BE1" s="18"/>
      <c r="BF1" s="18"/>
      <c r="BG1" s="18"/>
      <c r="BH1" s="18"/>
      <c r="BI1" s="18"/>
      <c r="BJ1" s="18"/>
      <c r="BK1" s="18"/>
      <c r="BL1" s="18"/>
      <c r="BM1" s="18"/>
      <c r="BN1" s="18"/>
      <c r="BP1" s="80" t="s">
        <v>205</v>
      </c>
      <c r="BQ1" s="18"/>
      <c r="BR1" s="18"/>
      <c r="BS1" s="18"/>
      <c r="BT1" s="18"/>
      <c r="BU1" s="18"/>
      <c r="BV1" s="18"/>
      <c r="BW1" s="18"/>
      <c r="BX1" s="18"/>
      <c r="BY1" s="18"/>
      <c r="BZ1" s="18"/>
      <c r="CA1" s="18"/>
    </row>
    <row r="2" spans="1:85" x14ac:dyDescent="0.45">
      <c r="AQ2"/>
      <c r="AR2"/>
      <c r="AS2"/>
      <c r="AT2"/>
      <c r="AU2"/>
      <c r="AV2"/>
      <c r="AW2"/>
      <c r="AX2"/>
      <c r="AY2"/>
      <c r="AZ2"/>
      <c r="BA2"/>
      <c r="BD2"/>
      <c r="BE2"/>
      <c r="BF2"/>
      <c r="BG2"/>
      <c r="BH2"/>
      <c r="BI2"/>
      <c r="BJ2"/>
      <c r="BK2"/>
      <c r="BL2"/>
      <c r="BM2"/>
      <c r="BN2"/>
    </row>
    <row r="3" spans="1:85" x14ac:dyDescent="0.45">
      <c r="A3" s="410" t="s">
        <v>68</v>
      </c>
      <c r="B3" s="410"/>
      <c r="C3" s="410"/>
      <c r="D3" s="410"/>
      <c r="E3" s="410"/>
      <c r="F3" s="410"/>
      <c r="G3" s="410"/>
      <c r="H3" s="410"/>
      <c r="I3" s="410"/>
      <c r="J3" s="410"/>
      <c r="K3" s="410"/>
      <c r="L3" s="410"/>
      <c r="N3" s="410" t="s">
        <v>68</v>
      </c>
      <c r="O3" s="410"/>
      <c r="P3" s="410"/>
      <c r="Q3" s="410"/>
      <c r="R3" s="410"/>
      <c r="S3" s="410"/>
      <c r="T3" s="410"/>
      <c r="U3" s="410"/>
      <c r="V3" s="410"/>
      <c r="W3" s="410"/>
      <c r="X3" s="410"/>
      <c r="Y3" s="410"/>
      <c r="BC3" s="410" t="s">
        <v>68</v>
      </c>
      <c r="BD3" s="410"/>
      <c r="BE3" s="410"/>
      <c r="BF3" s="410"/>
      <c r="BG3" s="410"/>
      <c r="BH3" s="410"/>
      <c r="BI3" s="410"/>
      <c r="BJ3" s="410"/>
      <c r="BK3" s="410"/>
      <c r="BL3" s="410"/>
      <c r="BM3" s="410"/>
      <c r="BN3" s="410"/>
      <c r="BP3" s="410" t="s">
        <v>68</v>
      </c>
      <c r="BQ3" s="410"/>
      <c r="BR3" s="410"/>
      <c r="BS3" s="410"/>
      <c r="BT3" s="410"/>
      <c r="BU3" s="410"/>
      <c r="BV3" s="410"/>
      <c r="BW3" s="410"/>
      <c r="BX3" s="410"/>
      <c r="BY3" s="410"/>
      <c r="BZ3" s="410"/>
      <c r="CA3" s="410"/>
    </row>
    <row r="4" spans="1:85" x14ac:dyDescent="0.45">
      <c r="A4" s="411" t="s">
        <v>69</v>
      </c>
      <c r="B4" s="411"/>
      <c r="C4" s="9"/>
      <c r="D4" s="9"/>
      <c r="E4" s="9"/>
      <c r="F4" s="9"/>
      <c r="G4" s="9"/>
      <c r="H4" s="9"/>
      <c r="I4" s="9"/>
      <c r="J4" s="9"/>
      <c r="K4" s="9"/>
      <c r="L4" s="9"/>
      <c r="N4" s="411" t="s">
        <v>69</v>
      </c>
      <c r="O4" s="411"/>
      <c r="P4" s="9"/>
      <c r="Q4" s="9"/>
      <c r="R4" s="9"/>
      <c r="S4" s="9"/>
      <c r="T4" s="9"/>
      <c r="U4" s="9"/>
      <c r="V4" s="9"/>
      <c r="W4" s="9"/>
      <c r="X4" s="9"/>
      <c r="Y4" s="9"/>
      <c r="AT4" s="74"/>
      <c r="AZ4" s="74"/>
      <c r="BC4" s="411" t="s">
        <v>69</v>
      </c>
      <c r="BD4" s="411"/>
      <c r="BE4" s="9"/>
      <c r="BF4" s="9"/>
      <c r="BG4" s="9"/>
      <c r="BH4" s="9"/>
      <c r="BI4" s="9"/>
      <c r="BJ4" s="9"/>
      <c r="BK4" s="9"/>
      <c r="BL4" s="9"/>
      <c r="BM4" s="9"/>
      <c r="BN4" s="9"/>
      <c r="BP4" s="411" t="s">
        <v>69</v>
      </c>
      <c r="BQ4" s="411"/>
      <c r="BR4" s="9"/>
      <c r="BS4" s="9"/>
      <c r="BT4" s="9"/>
      <c r="BU4" s="9"/>
      <c r="BV4" s="9"/>
      <c r="BW4" s="9"/>
      <c r="BX4" s="9"/>
      <c r="BY4" s="9"/>
      <c r="BZ4" s="9"/>
      <c r="CA4" s="9"/>
      <c r="CC4" s="1"/>
    </row>
    <row r="5" spans="1:85" x14ac:dyDescent="0.45">
      <c r="A5" s="2" t="s">
        <v>70</v>
      </c>
      <c r="B5" s="9"/>
      <c r="C5" s="9"/>
      <c r="D5" s="9"/>
      <c r="E5" s="9"/>
      <c r="F5" s="9"/>
      <c r="G5" s="9"/>
      <c r="H5" s="9"/>
      <c r="I5" s="9"/>
      <c r="J5" s="9"/>
      <c r="K5" s="39"/>
      <c r="L5" s="39"/>
      <c r="N5" s="2" t="s">
        <v>70</v>
      </c>
      <c r="O5" s="9"/>
      <c r="P5" s="9"/>
      <c r="Q5" s="9"/>
      <c r="R5" s="9"/>
      <c r="S5" s="9"/>
      <c r="T5" s="9"/>
      <c r="U5" s="9"/>
      <c r="V5" s="9"/>
      <c r="W5" s="9"/>
      <c r="X5" s="39"/>
      <c r="Y5" s="39"/>
      <c r="BC5" s="2" t="s">
        <v>70</v>
      </c>
      <c r="BD5" s="9"/>
      <c r="BE5" s="9"/>
      <c r="BF5" s="9"/>
      <c r="BG5" s="9"/>
      <c r="BH5" s="9"/>
      <c r="BI5" s="9"/>
      <c r="BJ5" s="9"/>
      <c r="BK5" s="9"/>
      <c r="BL5" s="9"/>
      <c r="BM5" s="39"/>
      <c r="BN5" s="39"/>
      <c r="BP5" s="2" t="s">
        <v>70</v>
      </c>
      <c r="BQ5" s="9"/>
      <c r="BR5" s="9"/>
      <c r="BS5" s="9"/>
      <c r="BT5" s="9"/>
      <c r="BU5" s="9"/>
      <c r="BV5" s="9"/>
      <c r="BW5" s="9"/>
      <c r="BX5" s="9"/>
      <c r="BY5" s="9"/>
      <c r="BZ5" s="39"/>
      <c r="CA5" s="39"/>
    </row>
    <row r="6" spans="1:85" x14ac:dyDescent="0.45">
      <c r="A6" s="2"/>
      <c r="B6" s="9"/>
      <c r="C6" s="9"/>
      <c r="D6" s="9"/>
      <c r="E6" s="9"/>
      <c r="F6" s="9"/>
      <c r="G6" s="9"/>
      <c r="H6" s="9"/>
      <c r="I6" s="9"/>
      <c r="J6" s="9"/>
      <c r="K6" s="39"/>
      <c r="L6" s="39"/>
      <c r="N6" s="2"/>
      <c r="O6" s="9"/>
      <c r="P6" s="9"/>
      <c r="Q6" s="9"/>
      <c r="R6" s="9"/>
      <c r="S6" s="9"/>
      <c r="T6" s="9"/>
      <c r="U6" s="9"/>
      <c r="V6" s="9"/>
      <c r="W6" s="9"/>
      <c r="X6" s="39"/>
      <c r="Y6" s="39"/>
      <c r="AQ6" s="74"/>
      <c r="AR6" s="74"/>
      <c r="AT6" s="74"/>
      <c r="AU6" s="74"/>
      <c r="AV6" s="74"/>
      <c r="AW6" s="74"/>
      <c r="AX6" s="74"/>
      <c r="AZ6" s="74"/>
      <c r="BA6" s="74"/>
      <c r="BB6" s="1"/>
      <c r="BC6" s="2"/>
      <c r="BD6" s="9"/>
      <c r="BE6" s="9"/>
      <c r="BF6" s="9"/>
      <c r="BG6" s="9"/>
      <c r="BH6" s="9"/>
      <c r="BI6" s="9"/>
      <c r="BJ6" s="9"/>
      <c r="BK6" s="9"/>
      <c r="BL6" s="9"/>
      <c r="BM6" s="39"/>
      <c r="BN6" s="39"/>
      <c r="BO6" s="1"/>
      <c r="BP6" s="2"/>
      <c r="BQ6" s="9"/>
      <c r="BR6" s="9"/>
      <c r="BS6" s="9"/>
      <c r="BT6" s="9"/>
      <c r="BU6" s="9"/>
      <c r="BV6" s="9"/>
      <c r="BW6" s="9"/>
      <c r="BX6" s="9"/>
      <c r="BY6" s="9"/>
      <c r="BZ6" s="39"/>
      <c r="CA6" s="39"/>
      <c r="CC6" s="1"/>
      <c r="CD6" s="1"/>
      <c r="CE6" s="1"/>
      <c r="CF6" s="1"/>
      <c r="CG6" s="1"/>
    </row>
    <row r="7" spans="1:85" x14ac:dyDescent="0.45">
      <c r="A7" s="36" t="s">
        <v>96</v>
      </c>
      <c r="B7" s="17"/>
      <c r="C7" s="17"/>
      <c r="D7" s="17"/>
      <c r="E7" s="17"/>
      <c r="F7" s="17"/>
      <c r="N7" s="36" t="s">
        <v>96</v>
      </c>
      <c r="O7" s="17"/>
      <c r="P7" s="17"/>
      <c r="Q7" s="17"/>
      <c r="R7" s="17"/>
      <c r="S7" s="17"/>
      <c r="BC7" s="36" t="s">
        <v>96</v>
      </c>
      <c r="BD7" s="17"/>
      <c r="BE7" s="17"/>
      <c r="BF7" s="17"/>
      <c r="BG7" s="17"/>
      <c r="BH7" s="17"/>
      <c r="BI7"/>
      <c r="BJ7"/>
      <c r="BK7"/>
      <c r="BL7"/>
      <c r="BM7"/>
      <c r="BN7"/>
      <c r="BP7" s="36" t="s">
        <v>96</v>
      </c>
      <c r="BQ7" s="17"/>
      <c r="BR7" s="17"/>
      <c r="BS7" s="17"/>
      <c r="BT7" s="17"/>
      <c r="BU7" s="17"/>
    </row>
    <row r="8" spans="1:85" x14ac:dyDescent="0.45">
      <c r="A8" s="55" t="s">
        <v>97</v>
      </c>
      <c r="B8" s="412" t="s">
        <v>98</v>
      </c>
      <c r="C8" s="412"/>
      <c r="D8" s="412"/>
      <c r="E8" s="412"/>
      <c r="F8" s="412"/>
      <c r="N8" s="55" t="s">
        <v>97</v>
      </c>
      <c r="O8" s="412" t="s">
        <v>98</v>
      </c>
      <c r="P8" s="412"/>
      <c r="Q8" s="412"/>
      <c r="R8" s="412"/>
      <c r="S8" s="412"/>
      <c r="BC8" s="55" t="s">
        <v>97</v>
      </c>
      <c r="BD8" s="412" t="s">
        <v>98</v>
      </c>
      <c r="BE8" s="412"/>
      <c r="BF8" s="412"/>
      <c r="BG8" s="412"/>
      <c r="BH8" s="412"/>
      <c r="BI8"/>
      <c r="BJ8"/>
      <c r="BK8"/>
      <c r="BL8"/>
      <c r="BM8"/>
      <c r="BN8"/>
      <c r="BP8" s="55" t="s">
        <v>97</v>
      </c>
      <c r="BQ8" s="412" t="s">
        <v>98</v>
      </c>
      <c r="BR8" s="412"/>
      <c r="BS8" s="412"/>
      <c r="BT8" s="412"/>
      <c r="BU8" s="412"/>
    </row>
    <row r="9" spans="1:85" ht="15" x14ac:dyDescent="0.45">
      <c r="A9" s="55" t="s">
        <v>99</v>
      </c>
      <c r="B9" s="412" t="s">
        <v>100</v>
      </c>
      <c r="C9" s="412"/>
      <c r="D9" s="412"/>
      <c r="E9" s="412"/>
      <c r="F9" s="412"/>
      <c r="N9" s="55" t="s">
        <v>99</v>
      </c>
      <c r="O9" s="412" t="s">
        <v>100</v>
      </c>
      <c r="P9" s="412"/>
      <c r="Q9" s="412"/>
      <c r="R9" s="412"/>
      <c r="S9" s="412"/>
      <c r="BC9" s="55" t="s">
        <v>99</v>
      </c>
      <c r="BD9" s="412" t="s">
        <v>100</v>
      </c>
      <c r="BE9" s="412"/>
      <c r="BF9" s="412"/>
      <c r="BG9" s="412"/>
      <c r="BH9" s="412"/>
      <c r="BI9"/>
      <c r="BJ9"/>
      <c r="BK9"/>
      <c r="BL9"/>
      <c r="BM9"/>
      <c r="BN9"/>
      <c r="BP9" s="55" t="s">
        <v>99</v>
      </c>
      <c r="BQ9" s="412" t="s">
        <v>100</v>
      </c>
      <c r="BR9" s="412"/>
      <c r="BS9" s="412"/>
      <c r="BT9" s="412"/>
      <c r="BU9" s="412"/>
    </row>
    <row r="10" spans="1:85" x14ac:dyDescent="0.45">
      <c r="BQ10" s="73"/>
      <c r="BR10" s="73"/>
      <c r="BS10" s="73"/>
      <c r="BT10" s="73"/>
      <c r="BU10" s="73"/>
      <c r="BV10" s="73"/>
      <c r="BW10" s="73"/>
      <c r="BX10" s="73"/>
      <c r="BY10" s="73"/>
      <c r="BZ10" s="73"/>
      <c r="CA10" s="73"/>
    </row>
    <row r="11" spans="1:85" x14ac:dyDescent="0.45">
      <c r="A11" s="3"/>
      <c r="B11" s="9"/>
      <c r="C11" s="4"/>
      <c r="D11" s="9"/>
      <c r="E11" s="9"/>
      <c r="F11" s="9"/>
      <c r="G11" s="9"/>
      <c r="H11" s="9"/>
      <c r="I11" s="9"/>
      <c r="J11" s="9"/>
      <c r="K11" s="9"/>
      <c r="L11" s="10"/>
      <c r="N11" s="3"/>
      <c r="O11" s="9"/>
      <c r="P11" s="4"/>
      <c r="Q11" s="9"/>
      <c r="R11" s="9"/>
      <c r="S11" s="9"/>
      <c r="T11" s="9"/>
      <c r="U11" s="9"/>
      <c r="V11" s="9"/>
      <c r="W11" s="9"/>
      <c r="X11" s="9"/>
      <c r="Y11" s="10"/>
      <c r="AD11" s="71"/>
      <c r="AE11" s="71"/>
      <c r="AF11" s="71"/>
      <c r="AG11" s="71"/>
      <c r="BQ11" s="73"/>
      <c r="BR11" s="73"/>
      <c r="BS11" s="73"/>
      <c r="BT11" s="73"/>
      <c r="BU11" s="73"/>
      <c r="BV11" s="73"/>
      <c r="BW11" s="73"/>
      <c r="BX11" s="73"/>
      <c r="BY11" s="73"/>
      <c r="BZ11" s="73"/>
      <c r="CA11" s="73"/>
    </row>
    <row r="12" spans="1:85" x14ac:dyDescent="0.45">
      <c r="A12" s="5"/>
      <c r="B12" s="78" t="s">
        <v>109</v>
      </c>
      <c r="C12" s="78"/>
      <c r="D12" s="78"/>
      <c r="E12" s="79"/>
      <c r="F12" s="78" t="s">
        <v>107</v>
      </c>
      <c r="G12" s="78"/>
      <c r="H12" s="78"/>
      <c r="I12" s="79"/>
      <c r="J12" s="78" t="s">
        <v>111</v>
      </c>
      <c r="K12" s="78"/>
      <c r="L12" s="78"/>
      <c r="N12" s="5"/>
      <c r="O12" s="78" t="s">
        <v>109</v>
      </c>
      <c r="P12" s="78"/>
      <c r="Q12" s="78"/>
      <c r="R12" s="79"/>
      <c r="S12" s="78" t="s">
        <v>107</v>
      </c>
      <c r="T12" s="78"/>
      <c r="U12" s="78"/>
      <c r="V12" s="79"/>
      <c r="W12" s="78" t="s">
        <v>111</v>
      </c>
      <c r="X12" s="78"/>
      <c r="Y12" s="78"/>
      <c r="AA12" s="66" t="s">
        <v>188</v>
      </c>
      <c r="AC12" s="78" t="s">
        <v>109</v>
      </c>
      <c r="AD12" s="78"/>
      <c r="AE12" s="78"/>
      <c r="AF12" s="79"/>
      <c r="AG12" s="78" t="s">
        <v>107</v>
      </c>
      <c r="AH12" s="78"/>
      <c r="AI12" s="78"/>
      <c r="AJ12" s="79"/>
      <c r="AK12" s="78" t="s">
        <v>111</v>
      </c>
      <c r="AL12" s="78"/>
      <c r="AM12" s="78"/>
      <c r="AO12" s="66"/>
      <c r="AQ12" s="78" t="s">
        <v>109</v>
      </c>
      <c r="AR12" s="78"/>
      <c r="AS12" s="78"/>
      <c r="AT12" s="79"/>
      <c r="AU12" s="78" t="s">
        <v>107</v>
      </c>
      <c r="AV12" s="78"/>
      <c r="AW12" s="78"/>
      <c r="AX12" s="79"/>
      <c r="AY12" s="78" t="s">
        <v>111</v>
      </c>
      <c r="AZ12" s="78"/>
      <c r="BA12" s="78"/>
      <c r="BD12" s="78" t="s">
        <v>109</v>
      </c>
      <c r="BE12" s="78"/>
      <c r="BF12" s="78"/>
      <c r="BG12" s="79"/>
      <c r="BH12" s="78" t="s">
        <v>107</v>
      </c>
      <c r="BI12" s="78"/>
      <c r="BJ12" s="78"/>
      <c r="BK12" s="79"/>
      <c r="BL12" s="78" t="s">
        <v>111</v>
      </c>
      <c r="BM12" s="78"/>
      <c r="BN12" s="78"/>
      <c r="BQ12" s="78" t="s">
        <v>109</v>
      </c>
      <c r="BR12" s="78"/>
      <c r="BS12" s="78"/>
      <c r="BT12" s="79"/>
      <c r="BU12" s="78" t="s">
        <v>107</v>
      </c>
      <c r="BV12" s="78"/>
      <c r="BW12" s="78"/>
      <c r="BX12" s="79"/>
      <c r="BY12" s="78" t="s">
        <v>111</v>
      </c>
      <c r="BZ12" s="78"/>
      <c r="CA12" s="78"/>
    </row>
    <row r="13" spans="1:85" x14ac:dyDescent="0.45">
      <c r="A13" s="6"/>
      <c r="B13" s="50" t="s">
        <v>71</v>
      </c>
      <c r="C13" s="50" t="s">
        <v>72</v>
      </c>
      <c r="D13" s="50" t="s">
        <v>73</v>
      </c>
      <c r="E13" s="12"/>
      <c r="F13" s="50" t="s">
        <v>71</v>
      </c>
      <c r="G13" s="50" t="s">
        <v>72</v>
      </c>
      <c r="H13" s="50" t="s">
        <v>73</v>
      </c>
      <c r="I13" s="12"/>
      <c r="J13" s="50" t="s">
        <v>71</v>
      </c>
      <c r="K13" s="50" t="s">
        <v>72</v>
      </c>
      <c r="L13" s="50" t="s">
        <v>73</v>
      </c>
      <c r="N13" s="6"/>
      <c r="O13" s="50" t="s">
        <v>71</v>
      </c>
      <c r="P13" s="50" t="s">
        <v>72</v>
      </c>
      <c r="Q13" s="50" t="s">
        <v>73</v>
      </c>
      <c r="R13" s="12"/>
      <c r="S13" s="50" t="s">
        <v>71</v>
      </c>
      <c r="T13" s="50" t="s">
        <v>72</v>
      </c>
      <c r="U13" s="50" t="s">
        <v>73</v>
      </c>
      <c r="V13" s="12"/>
      <c r="W13" s="50" t="s">
        <v>71</v>
      </c>
      <c r="X13" s="50" t="s">
        <v>72</v>
      </c>
      <c r="Y13" s="50" t="s">
        <v>73</v>
      </c>
      <c r="AB13" s="67">
        <v>1</v>
      </c>
      <c r="AC13" s="67"/>
      <c r="AD13" s="67"/>
      <c r="AE13" s="67"/>
      <c r="AF13" s="67"/>
      <c r="AG13" s="67"/>
      <c r="AH13" s="67"/>
      <c r="AI13" s="67"/>
      <c r="AJ13" s="67"/>
      <c r="AK13" s="67"/>
      <c r="AL13" s="67"/>
      <c r="AM13" s="67"/>
      <c r="AP13" s="67">
        <v>1</v>
      </c>
      <c r="BC13" s="67">
        <v>1</v>
      </c>
      <c r="BP13" s="67">
        <v>1</v>
      </c>
      <c r="BQ13" s="73"/>
      <c r="BR13" s="73"/>
      <c r="BS13" s="73"/>
      <c r="BT13" s="73"/>
      <c r="BU13" s="73"/>
      <c r="BV13" s="73"/>
      <c r="BW13" s="73"/>
      <c r="BX13" s="73"/>
      <c r="BY13" s="73"/>
      <c r="BZ13" s="73"/>
      <c r="CA13" s="73"/>
    </row>
    <row r="14" spans="1:85" x14ac:dyDescent="0.45">
      <c r="A14" s="39"/>
      <c r="B14" s="10"/>
      <c r="C14" s="10"/>
      <c r="D14" s="10"/>
      <c r="E14" s="10"/>
      <c r="F14" s="10"/>
      <c r="G14" s="10"/>
      <c r="H14" s="10"/>
      <c r="I14" s="10"/>
      <c r="J14" s="10"/>
      <c r="K14" s="10"/>
      <c r="L14" s="10"/>
      <c r="N14" s="39"/>
      <c r="O14" s="10"/>
      <c r="P14" s="10"/>
      <c r="Q14" s="10"/>
      <c r="R14" s="10"/>
      <c r="S14" s="10"/>
      <c r="T14" s="10"/>
      <c r="U14" s="10"/>
      <c r="V14" s="10"/>
      <c r="W14" s="10"/>
      <c r="X14" s="10"/>
      <c r="Y14" s="10"/>
      <c r="AA14" s="68">
        <v>2015</v>
      </c>
      <c r="AB14" s="69" t="s">
        <v>189</v>
      </c>
      <c r="AC14" s="70" t="s">
        <v>190</v>
      </c>
      <c r="AD14" s="70" t="s">
        <v>191</v>
      </c>
      <c r="AE14" s="70" t="s">
        <v>192</v>
      </c>
      <c r="AF14" s="70"/>
      <c r="AG14" s="70" t="s">
        <v>193</v>
      </c>
      <c r="AH14" s="70" t="s">
        <v>194</v>
      </c>
      <c r="AI14" s="70" t="s">
        <v>195</v>
      </c>
      <c r="AJ14" s="70"/>
      <c r="AK14" s="70" t="s">
        <v>196</v>
      </c>
      <c r="AL14" s="70" t="s">
        <v>197</v>
      </c>
      <c r="AM14" s="70" t="s">
        <v>198</v>
      </c>
      <c r="AO14" s="68"/>
      <c r="AP14" s="69" t="s">
        <v>189</v>
      </c>
      <c r="AQ14" s="70" t="s">
        <v>190</v>
      </c>
      <c r="AR14" s="70" t="s">
        <v>191</v>
      </c>
      <c r="AS14" s="70" t="s">
        <v>192</v>
      </c>
      <c r="AT14" s="70"/>
      <c r="AU14" s="70" t="s">
        <v>193</v>
      </c>
      <c r="AV14" s="70" t="s">
        <v>194</v>
      </c>
      <c r="AW14" s="70" t="s">
        <v>195</v>
      </c>
      <c r="AX14" s="70"/>
      <c r="AY14" s="70" t="s">
        <v>196</v>
      </c>
      <c r="AZ14" s="70" t="s">
        <v>197</v>
      </c>
      <c r="BA14" s="70" t="s">
        <v>198</v>
      </c>
      <c r="BC14" s="69" t="s">
        <v>189</v>
      </c>
      <c r="BD14" s="70" t="s">
        <v>190</v>
      </c>
      <c r="BE14" s="70" t="s">
        <v>191</v>
      </c>
      <c r="BF14" s="70" t="s">
        <v>192</v>
      </c>
      <c r="BG14" s="70"/>
      <c r="BH14" s="70" t="s">
        <v>193</v>
      </c>
      <c r="BI14" s="70" t="s">
        <v>194</v>
      </c>
      <c r="BJ14" s="70" t="s">
        <v>195</v>
      </c>
      <c r="BK14" s="70"/>
      <c r="BL14" s="70" t="s">
        <v>196</v>
      </c>
      <c r="BM14" s="70" t="s">
        <v>197</v>
      </c>
      <c r="BN14" s="70" t="s">
        <v>198</v>
      </c>
      <c r="BP14" s="69" t="s">
        <v>189</v>
      </c>
      <c r="BQ14" s="70" t="s">
        <v>190</v>
      </c>
      <c r="BR14" s="70" t="s">
        <v>191</v>
      </c>
      <c r="BS14" s="70" t="s">
        <v>192</v>
      </c>
      <c r="BT14" s="70"/>
      <c r="BU14" s="70" t="s">
        <v>193</v>
      </c>
      <c r="BV14" s="70" t="s">
        <v>194</v>
      </c>
      <c r="BW14" s="70" t="s">
        <v>195</v>
      </c>
      <c r="BX14" s="70"/>
      <c r="BY14" s="70" t="s">
        <v>196</v>
      </c>
      <c r="BZ14" s="70" t="s">
        <v>197</v>
      </c>
      <c r="CA14" s="70" t="s">
        <v>198</v>
      </c>
    </row>
    <row r="15" spans="1:85" x14ac:dyDescent="0.45">
      <c r="A15" s="39" t="s">
        <v>125</v>
      </c>
      <c r="B15" s="64"/>
      <c r="C15" s="64"/>
      <c r="D15" s="64"/>
      <c r="E15" s="65"/>
      <c r="F15" s="64"/>
      <c r="G15" s="64"/>
      <c r="H15" s="64"/>
      <c r="I15" s="64"/>
      <c r="J15" s="64"/>
      <c r="K15" s="64"/>
      <c r="L15" s="64"/>
      <c r="N15" s="39" t="s">
        <v>125</v>
      </c>
      <c r="O15" s="64"/>
      <c r="P15" s="64"/>
      <c r="Q15" s="64"/>
      <c r="R15" s="65"/>
      <c r="S15" s="64"/>
      <c r="T15" s="64"/>
      <c r="U15" s="64"/>
      <c r="V15" s="64"/>
      <c r="W15" s="64"/>
      <c r="X15" s="64"/>
      <c r="Y15" s="64"/>
      <c r="AA15" s="71" t="b">
        <f>AB15=N15</f>
        <v>1</v>
      </c>
      <c r="AB15" t="s">
        <v>125</v>
      </c>
      <c r="AC15" s="63">
        <v>305546</v>
      </c>
      <c r="AD15" s="63">
        <v>294805</v>
      </c>
      <c r="AE15" s="63">
        <v>600351</v>
      </c>
      <c r="AF15" s="63"/>
      <c r="AG15" s="63">
        <v>253147</v>
      </c>
      <c r="AH15" s="63">
        <v>263369</v>
      </c>
      <c r="AI15" s="63">
        <v>516516</v>
      </c>
      <c r="AJ15" s="63"/>
      <c r="AK15" s="63">
        <v>302140</v>
      </c>
      <c r="AL15" s="63">
        <v>292760</v>
      </c>
      <c r="AM15" s="63">
        <v>594900</v>
      </c>
      <c r="AO15" s="71"/>
      <c r="AP15" t="s">
        <v>125</v>
      </c>
      <c r="AQ15" s="73">
        <f>AC15-O15</f>
        <v>305546</v>
      </c>
      <c r="AR15" s="73">
        <f t="shared" ref="AR15:BA15" si="0">AD15-P15</f>
        <v>294805</v>
      </c>
      <c r="AS15" s="73">
        <f t="shared" si="0"/>
        <v>600351</v>
      </c>
      <c r="AT15" s="73">
        <f t="shared" si="0"/>
        <v>0</v>
      </c>
      <c r="AU15" s="73">
        <f t="shared" si="0"/>
        <v>253147</v>
      </c>
      <c r="AV15" s="73">
        <f t="shared" si="0"/>
        <v>263369</v>
      </c>
      <c r="AW15" s="73">
        <f t="shared" si="0"/>
        <v>516516</v>
      </c>
      <c r="AX15" s="73">
        <f t="shared" si="0"/>
        <v>0</v>
      </c>
      <c r="AY15" s="73">
        <f t="shared" si="0"/>
        <v>302140</v>
      </c>
      <c r="AZ15" s="73">
        <f t="shared" si="0"/>
        <v>292760</v>
      </c>
      <c r="BA15" s="73">
        <f t="shared" si="0"/>
        <v>594900</v>
      </c>
      <c r="BC15" t="s">
        <v>125</v>
      </c>
      <c r="BD15" s="76">
        <f>(AC15-B15)/AC15</f>
        <v>1</v>
      </c>
      <c r="BE15" s="76">
        <f t="shared" ref="BE15:BN15" si="1">(AD15-C15)/AD15</f>
        <v>1</v>
      </c>
      <c r="BF15" s="76">
        <f t="shared" si="1"/>
        <v>1</v>
      </c>
      <c r="BG15" s="76" t="e">
        <f t="shared" si="1"/>
        <v>#DIV/0!</v>
      </c>
      <c r="BH15" s="76">
        <f t="shared" si="1"/>
        <v>1</v>
      </c>
      <c r="BI15" s="76">
        <f t="shared" si="1"/>
        <v>1</v>
      </c>
      <c r="BJ15" s="76">
        <f t="shared" si="1"/>
        <v>1</v>
      </c>
      <c r="BK15" s="76" t="e">
        <f t="shared" si="1"/>
        <v>#DIV/0!</v>
      </c>
      <c r="BL15" s="76">
        <f t="shared" si="1"/>
        <v>1</v>
      </c>
      <c r="BM15" s="76">
        <f t="shared" si="1"/>
        <v>1</v>
      </c>
      <c r="BN15" s="76">
        <f t="shared" si="1"/>
        <v>1</v>
      </c>
      <c r="BP15" t="s">
        <v>125</v>
      </c>
      <c r="BQ15" s="76">
        <f>(AC15-B15)/AC15</f>
        <v>1</v>
      </c>
      <c r="BR15" s="76">
        <f t="shared" ref="BR15:CA15" si="2">(AD15-C15)/AD15</f>
        <v>1</v>
      </c>
      <c r="BS15" s="76">
        <f t="shared" si="2"/>
        <v>1</v>
      </c>
      <c r="BT15" s="76"/>
      <c r="BU15" s="76">
        <f t="shared" si="2"/>
        <v>1</v>
      </c>
      <c r="BV15" s="76">
        <f t="shared" si="2"/>
        <v>1</v>
      </c>
      <c r="BW15" s="76">
        <f t="shared" si="2"/>
        <v>1</v>
      </c>
      <c r="BX15" s="76"/>
      <c r="BY15" s="76">
        <f t="shared" si="2"/>
        <v>1</v>
      </c>
      <c r="BZ15" s="76">
        <f t="shared" si="2"/>
        <v>1</v>
      </c>
      <c r="CA15" s="76">
        <f t="shared" si="2"/>
        <v>1</v>
      </c>
    </row>
    <row r="16" spans="1:85" x14ac:dyDescent="0.45">
      <c r="A16" s="39"/>
      <c r="B16" s="44"/>
      <c r="C16" s="44"/>
      <c r="D16" s="44"/>
      <c r="E16" s="8"/>
      <c r="F16" s="44"/>
      <c r="G16" s="44"/>
      <c r="H16" s="44"/>
      <c r="I16" s="44"/>
      <c r="J16" s="44"/>
      <c r="K16" s="44"/>
      <c r="L16" s="44"/>
      <c r="M16" s="39"/>
      <c r="N16" s="39"/>
      <c r="O16" s="44"/>
      <c r="P16" s="44"/>
      <c r="Q16" s="44"/>
      <c r="R16" s="8"/>
      <c r="S16" s="44"/>
      <c r="T16" s="44"/>
      <c r="U16" s="44"/>
      <c r="V16" s="44"/>
      <c r="W16" s="44"/>
      <c r="X16" s="44"/>
      <c r="Y16" s="44"/>
      <c r="Z16" s="39"/>
      <c r="AA16" s="71"/>
      <c r="AC16" s="63"/>
      <c r="AD16" s="63"/>
      <c r="AE16" s="63"/>
      <c r="AF16" s="63"/>
      <c r="AG16" s="63"/>
      <c r="AH16" s="63"/>
      <c r="AI16" s="63"/>
      <c r="AJ16" s="63"/>
      <c r="AK16" s="63"/>
      <c r="AL16" s="63"/>
      <c r="AM16" s="63"/>
      <c r="AO16" s="71"/>
      <c r="BQ16" s="76"/>
      <c r="BR16" s="76"/>
      <c r="BS16" s="76"/>
      <c r="BT16" s="76"/>
      <c r="BU16" s="76"/>
      <c r="BV16" s="76"/>
      <c r="BW16" s="76"/>
      <c r="BX16" s="76"/>
      <c r="BY16" s="76"/>
      <c r="BZ16" s="76"/>
      <c r="CA16" s="76"/>
    </row>
    <row r="17" spans="1:85" x14ac:dyDescent="0.45">
      <c r="A17" s="39" t="s">
        <v>74</v>
      </c>
      <c r="B17" s="16">
        <v>172707</v>
      </c>
      <c r="C17" s="16">
        <v>181912</v>
      </c>
      <c r="D17" s="16">
        <v>354619</v>
      </c>
      <c r="E17" s="16"/>
      <c r="F17" s="16">
        <v>104521</v>
      </c>
      <c r="G17" s="16">
        <v>127647</v>
      </c>
      <c r="H17" s="16">
        <v>232168</v>
      </c>
      <c r="I17" s="44"/>
      <c r="J17" s="16">
        <v>166948</v>
      </c>
      <c r="K17" s="16">
        <v>176816</v>
      </c>
      <c r="L17" s="16">
        <v>343764</v>
      </c>
      <c r="N17" s="39" t="s">
        <v>74</v>
      </c>
      <c r="O17" s="16">
        <v>172535</v>
      </c>
      <c r="P17" s="16">
        <v>181737</v>
      </c>
      <c r="Q17" s="16">
        <v>354272</v>
      </c>
      <c r="R17" s="16"/>
      <c r="S17" s="16">
        <v>104355</v>
      </c>
      <c r="T17" s="16">
        <v>127477</v>
      </c>
      <c r="U17" s="16">
        <v>231832</v>
      </c>
      <c r="V17" s="44"/>
      <c r="W17" s="16">
        <v>166776</v>
      </c>
      <c r="X17" s="16">
        <v>176641</v>
      </c>
      <c r="Y17" s="16">
        <v>343417</v>
      </c>
      <c r="AA17" s="71" t="b">
        <f t="shared" ref="AA17:AA79" si="3">AB17=N17</f>
        <v>1</v>
      </c>
      <c r="AB17" t="s">
        <v>74</v>
      </c>
      <c r="AC17" s="63">
        <v>172535</v>
      </c>
      <c r="AD17" s="63">
        <v>181737</v>
      </c>
      <c r="AE17" s="63">
        <v>354272</v>
      </c>
      <c r="AF17" s="63"/>
      <c r="AG17" s="63">
        <v>104355</v>
      </c>
      <c r="AH17" s="63">
        <v>127477</v>
      </c>
      <c r="AI17" s="63">
        <v>231832</v>
      </c>
      <c r="AJ17" s="63"/>
      <c r="AK17" s="63">
        <v>166776</v>
      </c>
      <c r="AL17" s="63">
        <v>176641</v>
      </c>
      <c r="AM17" s="63">
        <v>343417</v>
      </c>
      <c r="AO17" s="71"/>
      <c r="AP17" t="s">
        <v>74</v>
      </c>
      <c r="AQ17" s="73">
        <f t="shared" ref="AQ17:AQ79" si="4">AC17-O17</f>
        <v>0</v>
      </c>
      <c r="AR17" s="73">
        <f t="shared" ref="AR17:AR79" si="5">AD17-P17</f>
        <v>0</v>
      </c>
      <c r="AS17" s="73">
        <f t="shared" ref="AS17:AS79" si="6">AE17-Q17</f>
        <v>0</v>
      </c>
      <c r="AT17" s="73">
        <f t="shared" ref="AT17:AT79" si="7">AF17-R17</f>
        <v>0</v>
      </c>
      <c r="AU17" s="73">
        <f t="shared" ref="AU17:AU79" si="8">AG17-S17</f>
        <v>0</v>
      </c>
      <c r="AV17" s="73">
        <f t="shared" ref="AV17:AV79" si="9">AH17-T17</f>
        <v>0</v>
      </c>
      <c r="AW17" s="73">
        <f t="shared" ref="AW17:AW79" si="10">AI17-U17</f>
        <v>0</v>
      </c>
      <c r="AX17" s="73">
        <f t="shared" ref="AX17:AX79" si="11">AJ17-V17</f>
        <v>0</v>
      </c>
      <c r="AY17" s="73">
        <f t="shared" ref="AY17:AY79" si="12">AK17-W17</f>
        <v>0</v>
      </c>
      <c r="AZ17" s="73">
        <f t="shared" ref="AZ17:AZ79" si="13">AL17-X17</f>
        <v>0</v>
      </c>
      <c r="BA17" s="73">
        <f t="shared" ref="BA17:BA79" si="14">AM17-Y17</f>
        <v>0</v>
      </c>
      <c r="BC17" t="s">
        <v>74</v>
      </c>
      <c r="BD17" s="76">
        <f t="shared" ref="BD17:BD79" si="15">AC17-B17</f>
        <v>-172</v>
      </c>
      <c r="BE17" s="76">
        <f t="shared" ref="BE17:BE79" si="16">AD17-C17</f>
        <v>-175</v>
      </c>
      <c r="BF17" s="76">
        <f t="shared" ref="BF17:BF79" si="17">AE17-D17</f>
        <v>-347</v>
      </c>
      <c r="BG17" s="76">
        <f t="shared" ref="BG17:BG79" si="18">AF17-E17</f>
        <v>0</v>
      </c>
      <c r="BH17" s="76">
        <f t="shared" ref="BH17:BH79" si="19">AG17-F17</f>
        <v>-166</v>
      </c>
      <c r="BI17" s="76">
        <f t="shared" ref="BI17:BI79" si="20">AH17-G17</f>
        <v>-170</v>
      </c>
      <c r="BJ17" s="76">
        <f t="shared" ref="BJ17:BJ79" si="21">AI17-H17</f>
        <v>-336</v>
      </c>
      <c r="BK17" s="76">
        <f t="shared" ref="BK17:BK79" si="22">AJ17-I17</f>
        <v>0</v>
      </c>
      <c r="BL17" s="76">
        <f t="shared" ref="BL17:BL79" si="23">AK17-J17</f>
        <v>-172</v>
      </c>
      <c r="BM17" s="76">
        <f t="shared" ref="BM17:BM79" si="24">AL17-K17</f>
        <v>-175</v>
      </c>
      <c r="BN17" s="76">
        <f t="shared" ref="BN17:BN79" si="25">AM17-L17</f>
        <v>-347</v>
      </c>
      <c r="BP17" t="s">
        <v>74</v>
      </c>
      <c r="BQ17" s="75">
        <f t="shared" ref="BQ17:BQ79" si="26">(AC17-B17)/AC17</f>
        <v>-9.9689917987654669E-4</v>
      </c>
      <c r="BR17" s="75">
        <f t="shared" ref="BR17:BR79" si="27">(AD17-C17)/AD17</f>
        <v>-9.6292994822188107E-4</v>
      </c>
      <c r="BS17" s="75">
        <f t="shared" ref="BS17:BS79" si="28">(AE17-D17)/AE17</f>
        <v>-9.7947339897028283E-4</v>
      </c>
      <c r="BT17" s="75"/>
      <c r="BU17" s="75">
        <f t="shared" ref="BU17:BU79" si="29">(AG17-F17)/AG17</f>
        <v>-1.5907239710603229E-3</v>
      </c>
      <c r="BV17" s="75">
        <f t="shared" ref="BV17:BV79" si="30">(AH17-G17)/AH17</f>
        <v>-1.333573899605419E-3</v>
      </c>
      <c r="BW17" s="75">
        <f t="shared" ref="BW17:BW79" si="31">(AI17-H17)/AI17</f>
        <v>-1.4493253735463612E-3</v>
      </c>
      <c r="BX17" s="75"/>
      <c r="BY17" s="75">
        <f t="shared" ref="BY17:BY79" si="32">(AK17-J17)/AK17</f>
        <v>-1.031323451815609E-3</v>
      </c>
      <c r="BZ17" s="75">
        <f t="shared" ref="BZ17:BZ79" si="33">(AL17-K17)/AL17</f>
        <v>-9.9070997107126874E-4</v>
      </c>
      <c r="CA17" s="75">
        <f t="shared" ref="CA17:CA79" si="34">(AM17-L17)/AM17</f>
        <v>-1.0104333798268577E-3</v>
      </c>
    </row>
    <row r="18" spans="1:85" x14ac:dyDescent="0.45">
      <c r="A18" s="39" t="s">
        <v>75</v>
      </c>
      <c r="B18" s="16">
        <v>247025</v>
      </c>
      <c r="C18" s="16">
        <v>243990</v>
      </c>
      <c r="D18" s="16">
        <v>491015</v>
      </c>
      <c r="E18" s="16"/>
      <c r="F18" s="16">
        <v>159432</v>
      </c>
      <c r="G18" s="16">
        <v>165360</v>
      </c>
      <c r="H18" s="16">
        <v>324792</v>
      </c>
      <c r="I18" s="44"/>
      <c r="J18" s="16">
        <v>239410</v>
      </c>
      <c r="K18" s="16">
        <v>237608</v>
      </c>
      <c r="L18" s="16">
        <v>477018</v>
      </c>
      <c r="N18" s="39" t="s">
        <v>75</v>
      </c>
      <c r="O18" s="16">
        <v>245700</v>
      </c>
      <c r="P18" s="16">
        <v>242923</v>
      </c>
      <c r="Q18" s="16">
        <v>488623</v>
      </c>
      <c r="R18" s="16"/>
      <c r="S18" s="16">
        <v>159114</v>
      </c>
      <c r="T18" s="16">
        <v>165146</v>
      </c>
      <c r="U18" s="16">
        <v>324260</v>
      </c>
      <c r="V18" s="44"/>
      <c r="W18" s="16">
        <v>238201</v>
      </c>
      <c r="X18" s="16">
        <v>236630</v>
      </c>
      <c r="Y18" s="16">
        <v>474831</v>
      </c>
      <c r="AA18" s="71" t="b">
        <f t="shared" si="3"/>
        <v>1</v>
      </c>
      <c r="AB18" t="s">
        <v>75</v>
      </c>
      <c r="AC18" s="63">
        <v>245700</v>
      </c>
      <c r="AD18" s="63">
        <v>242923</v>
      </c>
      <c r="AE18" s="63">
        <v>488623</v>
      </c>
      <c r="AF18" s="63"/>
      <c r="AG18" s="63">
        <v>159114</v>
      </c>
      <c r="AH18" s="63">
        <v>165146</v>
      </c>
      <c r="AI18" s="63">
        <v>324260</v>
      </c>
      <c r="AJ18" s="63"/>
      <c r="AK18" s="63">
        <v>238201</v>
      </c>
      <c r="AL18" s="63">
        <v>236630</v>
      </c>
      <c r="AM18" s="63">
        <v>474831</v>
      </c>
      <c r="AO18" s="71"/>
      <c r="AP18" t="s">
        <v>75</v>
      </c>
      <c r="AQ18" s="73">
        <f t="shared" si="4"/>
        <v>0</v>
      </c>
      <c r="AR18" s="73">
        <f t="shared" si="5"/>
        <v>0</v>
      </c>
      <c r="AS18" s="73">
        <f t="shared" si="6"/>
        <v>0</v>
      </c>
      <c r="AT18" s="73">
        <f t="shared" si="7"/>
        <v>0</v>
      </c>
      <c r="AU18" s="73">
        <f t="shared" si="8"/>
        <v>0</v>
      </c>
      <c r="AV18" s="73">
        <f t="shared" si="9"/>
        <v>0</v>
      </c>
      <c r="AW18" s="73">
        <f t="shared" si="10"/>
        <v>0</v>
      </c>
      <c r="AX18" s="73">
        <f t="shared" si="11"/>
        <v>0</v>
      </c>
      <c r="AY18" s="73">
        <f t="shared" si="12"/>
        <v>0</v>
      </c>
      <c r="AZ18" s="73">
        <f t="shared" si="13"/>
        <v>0</v>
      </c>
      <c r="BA18" s="73">
        <f t="shared" si="14"/>
        <v>0</v>
      </c>
      <c r="BC18" t="s">
        <v>75</v>
      </c>
      <c r="BD18" s="76">
        <f t="shared" si="15"/>
        <v>-1325</v>
      </c>
      <c r="BE18" s="76">
        <f t="shared" si="16"/>
        <v>-1067</v>
      </c>
      <c r="BF18" s="76">
        <f t="shared" si="17"/>
        <v>-2392</v>
      </c>
      <c r="BG18" s="76">
        <f t="shared" si="18"/>
        <v>0</v>
      </c>
      <c r="BH18" s="76">
        <f t="shared" si="19"/>
        <v>-318</v>
      </c>
      <c r="BI18" s="76">
        <f t="shared" si="20"/>
        <v>-214</v>
      </c>
      <c r="BJ18" s="76">
        <f t="shared" si="21"/>
        <v>-532</v>
      </c>
      <c r="BK18" s="76">
        <f t="shared" si="22"/>
        <v>0</v>
      </c>
      <c r="BL18" s="76">
        <f t="shared" si="23"/>
        <v>-1209</v>
      </c>
      <c r="BM18" s="76">
        <f t="shared" si="24"/>
        <v>-978</v>
      </c>
      <c r="BN18" s="76">
        <f t="shared" si="25"/>
        <v>-2187</v>
      </c>
      <c r="BP18" t="s">
        <v>75</v>
      </c>
      <c r="BQ18" s="75">
        <f t="shared" si="26"/>
        <v>-5.3927553927553924E-3</v>
      </c>
      <c r="BR18" s="75">
        <f t="shared" si="27"/>
        <v>-4.392338312963367E-3</v>
      </c>
      <c r="BS18" s="75">
        <f t="shared" si="28"/>
        <v>-4.8953896971693925E-3</v>
      </c>
      <c r="BT18" s="75"/>
      <c r="BU18" s="75">
        <f t="shared" si="29"/>
        <v>-1.9985670651231193E-3</v>
      </c>
      <c r="BV18" s="75">
        <f t="shared" si="30"/>
        <v>-1.295823089871992E-3</v>
      </c>
      <c r="BW18" s="75">
        <f t="shared" si="31"/>
        <v>-1.6406587306482452E-3</v>
      </c>
      <c r="BX18" s="75"/>
      <c r="BY18" s="75">
        <f t="shared" si="32"/>
        <v>-5.075545442714346E-3</v>
      </c>
      <c r="BZ18" s="75">
        <f t="shared" si="33"/>
        <v>-4.133034695516207E-3</v>
      </c>
      <c r="CA18" s="75">
        <f t="shared" si="34"/>
        <v>-4.6058492389923992E-3</v>
      </c>
    </row>
    <row r="19" spans="1:85" x14ac:dyDescent="0.45">
      <c r="A19" s="39" t="s">
        <v>76</v>
      </c>
      <c r="B19" s="16">
        <v>155584</v>
      </c>
      <c r="C19" s="16">
        <v>165369</v>
      </c>
      <c r="D19" s="16">
        <v>320953</v>
      </c>
      <c r="E19" s="16"/>
      <c r="F19" s="16">
        <v>94112</v>
      </c>
      <c r="G19" s="16">
        <v>114888</v>
      </c>
      <c r="H19" s="16">
        <v>209000</v>
      </c>
      <c r="I19" s="44"/>
      <c r="J19" s="16">
        <v>151756</v>
      </c>
      <c r="K19" s="16">
        <v>161998</v>
      </c>
      <c r="L19" s="16">
        <v>313754</v>
      </c>
      <c r="N19" s="39" t="s">
        <v>76</v>
      </c>
      <c r="O19" s="16">
        <v>154866</v>
      </c>
      <c r="P19" s="16">
        <v>164754</v>
      </c>
      <c r="Q19" s="16">
        <v>319620</v>
      </c>
      <c r="R19" s="16"/>
      <c r="S19" s="16">
        <v>93911</v>
      </c>
      <c r="T19" s="16">
        <v>114698</v>
      </c>
      <c r="U19" s="16">
        <v>208609</v>
      </c>
      <c r="V19" s="44"/>
      <c r="W19" s="16">
        <v>151095</v>
      </c>
      <c r="X19" s="16">
        <v>161420</v>
      </c>
      <c r="Y19" s="16">
        <v>312515</v>
      </c>
      <c r="AA19" s="71" t="b">
        <f t="shared" si="3"/>
        <v>1</v>
      </c>
      <c r="AB19" t="s">
        <v>76</v>
      </c>
      <c r="AC19" s="63">
        <v>154866</v>
      </c>
      <c r="AD19" s="63">
        <v>164754</v>
      </c>
      <c r="AE19" s="63">
        <v>319620</v>
      </c>
      <c r="AF19" s="63"/>
      <c r="AG19" s="63">
        <v>93911</v>
      </c>
      <c r="AH19" s="63">
        <v>114698</v>
      </c>
      <c r="AI19" s="63">
        <v>208609</v>
      </c>
      <c r="AJ19" s="63"/>
      <c r="AK19" s="63">
        <v>151095</v>
      </c>
      <c r="AL19" s="63">
        <v>161420</v>
      </c>
      <c r="AM19" s="63">
        <v>312515</v>
      </c>
      <c r="AO19" s="71"/>
      <c r="AP19" t="s">
        <v>76</v>
      </c>
      <c r="AQ19" s="73">
        <f t="shared" si="4"/>
        <v>0</v>
      </c>
      <c r="AR19" s="73">
        <f t="shared" si="5"/>
        <v>0</v>
      </c>
      <c r="AS19" s="73">
        <f t="shared" si="6"/>
        <v>0</v>
      </c>
      <c r="AT19" s="73">
        <f t="shared" si="7"/>
        <v>0</v>
      </c>
      <c r="AU19" s="73">
        <f t="shared" si="8"/>
        <v>0</v>
      </c>
      <c r="AV19" s="73">
        <f t="shared" si="9"/>
        <v>0</v>
      </c>
      <c r="AW19" s="73">
        <f t="shared" si="10"/>
        <v>0</v>
      </c>
      <c r="AX19" s="73">
        <f t="shared" si="11"/>
        <v>0</v>
      </c>
      <c r="AY19" s="73">
        <f t="shared" si="12"/>
        <v>0</v>
      </c>
      <c r="AZ19" s="73">
        <f t="shared" si="13"/>
        <v>0</v>
      </c>
      <c r="BA19" s="73">
        <f t="shared" si="14"/>
        <v>0</v>
      </c>
      <c r="BC19" t="s">
        <v>76</v>
      </c>
      <c r="BD19" s="76">
        <f t="shared" si="15"/>
        <v>-718</v>
      </c>
      <c r="BE19" s="76">
        <f t="shared" si="16"/>
        <v>-615</v>
      </c>
      <c r="BF19" s="76">
        <f t="shared" si="17"/>
        <v>-1333</v>
      </c>
      <c r="BG19" s="76">
        <f t="shared" si="18"/>
        <v>0</v>
      </c>
      <c r="BH19" s="76">
        <f t="shared" si="19"/>
        <v>-201</v>
      </c>
      <c r="BI19" s="76">
        <f t="shared" si="20"/>
        <v>-190</v>
      </c>
      <c r="BJ19" s="76">
        <f t="shared" si="21"/>
        <v>-391</v>
      </c>
      <c r="BK19" s="76">
        <f t="shared" si="22"/>
        <v>0</v>
      </c>
      <c r="BL19" s="76">
        <f t="shared" si="23"/>
        <v>-661</v>
      </c>
      <c r="BM19" s="76">
        <f t="shared" si="24"/>
        <v>-578</v>
      </c>
      <c r="BN19" s="76">
        <f t="shared" si="25"/>
        <v>-1239</v>
      </c>
      <c r="BP19" t="s">
        <v>76</v>
      </c>
      <c r="BQ19" s="75">
        <f t="shared" si="26"/>
        <v>-4.6362661914170957E-3</v>
      </c>
      <c r="BR19" s="75">
        <f t="shared" si="27"/>
        <v>-3.7328380494555521E-3</v>
      </c>
      <c r="BS19" s="75">
        <f t="shared" si="28"/>
        <v>-4.1705775608535138E-3</v>
      </c>
      <c r="BT19" s="75"/>
      <c r="BU19" s="75">
        <f t="shared" si="29"/>
        <v>-2.1403243496502006E-3</v>
      </c>
      <c r="BV19" s="75">
        <f t="shared" si="30"/>
        <v>-1.6565240893476783E-3</v>
      </c>
      <c r="BW19" s="75">
        <f t="shared" si="31"/>
        <v>-1.8743198999084411E-3</v>
      </c>
      <c r="BX19" s="75"/>
      <c r="BY19" s="75">
        <f t="shared" si="32"/>
        <v>-4.374731129421887E-3</v>
      </c>
      <c r="BZ19" s="75">
        <f t="shared" si="33"/>
        <v>-3.5807211002354109E-3</v>
      </c>
      <c r="CA19" s="75">
        <f t="shared" si="34"/>
        <v>-3.9646096987344609E-3</v>
      </c>
    </row>
    <row r="20" spans="1:85" x14ac:dyDescent="0.45">
      <c r="A20" s="47"/>
      <c r="B20" s="44" t="s">
        <v>199</v>
      </c>
      <c r="C20" s="44" t="s">
        <v>199</v>
      </c>
      <c r="D20" s="44" t="s">
        <v>199</v>
      </c>
      <c r="E20" s="8"/>
      <c r="F20" s="44" t="s">
        <v>199</v>
      </c>
      <c r="G20" s="44" t="s">
        <v>199</v>
      </c>
      <c r="H20" s="44" t="s">
        <v>199</v>
      </c>
      <c r="I20" s="44"/>
      <c r="J20" s="44" t="s">
        <v>199</v>
      </c>
      <c r="K20" s="44" t="s">
        <v>199</v>
      </c>
      <c r="L20" s="44" t="s">
        <v>199</v>
      </c>
      <c r="M20" s="47"/>
      <c r="N20" s="47"/>
      <c r="O20" s="44" t="s">
        <v>199</v>
      </c>
      <c r="P20" s="44" t="s">
        <v>199</v>
      </c>
      <c r="Q20" s="44" t="s">
        <v>199</v>
      </c>
      <c r="R20" s="8"/>
      <c r="S20" s="44" t="s">
        <v>199</v>
      </c>
      <c r="T20" s="44" t="s">
        <v>199</v>
      </c>
      <c r="U20" s="44" t="s">
        <v>199</v>
      </c>
      <c r="V20" s="44"/>
      <c r="W20" s="44" t="s">
        <v>199</v>
      </c>
      <c r="X20" s="44" t="s">
        <v>199</v>
      </c>
      <c r="Y20" s="44" t="s">
        <v>199</v>
      </c>
      <c r="Z20" s="47"/>
      <c r="AA20" s="71"/>
      <c r="AC20" s="63"/>
      <c r="AD20" s="63"/>
      <c r="AE20" s="63"/>
      <c r="AF20" s="63"/>
      <c r="AG20" s="63"/>
      <c r="AH20" s="63"/>
      <c r="AI20" s="63"/>
      <c r="AJ20" s="63"/>
      <c r="AK20" s="63"/>
      <c r="AL20" s="63"/>
      <c r="AM20" s="63"/>
      <c r="AO20" s="71"/>
      <c r="BQ20" s="75"/>
      <c r="BR20" s="75"/>
      <c r="BS20" s="75"/>
      <c r="BT20" s="75"/>
      <c r="BU20" s="75"/>
      <c r="BV20" s="75"/>
      <c r="BW20" s="75"/>
      <c r="BX20" s="75"/>
      <c r="BY20" s="75"/>
      <c r="BZ20" s="75"/>
      <c r="CA20" s="75"/>
    </row>
    <row r="21" spans="1:85" x14ac:dyDescent="0.45">
      <c r="A21" s="39" t="s">
        <v>86</v>
      </c>
      <c r="B21" s="16">
        <v>176766</v>
      </c>
      <c r="C21" s="16">
        <v>186447</v>
      </c>
      <c r="D21" s="16">
        <v>363213</v>
      </c>
      <c r="E21" s="16"/>
      <c r="F21" s="16">
        <v>116597</v>
      </c>
      <c r="G21" s="16">
        <v>151082</v>
      </c>
      <c r="H21" s="16">
        <v>267679</v>
      </c>
      <c r="I21" s="44"/>
      <c r="J21" s="16">
        <v>175132</v>
      </c>
      <c r="K21" s="16">
        <v>185513</v>
      </c>
      <c r="L21" s="16">
        <v>360645</v>
      </c>
      <c r="M21" s="39"/>
      <c r="N21" s="39" t="s">
        <v>86</v>
      </c>
      <c r="O21" s="16">
        <v>176709</v>
      </c>
      <c r="P21" s="16">
        <v>186336</v>
      </c>
      <c r="Q21" s="16">
        <v>363045</v>
      </c>
      <c r="R21" s="16"/>
      <c r="S21" s="16">
        <v>116540</v>
      </c>
      <c r="T21" s="16">
        <v>150972</v>
      </c>
      <c r="U21" s="16">
        <v>267512</v>
      </c>
      <c r="V21" s="44"/>
      <c r="W21" s="16">
        <v>175075</v>
      </c>
      <c r="X21" s="16">
        <v>185402</v>
      </c>
      <c r="Y21" s="16">
        <v>360477</v>
      </c>
      <c r="Z21" s="39"/>
      <c r="AA21" s="71" t="b">
        <f t="shared" si="3"/>
        <v>1</v>
      </c>
      <c r="AB21" s="71" t="s">
        <v>86</v>
      </c>
      <c r="AC21" s="72">
        <f>SUM(AC22:AC23)</f>
        <v>176718</v>
      </c>
      <c r="AD21" s="72">
        <f t="shared" ref="AD21:AM21" si="35">SUM(AD22:AD23)</f>
        <v>186339</v>
      </c>
      <c r="AE21" s="72">
        <f t="shared" si="35"/>
        <v>363057</v>
      </c>
      <c r="AF21" s="72"/>
      <c r="AG21" s="72">
        <f t="shared" si="35"/>
        <v>116540</v>
      </c>
      <c r="AH21" s="72">
        <f t="shared" si="35"/>
        <v>150972</v>
      </c>
      <c r="AI21" s="72">
        <f t="shared" si="35"/>
        <v>267512</v>
      </c>
      <c r="AJ21" s="72"/>
      <c r="AK21" s="72">
        <f t="shared" si="35"/>
        <v>175075</v>
      </c>
      <c r="AL21" s="72">
        <f t="shared" si="35"/>
        <v>185402</v>
      </c>
      <c r="AM21" s="72">
        <f t="shared" si="35"/>
        <v>360477</v>
      </c>
      <c r="AO21" s="71"/>
      <c r="AP21" s="71" t="s">
        <v>86</v>
      </c>
      <c r="AQ21" s="73">
        <f t="shared" si="4"/>
        <v>9</v>
      </c>
      <c r="AR21" s="73">
        <f t="shared" si="5"/>
        <v>3</v>
      </c>
      <c r="AS21" s="73">
        <f t="shared" si="6"/>
        <v>12</v>
      </c>
      <c r="AT21" s="73">
        <f t="shared" si="7"/>
        <v>0</v>
      </c>
      <c r="AU21" s="73">
        <f t="shared" si="8"/>
        <v>0</v>
      </c>
      <c r="AV21" s="73">
        <f t="shared" si="9"/>
        <v>0</v>
      </c>
      <c r="AW21" s="73">
        <f t="shared" si="10"/>
        <v>0</v>
      </c>
      <c r="AX21" s="73">
        <f t="shared" si="11"/>
        <v>0</v>
      </c>
      <c r="AY21" s="73">
        <f t="shared" si="12"/>
        <v>0</v>
      </c>
      <c r="AZ21" s="73">
        <f t="shared" si="13"/>
        <v>0</v>
      </c>
      <c r="BA21" s="73">
        <f t="shared" si="14"/>
        <v>0</v>
      </c>
      <c r="BC21" s="71" t="s">
        <v>86</v>
      </c>
      <c r="BD21" s="76">
        <f t="shared" si="15"/>
        <v>-48</v>
      </c>
      <c r="BE21" s="76">
        <f t="shared" si="16"/>
        <v>-108</v>
      </c>
      <c r="BF21" s="76">
        <f t="shared" si="17"/>
        <v>-156</v>
      </c>
      <c r="BG21" s="76">
        <f t="shared" si="18"/>
        <v>0</v>
      </c>
      <c r="BH21" s="76">
        <f t="shared" si="19"/>
        <v>-57</v>
      </c>
      <c r="BI21" s="76">
        <f t="shared" si="20"/>
        <v>-110</v>
      </c>
      <c r="BJ21" s="76">
        <f t="shared" si="21"/>
        <v>-167</v>
      </c>
      <c r="BK21" s="76">
        <f t="shared" si="22"/>
        <v>0</v>
      </c>
      <c r="BL21" s="76">
        <f t="shared" si="23"/>
        <v>-57</v>
      </c>
      <c r="BM21" s="76">
        <f t="shared" si="24"/>
        <v>-111</v>
      </c>
      <c r="BN21" s="76">
        <f t="shared" si="25"/>
        <v>-168</v>
      </c>
      <c r="BP21" s="71" t="s">
        <v>86</v>
      </c>
      <c r="BQ21" s="75">
        <f t="shared" si="26"/>
        <v>-2.7161918989576612E-4</v>
      </c>
      <c r="BR21" s="75">
        <f t="shared" si="27"/>
        <v>-5.7958881393589104E-4</v>
      </c>
      <c r="BS21" s="75">
        <f t="shared" si="28"/>
        <v>-4.296845949809534E-4</v>
      </c>
      <c r="BT21" s="75"/>
      <c r="BU21" s="75">
        <f t="shared" si="29"/>
        <v>-4.891024540930153E-4</v>
      </c>
      <c r="BV21" s="75">
        <f t="shared" si="30"/>
        <v>-7.2861192803963645E-4</v>
      </c>
      <c r="BW21" s="75">
        <f t="shared" si="31"/>
        <v>-6.2427106073746229E-4</v>
      </c>
      <c r="BX21" s="75"/>
      <c r="BY21" s="75">
        <f t="shared" si="32"/>
        <v>-3.2557475367699557E-4</v>
      </c>
      <c r="BZ21" s="75">
        <f t="shared" si="33"/>
        <v>-5.9869904316026796E-4</v>
      </c>
      <c r="CA21" s="75">
        <f t="shared" si="34"/>
        <v>-4.6604915154087502E-4</v>
      </c>
    </row>
    <row r="22" spans="1:85" x14ac:dyDescent="0.45">
      <c r="A22" s="41" t="s">
        <v>0</v>
      </c>
      <c r="B22" s="16">
        <v>38906</v>
      </c>
      <c r="C22" s="16">
        <v>25799</v>
      </c>
      <c r="D22" s="16">
        <v>64705</v>
      </c>
      <c r="E22" s="16"/>
      <c r="F22" s="16">
        <v>12521</v>
      </c>
      <c r="G22" s="16">
        <v>11805</v>
      </c>
      <c r="H22" s="16">
        <v>24326</v>
      </c>
      <c r="I22" s="44"/>
      <c r="J22" s="16">
        <v>37771</v>
      </c>
      <c r="K22" s="16">
        <v>25317</v>
      </c>
      <c r="L22" s="16">
        <v>63088</v>
      </c>
      <c r="M22" s="41"/>
      <c r="N22" s="41" t="s">
        <v>0</v>
      </c>
      <c r="O22" s="16">
        <v>38905</v>
      </c>
      <c r="P22" s="16">
        <v>25798</v>
      </c>
      <c r="Q22" s="16">
        <v>64703</v>
      </c>
      <c r="R22" s="16"/>
      <c r="S22" s="16">
        <v>12520</v>
      </c>
      <c r="T22" s="16">
        <v>11804</v>
      </c>
      <c r="U22" s="16">
        <v>24324</v>
      </c>
      <c r="V22" s="44"/>
      <c r="W22" s="16">
        <v>37770</v>
      </c>
      <c r="X22" s="16">
        <v>25316</v>
      </c>
      <c r="Y22" s="16">
        <v>63086</v>
      </c>
      <c r="Z22" s="41"/>
      <c r="AA22" s="71" t="b">
        <f t="shared" si="3"/>
        <v>1</v>
      </c>
      <c r="AB22" t="s">
        <v>0</v>
      </c>
      <c r="AC22" s="63">
        <v>38905</v>
      </c>
      <c r="AD22" s="63">
        <v>25798</v>
      </c>
      <c r="AE22" s="63">
        <v>64703</v>
      </c>
      <c r="AF22" s="63"/>
      <c r="AG22" s="63">
        <v>12520</v>
      </c>
      <c r="AH22" s="63">
        <v>11804</v>
      </c>
      <c r="AI22" s="63">
        <v>24324</v>
      </c>
      <c r="AJ22" s="63"/>
      <c r="AK22" s="63">
        <v>37770</v>
      </c>
      <c r="AL22" s="63">
        <v>25316</v>
      </c>
      <c r="AM22" s="63">
        <v>63086</v>
      </c>
      <c r="AO22" s="71"/>
      <c r="AP22" t="s">
        <v>0</v>
      </c>
      <c r="AQ22" s="73">
        <f t="shared" si="4"/>
        <v>0</v>
      </c>
      <c r="AR22" s="73">
        <f t="shared" si="5"/>
        <v>0</v>
      </c>
      <c r="AS22" s="73">
        <f t="shared" si="6"/>
        <v>0</v>
      </c>
      <c r="AT22" s="73">
        <f t="shared" si="7"/>
        <v>0</v>
      </c>
      <c r="AU22" s="73">
        <f t="shared" si="8"/>
        <v>0</v>
      </c>
      <c r="AV22" s="73">
        <f t="shared" si="9"/>
        <v>0</v>
      </c>
      <c r="AW22" s="73">
        <f t="shared" si="10"/>
        <v>0</v>
      </c>
      <c r="AX22" s="73">
        <f t="shared" si="11"/>
        <v>0</v>
      </c>
      <c r="AY22" s="73">
        <f t="shared" si="12"/>
        <v>0</v>
      </c>
      <c r="AZ22" s="73">
        <f t="shared" si="13"/>
        <v>0</v>
      </c>
      <c r="BA22" s="73">
        <f t="shared" si="14"/>
        <v>0</v>
      </c>
      <c r="BC22" t="s">
        <v>0</v>
      </c>
      <c r="BD22" s="76">
        <f t="shared" si="15"/>
        <v>-1</v>
      </c>
      <c r="BE22" s="76">
        <f t="shared" si="16"/>
        <v>-1</v>
      </c>
      <c r="BF22" s="76">
        <f t="shared" si="17"/>
        <v>-2</v>
      </c>
      <c r="BG22" s="76">
        <f t="shared" si="18"/>
        <v>0</v>
      </c>
      <c r="BH22" s="76">
        <f t="shared" si="19"/>
        <v>-1</v>
      </c>
      <c r="BI22" s="76">
        <f t="shared" si="20"/>
        <v>-1</v>
      </c>
      <c r="BJ22" s="76">
        <f t="shared" si="21"/>
        <v>-2</v>
      </c>
      <c r="BK22" s="76">
        <f t="shared" si="22"/>
        <v>0</v>
      </c>
      <c r="BL22" s="76">
        <f t="shared" si="23"/>
        <v>-1</v>
      </c>
      <c r="BM22" s="76">
        <f t="shared" si="24"/>
        <v>-1</v>
      </c>
      <c r="BN22" s="76">
        <f t="shared" si="25"/>
        <v>-2</v>
      </c>
      <c r="BP22" t="s">
        <v>0</v>
      </c>
      <c r="BQ22" s="75">
        <f t="shared" si="26"/>
        <v>-2.5703637064644647E-5</v>
      </c>
      <c r="BR22" s="75">
        <f t="shared" si="27"/>
        <v>-3.8762694782541279E-5</v>
      </c>
      <c r="BS22" s="75">
        <f t="shared" si="28"/>
        <v>-3.0910467829930605E-5</v>
      </c>
      <c r="BT22" s="75"/>
      <c r="BU22" s="75">
        <f t="shared" si="29"/>
        <v>-7.9872204472843453E-5</v>
      </c>
      <c r="BV22" s="75">
        <f t="shared" si="30"/>
        <v>-8.4717045069467983E-5</v>
      </c>
      <c r="BW22" s="75">
        <f t="shared" si="31"/>
        <v>-8.2223318533136E-5</v>
      </c>
      <c r="BX22" s="75"/>
      <c r="BY22" s="75">
        <f t="shared" si="32"/>
        <v>-2.6476039184537995E-5</v>
      </c>
      <c r="BZ22" s="75">
        <f t="shared" si="33"/>
        <v>-3.950071101279823E-5</v>
      </c>
      <c r="CA22" s="75">
        <f t="shared" si="34"/>
        <v>-3.1702754969406845E-5</v>
      </c>
    </row>
    <row r="23" spans="1:85" x14ac:dyDescent="0.45">
      <c r="A23" s="41" t="s">
        <v>4</v>
      </c>
      <c r="B23" s="16">
        <v>137869</v>
      </c>
      <c r="C23" s="16">
        <v>160651</v>
      </c>
      <c r="D23" s="16">
        <v>298520</v>
      </c>
      <c r="E23" s="16"/>
      <c r="F23" s="16">
        <v>104076</v>
      </c>
      <c r="G23" s="16">
        <v>139277</v>
      </c>
      <c r="H23" s="16">
        <v>243353</v>
      </c>
      <c r="I23" s="44"/>
      <c r="J23" s="16">
        <v>137361</v>
      </c>
      <c r="K23" s="16">
        <v>160196</v>
      </c>
      <c r="L23" s="16">
        <v>297557</v>
      </c>
      <c r="M23" s="41"/>
      <c r="N23" s="41" t="s">
        <v>4</v>
      </c>
      <c r="O23" s="16">
        <v>137813</v>
      </c>
      <c r="P23" s="16">
        <v>160541</v>
      </c>
      <c r="Q23" s="16">
        <v>298354</v>
      </c>
      <c r="R23" s="16"/>
      <c r="S23" s="16">
        <v>104020</v>
      </c>
      <c r="T23" s="16">
        <v>139168</v>
      </c>
      <c r="U23" s="16">
        <v>243188</v>
      </c>
      <c r="V23" s="44"/>
      <c r="W23" s="16">
        <v>137305</v>
      </c>
      <c r="X23" s="16">
        <v>160086</v>
      </c>
      <c r="Y23" s="16">
        <v>297391</v>
      </c>
      <c r="Z23" s="41"/>
      <c r="AA23" s="71" t="b">
        <f t="shared" si="3"/>
        <v>1</v>
      </c>
      <c r="AB23" t="s">
        <v>4</v>
      </c>
      <c r="AC23" s="63">
        <v>137813</v>
      </c>
      <c r="AD23" s="63">
        <v>160541</v>
      </c>
      <c r="AE23" s="63">
        <v>298354</v>
      </c>
      <c r="AF23" s="63"/>
      <c r="AG23" s="63">
        <v>104020</v>
      </c>
      <c r="AH23" s="63">
        <v>139168</v>
      </c>
      <c r="AI23" s="63">
        <v>243188</v>
      </c>
      <c r="AJ23" s="63"/>
      <c r="AK23" s="63">
        <v>137305</v>
      </c>
      <c r="AL23" s="63">
        <v>160086</v>
      </c>
      <c r="AM23" s="63">
        <v>297391</v>
      </c>
      <c r="AO23" s="71"/>
      <c r="AP23" t="s">
        <v>4</v>
      </c>
      <c r="AQ23" s="73">
        <f t="shared" si="4"/>
        <v>0</v>
      </c>
      <c r="AR23" s="73">
        <f t="shared" si="5"/>
        <v>0</v>
      </c>
      <c r="AS23" s="73">
        <f t="shared" si="6"/>
        <v>0</v>
      </c>
      <c r="AT23" s="73">
        <f t="shared" si="7"/>
        <v>0</v>
      </c>
      <c r="AU23" s="73">
        <f t="shared" si="8"/>
        <v>0</v>
      </c>
      <c r="AV23" s="73">
        <f t="shared" si="9"/>
        <v>0</v>
      </c>
      <c r="AW23" s="73">
        <f t="shared" si="10"/>
        <v>0</v>
      </c>
      <c r="AX23" s="73">
        <f t="shared" si="11"/>
        <v>0</v>
      </c>
      <c r="AY23" s="73">
        <f t="shared" si="12"/>
        <v>0</v>
      </c>
      <c r="AZ23" s="73">
        <f t="shared" si="13"/>
        <v>0</v>
      </c>
      <c r="BA23" s="73">
        <f t="shared" si="14"/>
        <v>0</v>
      </c>
      <c r="BC23" t="s">
        <v>4</v>
      </c>
      <c r="BD23" s="76">
        <f t="shared" si="15"/>
        <v>-56</v>
      </c>
      <c r="BE23" s="76">
        <f t="shared" si="16"/>
        <v>-110</v>
      </c>
      <c r="BF23" s="76">
        <f t="shared" si="17"/>
        <v>-166</v>
      </c>
      <c r="BG23" s="76">
        <f t="shared" si="18"/>
        <v>0</v>
      </c>
      <c r="BH23" s="76">
        <f t="shared" si="19"/>
        <v>-56</v>
      </c>
      <c r="BI23" s="76">
        <f t="shared" si="20"/>
        <v>-109</v>
      </c>
      <c r="BJ23" s="76">
        <f t="shared" si="21"/>
        <v>-165</v>
      </c>
      <c r="BK23" s="76">
        <f t="shared" si="22"/>
        <v>0</v>
      </c>
      <c r="BL23" s="76">
        <f t="shared" si="23"/>
        <v>-56</v>
      </c>
      <c r="BM23" s="76">
        <f t="shared" si="24"/>
        <v>-110</v>
      </c>
      <c r="BN23" s="76">
        <f t="shared" si="25"/>
        <v>-166</v>
      </c>
      <c r="BP23" t="s">
        <v>4</v>
      </c>
      <c r="BQ23" s="75">
        <f t="shared" si="26"/>
        <v>-4.063477320717204E-4</v>
      </c>
      <c r="BR23" s="75">
        <f t="shared" si="27"/>
        <v>-6.8518322422309562E-4</v>
      </c>
      <c r="BS23" s="75">
        <f t="shared" si="28"/>
        <v>-5.5638603806216775E-4</v>
      </c>
      <c r="BT23" s="75"/>
      <c r="BU23" s="75">
        <f t="shared" si="29"/>
        <v>-5.3835800807537008E-4</v>
      </c>
      <c r="BV23" s="75">
        <f t="shared" si="30"/>
        <v>-7.8322602897217756E-4</v>
      </c>
      <c r="BW23" s="75">
        <f t="shared" si="31"/>
        <v>-6.7848742536638325E-4</v>
      </c>
      <c r="BX23" s="75"/>
      <c r="BY23" s="75">
        <f t="shared" si="32"/>
        <v>-4.0785113433596735E-4</v>
      </c>
      <c r="BZ23" s="75">
        <f t="shared" si="33"/>
        <v>-6.8713066726634438E-4</v>
      </c>
      <c r="CA23" s="75">
        <f t="shared" si="34"/>
        <v>-5.5818770574765208E-4</v>
      </c>
    </row>
    <row r="24" spans="1:85" x14ac:dyDescent="0.45">
      <c r="A24" s="41"/>
      <c r="B24" s="16" t="s">
        <v>199</v>
      </c>
      <c r="C24" s="16" t="s">
        <v>199</v>
      </c>
      <c r="D24" s="16" t="s">
        <v>199</v>
      </c>
      <c r="E24" s="16"/>
      <c r="F24" s="16" t="s">
        <v>199</v>
      </c>
      <c r="G24" s="16" t="s">
        <v>199</v>
      </c>
      <c r="H24" s="16" t="s">
        <v>199</v>
      </c>
      <c r="I24" s="44"/>
      <c r="J24" s="16" t="s">
        <v>199</v>
      </c>
      <c r="K24" s="16" t="s">
        <v>199</v>
      </c>
      <c r="L24" s="16" t="s">
        <v>199</v>
      </c>
      <c r="M24" s="41"/>
      <c r="N24" s="41"/>
      <c r="O24" s="16" t="s">
        <v>199</v>
      </c>
      <c r="P24" s="16" t="s">
        <v>199</v>
      </c>
      <c r="Q24" s="16" t="s">
        <v>199</v>
      </c>
      <c r="R24" s="16"/>
      <c r="S24" s="16" t="s">
        <v>199</v>
      </c>
      <c r="T24" s="16" t="s">
        <v>199</v>
      </c>
      <c r="U24" s="16" t="s">
        <v>199</v>
      </c>
      <c r="V24" s="44"/>
      <c r="W24" s="16" t="s">
        <v>199</v>
      </c>
      <c r="X24" s="16" t="s">
        <v>199</v>
      </c>
      <c r="Y24" s="16" t="s">
        <v>199</v>
      </c>
      <c r="Z24" s="41"/>
      <c r="AA24" s="71"/>
      <c r="AC24" s="63"/>
      <c r="AD24" s="63"/>
      <c r="AE24" s="63"/>
      <c r="AF24" s="63"/>
      <c r="AG24" s="63"/>
      <c r="AH24" s="63"/>
      <c r="AI24" s="63"/>
      <c r="AJ24" s="63"/>
      <c r="AK24" s="63"/>
      <c r="AL24" s="63"/>
      <c r="AM24" s="63"/>
      <c r="AO24" s="71"/>
      <c r="BQ24" s="75"/>
      <c r="BR24" s="75"/>
      <c r="BS24" s="75"/>
      <c r="BT24" s="75"/>
      <c r="BU24" s="75"/>
      <c r="BV24" s="75"/>
      <c r="BW24" s="75"/>
      <c r="BX24" s="75"/>
      <c r="BY24" s="75"/>
      <c r="BZ24" s="75"/>
      <c r="CA24" s="75"/>
    </row>
    <row r="25" spans="1:85" x14ac:dyDescent="0.45">
      <c r="A25" s="39" t="s">
        <v>5</v>
      </c>
      <c r="B25" s="16">
        <v>283427</v>
      </c>
      <c r="C25" s="16">
        <v>275646</v>
      </c>
      <c r="D25" s="16">
        <v>559073</v>
      </c>
      <c r="E25" s="16"/>
      <c r="F25" s="16">
        <v>197733</v>
      </c>
      <c r="G25" s="16">
        <v>194855</v>
      </c>
      <c r="H25" s="16">
        <v>392588</v>
      </c>
      <c r="I25" s="44"/>
      <c r="J25" s="16">
        <v>271465</v>
      </c>
      <c r="K25" s="16">
        <v>265355</v>
      </c>
      <c r="L25" s="16">
        <v>536820</v>
      </c>
      <c r="M25" s="39"/>
      <c r="N25" s="39" t="s">
        <v>5</v>
      </c>
      <c r="O25" s="16">
        <v>283229</v>
      </c>
      <c r="P25" s="16">
        <v>275537</v>
      </c>
      <c r="Q25" s="16">
        <v>558766</v>
      </c>
      <c r="R25" s="16"/>
      <c r="S25" s="16">
        <v>197535</v>
      </c>
      <c r="T25" s="16">
        <v>194746</v>
      </c>
      <c r="U25" s="16">
        <v>392281</v>
      </c>
      <c r="V25" s="44"/>
      <c r="W25" s="16">
        <v>271267</v>
      </c>
      <c r="X25" s="16">
        <v>265246</v>
      </c>
      <c r="Y25" s="16">
        <v>536513</v>
      </c>
      <c r="Z25" s="39"/>
      <c r="AA25" s="71" t="b">
        <f t="shared" si="3"/>
        <v>1</v>
      </c>
      <c r="AB25" t="s">
        <v>5</v>
      </c>
      <c r="AC25" s="63">
        <v>283229</v>
      </c>
      <c r="AD25" s="63">
        <v>275537</v>
      </c>
      <c r="AE25" s="63">
        <v>558766</v>
      </c>
      <c r="AF25" s="63"/>
      <c r="AG25" s="63">
        <v>197535</v>
      </c>
      <c r="AH25" s="63">
        <v>194746</v>
      </c>
      <c r="AI25" s="63">
        <v>392281</v>
      </c>
      <c r="AJ25" s="63"/>
      <c r="AK25" s="63">
        <v>271267</v>
      </c>
      <c r="AL25" s="63">
        <v>265246</v>
      </c>
      <c r="AM25" s="63">
        <v>536513</v>
      </c>
      <c r="AO25" s="71"/>
      <c r="AP25" t="s">
        <v>5</v>
      </c>
      <c r="AQ25" s="73">
        <f t="shared" si="4"/>
        <v>0</v>
      </c>
      <c r="AR25" s="73">
        <f t="shared" si="5"/>
        <v>0</v>
      </c>
      <c r="AS25" s="73">
        <f t="shared" si="6"/>
        <v>0</v>
      </c>
      <c r="AT25" s="73">
        <f t="shared" si="7"/>
        <v>0</v>
      </c>
      <c r="AU25" s="73">
        <f t="shared" si="8"/>
        <v>0</v>
      </c>
      <c r="AV25" s="73">
        <f t="shared" si="9"/>
        <v>0</v>
      </c>
      <c r="AW25" s="73">
        <f t="shared" si="10"/>
        <v>0</v>
      </c>
      <c r="AX25" s="73">
        <f t="shared" si="11"/>
        <v>0</v>
      </c>
      <c r="AY25" s="73">
        <f t="shared" si="12"/>
        <v>0</v>
      </c>
      <c r="AZ25" s="73">
        <f t="shared" si="13"/>
        <v>0</v>
      </c>
      <c r="BA25" s="73">
        <f t="shared" si="14"/>
        <v>0</v>
      </c>
      <c r="BC25" t="s">
        <v>5</v>
      </c>
      <c r="BD25" s="76">
        <f t="shared" si="15"/>
        <v>-198</v>
      </c>
      <c r="BE25" s="76">
        <f t="shared" si="16"/>
        <v>-109</v>
      </c>
      <c r="BF25" s="76">
        <f t="shared" si="17"/>
        <v>-307</v>
      </c>
      <c r="BG25" s="76">
        <f t="shared" si="18"/>
        <v>0</v>
      </c>
      <c r="BH25" s="76">
        <f t="shared" si="19"/>
        <v>-198</v>
      </c>
      <c r="BI25" s="76">
        <f t="shared" si="20"/>
        <v>-109</v>
      </c>
      <c r="BJ25" s="76">
        <f t="shared" si="21"/>
        <v>-307</v>
      </c>
      <c r="BK25" s="76">
        <f t="shared" si="22"/>
        <v>0</v>
      </c>
      <c r="BL25" s="76">
        <f t="shared" si="23"/>
        <v>-198</v>
      </c>
      <c r="BM25" s="76">
        <f t="shared" si="24"/>
        <v>-109</v>
      </c>
      <c r="BN25" s="76">
        <f t="shared" si="25"/>
        <v>-307</v>
      </c>
      <c r="BP25" t="s">
        <v>5</v>
      </c>
      <c r="BQ25" s="75">
        <f t="shared" si="26"/>
        <v>-6.9908095569309642E-4</v>
      </c>
      <c r="BR25" s="75">
        <f t="shared" si="27"/>
        <v>-3.9559115472695135E-4</v>
      </c>
      <c r="BS25" s="75">
        <f t="shared" si="28"/>
        <v>-5.4942498290876682E-4</v>
      </c>
      <c r="BT25" s="75"/>
      <c r="BU25" s="75">
        <f t="shared" si="29"/>
        <v>-1.0023540132128484E-3</v>
      </c>
      <c r="BV25" s="75">
        <f t="shared" si="30"/>
        <v>-5.5970340854240904E-4</v>
      </c>
      <c r="BW25" s="75">
        <f t="shared" si="31"/>
        <v>-7.8260226725230132E-4</v>
      </c>
      <c r="BX25" s="75"/>
      <c r="BY25" s="75">
        <f t="shared" si="32"/>
        <v>-7.2990817165375808E-4</v>
      </c>
      <c r="BZ25" s="75">
        <f t="shared" si="33"/>
        <v>-4.1093927900892E-4</v>
      </c>
      <c r="CA25" s="75">
        <f t="shared" si="34"/>
        <v>-5.7221353443439389E-4</v>
      </c>
    </row>
    <row r="26" spans="1:85" x14ac:dyDescent="0.45">
      <c r="A26" s="39"/>
      <c r="B26" s="16" t="s">
        <v>199</v>
      </c>
      <c r="C26" s="16" t="s">
        <v>199</v>
      </c>
      <c r="D26" s="16" t="s">
        <v>199</v>
      </c>
      <c r="E26" s="16"/>
      <c r="F26" s="16" t="s">
        <v>199</v>
      </c>
      <c r="G26" s="16" t="s">
        <v>199</v>
      </c>
      <c r="H26" s="16" t="s">
        <v>199</v>
      </c>
      <c r="I26" s="44"/>
      <c r="J26" s="16" t="s">
        <v>199</v>
      </c>
      <c r="K26" s="16" t="s">
        <v>199</v>
      </c>
      <c r="L26" s="16" t="s">
        <v>199</v>
      </c>
      <c r="M26" s="39"/>
      <c r="N26" s="39"/>
      <c r="O26" s="16" t="s">
        <v>199</v>
      </c>
      <c r="P26" s="16" t="s">
        <v>199</v>
      </c>
      <c r="Q26" s="16" t="s">
        <v>199</v>
      </c>
      <c r="R26" s="16"/>
      <c r="S26" s="16" t="s">
        <v>199</v>
      </c>
      <c r="T26" s="16" t="s">
        <v>199</v>
      </c>
      <c r="U26" s="16" t="s">
        <v>199</v>
      </c>
      <c r="V26" s="44"/>
      <c r="W26" s="16" t="s">
        <v>199</v>
      </c>
      <c r="X26" s="16" t="s">
        <v>199</v>
      </c>
      <c r="Y26" s="16" t="s">
        <v>199</v>
      </c>
      <c r="Z26" s="39"/>
      <c r="AA26" s="71"/>
      <c r="AC26" s="63"/>
      <c r="AD26" s="63"/>
      <c r="AE26" s="63"/>
      <c r="AF26" s="63"/>
      <c r="AG26" s="63"/>
      <c r="AH26" s="63"/>
      <c r="AI26" s="63"/>
      <c r="AJ26" s="63"/>
      <c r="AK26" s="63"/>
      <c r="AL26" s="63"/>
      <c r="AM26" s="63"/>
      <c r="AO26" s="71"/>
      <c r="BQ26" s="75"/>
      <c r="BR26" s="75"/>
      <c r="BS26" s="75"/>
      <c r="BT26" s="75"/>
      <c r="BU26" s="75"/>
      <c r="BV26" s="75"/>
      <c r="BW26" s="75"/>
      <c r="BX26" s="75"/>
      <c r="BY26" s="75"/>
      <c r="BZ26" s="75"/>
      <c r="CA26" s="75"/>
    </row>
    <row r="27" spans="1:85" x14ac:dyDescent="0.45">
      <c r="A27" s="39" t="s">
        <v>77</v>
      </c>
      <c r="B27" s="16">
        <v>256257</v>
      </c>
      <c r="C27" s="16">
        <v>252835</v>
      </c>
      <c r="D27" s="16">
        <v>509092</v>
      </c>
      <c r="E27" s="16"/>
      <c r="F27" s="16">
        <v>176031</v>
      </c>
      <c r="G27" s="16">
        <v>185914</v>
      </c>
      <c r="H27" s="16">
        <v>361945</v>
      </c>
      <c r="I27" s="44"/>
      <c r="J27" s="16">
        <v>253289</v>
      </c>
      <c r="K27" s="16">
        <v>250817</v>
      </c>
      <c r="L27" s="16">
        <v>504106</v>
      </c>
      <c r="M27" s="39"/>
      <c r="N27" s="39" t="s">
        <v>77</v>
      </c>
      <c r="O27" s="16">
        <v>255059</v>
      </c>
      <c r="P27" s="16">
        <v>251797</v>
      </c>
      <c r="Q27" s="16">
        <v>506856</v>
      </c>
      <c r="R27" s="16"/>
      <c r="S27" s="16">
        <v>175864</v>
      </c>
      <c r="T27" s="16">
        <v>185750</v>
      </c>
      <c r="U27" s="16">
        <v>361614</v>
      </c>
      <c r="V27" s="44"/>
      <c r="W27" s="16">
        <v>252125</v>
      </c>
      <c r="X27" s="16">
        <v>249803</v>
      </c>
      <c r="Y27" s="16">
        <v>501928</v>
      </c>
      <c r="Z27" s="39"/>
      <c r="AA27" s="71" t="b">
        <f t="shared" si="3"/>
        <v>1</v>
      </c>
      <c r="AB27" t="s">
        <v>77</v>
      </c>
      <c r="AC27" s="63">
        <v>255059</v>
      </c>
      <c r="AD27" s="63">
        <v>251797</v>
      </c>
      <c r="AE27" s="63">
        <v>506856</v>
      </c>
      <c r="AF27" s="63"/>
      <c r="AG27" s="63">
        <v>175864</v>
      </c>
      <c r="AH27" s="63">
        <v>185750</v>
      </c>
      <c r="AI27" s="63">
        <v>361614</v>
      </c>
      <c r="AJ27" s="63"/>
      <c r="AK27" s="63">
        <v>252125</v>
      </c>
      <c r="AL27" s="63">
        <v>249803</v>
      </c>
      <c r="AM27" s="63">
        <v>501928</v>
      </c>
      <c r="AO27" s="71"/>
      <c r="AP27" t="s">
        <v>77</v>
      </c>
      <c r="AQ27" s="73">
        <f t="shared" si="4"/>
        <v>0</v>
      </c>
      <c r="AR27" s="73">
        <f t="shared" si="5"/>
        <v>0</v>
      </c>
      <c r="AS27" s="73">
        <f t="shared" si="6"/>
        <v>0</v>
      </c>
      <c r="AT27" s="73">
        <f t="shared" si="7"/>
        <v>0</v>
      </c>
      <c r="AU27" s="73">
        <f t="shared" si="8"/>
        <v>0</v>
      </c>
      <c r="AV27" s="73">
        <f t="shared" si="9"/>
        <v>0</v>
      </c>
      <c r="AW27" s="73">
        <f t="shared" si="10"/>
        <v>0</v>
      </c>
      <c r="AX27" s="73">
        <f t="shared" si="11"/>
        <v>0</v>
      </c>
      <c r="AY27" s="73">
        <f t="shared" si="12"/>
        <v>0</v>
      </c>
      <c r="AZ27" s="73">
        <f t="shared" si="13"/>
        <v>0</v>
      </c>
      <c r="BA27" s="73">
        <f t="shared" si="14"/>
        <v>0</v>
      </c>
      <c r="BB27" s="1"/>
      <c r="BC27" t="s">
        <v>77</v>
      </c>
      <c r="BD27" s="76">
        <f t="shared" si="15"/>
        <v>-1198</v>
      </c>
      <c r="BE27" s="76">
        <f t="shared" si="16"/>
        <v>-1038</v>
      </c>
      <c r="BF27" s="76">
        <f t="shared" si="17"/>
        <v>-2236</v>
      </c>
      <c r="BG27" s="76">
        <f t="shared" si="18"/>
        <v>0</v>
      </c>
      <c r="BH27" s="76">
        <f t="shared" si="19"/>
        <v>-167</v>
      </c>
      <c r="BI27" s="76">
        <f t="shared" si="20"/>
        <v>-164</v>
      </c>
      <c r="BJ27" s="76">
        <f t="shared" si="21"/>
        <v>-331</v>
      </c>
      <c r="BK27" s="76">
        <f t="shared" si="22"/>
        <v>0</v>
      </c>
      <c r="BL27" s="76">
        <f t="shared" si="23"/>
        <v>-1164</v>
      </c>
      <c r="BM27" s="76">
        <f t="shared" si="24"/>
        <v>-1014</v>
      </c>
      <c r="BN27" s="76">
        <f t="shared" si="25"/>
        <v>-2178</v>
      </c>
      <c r="BO27" s="1"/>
      <c r="BP27" t="s">
        <v>77</v>
      </c>
      <c r="BQ27" s="75">
        <f t="shared" si="26"/>
        <v>-4.6969524698207083E-3</v>
      </c>
      <c r="BR27" s="75">
        <f t="shared" si="27"/>
        <v>-4.1223684158270355E-3</v>
      </c>
      <c r="BS27" s="75">
        <f t="shared" si="28"/>
        <v>-4.4115093833357009E-3</v>
      </c>
      <c r="BT27" s="75"/>
      <c r="BU27" s="75">
        <f t="shared" si="29"/>
        <v>-9.49597416185234E-4</v>
      </c>
      <c r="BV27" s="75">
        <f t="shared" si="30"/>
        <v>-8.8290713324360695E-4</v>
      </c>
      <c r="BW27" s="75">
        <f t="shared" si="31"/>
        <v>-9.153406671201889E-4</v>
      </c>
      <c r="BX27" s="75"/>
      <c r="BY27" s="75">
        <f t="shared" si="32"/>
        <v>-4.6167575607337632E-3</v>
      </c>
      <c r="BZ27" s="75">
        <f t="shared" si="33"/>
        <v>-4.059198648535046E-3</v>
      </c>
      <c r="CA27" s="75">
        <f t="shared" si="34"/>
        <v>-4.3392677834271053E-3</v>
      </c>
      <c r="CC27" s="1"/>
      <c r="CD27" s="1"/>
      <c r="CE27" s="1"/>
      <c r="CF27" s="1"/>
      <c r="CG27" s="1"/>
    </row>
    <row r="28" spans="1:85" x14ac:dyDescent="0.45">
      <c r="A28" s="39" t="s">
        <v>6</v>
      </c>
      <c r="B28" s="16">
        <v>183607</v>
      </c>
      <c r="C28" s="16">
        <v>185312</v>
      </c>
      <c r="D28" s="16">
        <v>368919</v>
      </c>
      <c r="E28" s="16"/>
      <c r="F28" s="16">
        <v>102364</v>
      </c>
      <c r="G28" s="16">
        <v>115656</v>
      </c>
      <c r="H28" s="16">
        <v>218020</v>
      </c>
      <c r="I28" s="44"/>
      <c r="J28" s="16">
        <v>180648</v>
      </c>
      <c r="K28" s="16">
        <v>183151</v>
      </c>
      <c r="L28" s="16">
        <v>363799</v>
      </c>
      <c r="M28" s="39"/>
      <c r="N28" s="39" t="s">
        <v>6</v>
      </c>
      <c r="O28" s="16">
        <v>182921</v>
      </c>
      <c r="P28" s="16">
        <v>184653</v>
      </c>
      <c r="Q28" s="16">
        <v>367574</v>
      </c>
      <c r="R28" s="16"/>
      <c r="S28" s="16">
        <v>102290</v>
      </c>
      <c r="T28" s="16">
        <v>115562</v>
      </c>
      <c r="U28" s="16">
        <v>217852</v>
      </c>
      <c r="V28" s="44"/>
      <c r="W28" s="16">
        <v>179984</v>
      </c>
      <c r="X28" s="16">
        <v>182514</v>
      </c>
      <c r="Y28" s="16">
        <v>362498</v>
      </c>
      <c r="Z28" s="39"/>
      <c r="AA28" s="71" t="b">
        <f t="shared" si="3"/>
        <v>1</v>
      </c>
      <c r="AB28" t="s">
        <v>6</v>
      </c>
      <c r="AC28" s="63">
        <v>182921</v>
      </c>
      <c r="AD28" s="63">
        <v>184653</v>
      </c>
      <c r="AE28" s="63">
        <v>367574</v>
      </c>
      <c r="AF28" s="63"/>
      <c r="AG28" s="63">
        <v>102290</v>
      </c>
      <c r="AH28" s="63">
        <v>115562</v>
      </c>
      <c r="AI28" s="63">
        <v>217852</v>
      </c>
      <c r="AJ28" s="63"/>
      <c r="AK28" s="63">
        <v>179984</v>
      </c>
      <c r="AL28" s="63">
        <v>182514</v>
      </c>
      <c r="AM28" s="63">
        <v>362498</v>
      </c>
      <c r="AO28" s="71"/>
      <c r="AP28" t="s">
        <v>6</v>
      </c>
      <c r="AQ28" s="73">
        <f t="shared" si="4"/>
        <v>0</v>
      </c>
      <c r="AR28" s="73">
        <f t="shared" si="5"/>
        <v>0</v>
      </c>
      <c r="AS28" s="73">
        <f t="shared" si="6"/>
        <v>0</v>
      </c>
      <c r="AT28" s="73">
        <f t="shared" si="7"/>
        <v>0</v>
      </c>
      <c r="AU28" s="73">
        <f t="shared" si="8"/>
        <v>0</v>
      </c>
      <c r="AV28" s="73">
        <f t="shared" si="9"/>
        <v>0</v>
      </c>
      <c r="AW28" s="73">
        <f t="shared" si="10"/>
        <v>0</v>
      </c>
      <c r="AX28" s="73">
        <f t="shared" si="11"/>
        <v>0</v>
      </c>
      <c r="AY28" s="73">
        <f t="shared" si="12"/>
        <v>0</v>
      </c>
      <c r="AZ28" s="73">
        <f t="shared" si="13"/>
        <v>0</v>
      </c>
      <c r="BA28" s="73">
        <f t="shared" si="14"/>
        <v>0</v>
      </c>
      <c r="BC28" t="s">
        <v>6</v>
      </c>
      <c r="BD28" s="76">
        <f t="shared" si="15"/>
        <v>-686</v>
      </c>
      <c r="BE28" s="76">
        <f t="shared" si="16"/>
        <v>-659</v>
      </c>
      <c r="BF28" s="76">
        <f t="shared" si="17"/>
        <v>-1345</v>
      </c>
      <c r="BG28" s="76">
        <f t="shared" si="18"/>
        <v>0</v>
      </c>
      <c r="BH28" s="76">
        <f t="shared" si="19"/>
        <v>-74</v>
      </c>
      <c r="BI28" s="76">
        <f t="shared" si="20"/>
        <v>-94</v>
      </c>
      <c r="BJ28" s="76">
        <f t="shared" si="21"/>
        <v>-168</v>
      </c>
      <c r="BK28" s="76">
        <f t="shared" si="22"/>
        <v>0</v>
      </c>
      <c r="BL28" s="76">
        <f t="shared" si="23"/>
        <v>-664</v>
      </c>
      <c r="BM28" s="76">
        <f t="shared" si="24"/>
        <v>-637</v>
      </c>
      <c r="BN28" s="76">
        <f t="shared" si="25"/>
        <v>-1301</v>
      </c>
      <c r="BP28" t="s">
        <v>6</v>
      </c>
      <c r="BQ28" s="75">
        <f t="shared" si="26"/>
        <v>-3.7502528413905457E-3</v>
      </c>
      <c r="BR28" s="75">
        <f t="shared" si="27"/>
        <v>-3.5688561788868849E-3</v>
      </c>
      <c r="BS28" s="75">
        <f t="shared" si="28"/>
        <v>-3.6591271417456077E-3</v>
      </c>
      <c r="BT28" s="75"/>
      <c r="BU28" s="75">
        <f t="shared" si="29"/>
        <v>-7.2343337569654906E-4</v>
      </c>
      <c r="BV28" s="75">
        <f t="shared" si="30"/>
        <v>-8.1341617486717084E-4</v>
      </c>
      <c r="BW28" s="75">
        <f t="shared" si="31"/>
        <v>-7.7116574555202613E-4</v>
      </c>
      <c r="BX28" s="75"/>
      <c r="BY28" s="75">
        <f t="shared" si="32"/>
        <v>-3.6892168192728244E-3</v>
      </c>
      <c r="BZ28" s="75">
        <f t="shared" si="33"/>
        <v>-3.4901432218898275E-3</v>
      </c>
      <c r="CA28" s="75">
        <f t="shared" si="34"/>
        <v>-3.5889853185396884E-3</v>
      </c>
    </row>
    <row r="29" spans="1:85" x14ac:dyDescent="0.45">
      <c r="A29" s="39" t="s">
        <v>7</v>
      </c>
      <c r="B29" s="16">
        <v>148789</v>
      </c>
      <c r="C29" s="16">
        <v>156139</v>
      </c>
      <c r="D29" s="16">
        <v>304928</v>
      </c>
      <c r="E29" s="16"/>
      <c r="F29" s="16">
        <v>91295</v>
      </c>
      <c r="G29" s="16">
        <v>104604</v>
      </c>
      <c r="H29" s="16">
        <v>195899</v>
      </c>
      <c r="I29" s="44"/>
      <c r="J29" s="16">
        <v>147627</v>
      </c>
      <c r="K29" s="16">
        <v>155198</v>
      </c>
      <c r="L29" s="16">
        <v>302825</v>
      </c>
      <c r="M29" s="39"/>
      <c r="N29" s="39" t="s">
        <v>7</v>
      </c>
      <c r="O29" s="16">
        <v>148155</v>
      </c>
      <c r="P29" s="16">
        <v>155643</v>
      </c>
      <c r="Q29" s="16">
        <v>303798</v>
      </c>
      <c r="R29" s="16"/>
      <c r="S29" s="16">
        <v>91190</v>
      </c>
      <c r="T29" s="16">
        <v>104514</v>
      </c>
      <c r="U29" s="16">
        <v>195704</v>
      </c>
      <c r="V29" s="44"/>
      <c r="W29" s="16">
        <v>147012</v>
      </c>
      <c r="X29" s="16">
        <v>154706</v>
      </c>
      <c r="Y29" s="16">
        <v>301718</v>
      </c>
      <c r="Z29" s="39"/>
      <c r="AA29" s="71" t="b">
        <f t="shared" si="3"/>
        <v>1</v>
      </c>
      <c r="AB29" t="s">
        <v>7</v>
      </c>
      <c r="AC29" s="63">
        <v>148155</v>
      </c>
      <c r="AD29" s="63">
        <v>155643</v>
      </c>
      <c r="AE29" s="63">
        <v>303798</v>
      </c>
      <c r="AF29" s="63"/>
      <c r="AG29" s="63">
        <v>91190</v>
      </c>
      <c r="AH29" s="63">
        <v>104514</v>
      </c>
      <c r="AI29" s="63">
        <v>195704</v>
      </c>
      <c r="AJ29" s="63"/>
      <c r="AK29" s="63">
        <v>147012</v>
      </c>
      <c r="AL29" s="63">
        <v>154706</v>
      </c>
      <c r="AM29" s="63">
        <v>301718</v>
      </c>
      <c r="AO29" s="71"/>
      <c r="AP29" t="s">
        <v>7</v>
      </c>
      <c r="AQ29" s="73">
        <f t="shared" si="4"/>
        <v>0</v>
      </c>
      <c r="AR29" s="73">
        <f t="shared" si="5"/>
        <v>0</v>
      </c>
      <c r="AS29" s="73">
        <f t="shared" si="6"/>
        <v>0</v>
      </c>
      <c r="AT29" s="73">
        <f t="shared" si="7"/>
        <v>0</v>
      </c>
      <c r="AU29" s="73">
        <f t="shared" si="8"/>
        <v>0</v>
      </c>
      <c r="AV29" s="73">
        <f t="shared" si="9"/>
        <v>0</v>
      </c>
      <c r="AW29" s="73">
        <f t="shared" si="10"/>
        <v>0</v>
      </c>
      <c r="AX29" s="73">
        <f t="shared" si="11"/>
        <v>0</v>
      </c>
      <c r="AY29" s="73">
        <f t="shared" si="12"/>
        <v>0</v>
      </c>
      <c r="AZ29" s="73">
        <f t="shared" si="13"/>
        <v>0</v>
      </c>
      <c r="BA29" s="73">
        <f t="shared" si="14"/>
        <v>0</v>
      </c>
      <c r="BC29" t="s">
        <v>7</v>
      </c>
      <c r="BD29" s="76">
        <f t="shared" si="15"/>
        <v>-634</v>
      </c>
      <c r="BE29" s="76">
        <f t="shared" si="16"/>
        <v>-496</v>
      </c>
      <c r="BF29" s="76">
        <f t="shared" si="17"/>
        <v>-1130</v>
      </c>
      <c r="BG29" s="76">
        <f t="shared" si="18"/>
        <v>0</v>
      </c>
      <c r="BH29" s="76">
        <f t="shared" si="19"/>
        <v>-105</v>
      </c>
      <c r="BI29" s="76">
        <f t="shared" si="20"/>
        <v>-90</v>
      </c>
      <c r="BJ29" s="76">
        <f t="shared" si="21"/>
        <v>-195</v>
      </c>
      <c r="BK29" s="76">
        <f t="shared" si="22"/>
        <v>0</v>
      </c>
      <c r="BL29" s="76">
        <f t="shared" si="23"/>
        <v>-615</v>
      </c>
      <c r="BM29" s="76">
        <f t="shared" si="24"/>
        <v>-492</v>
      </c>
      <c r="BN29" s="76">
        <f t="shared" si="25"/>
        <v>-1107</v>
      </c>
      <c r="BP29" t="s">
        <v>7</v>
      </c>
      <c r="BQ29" s="75">
        <f t="shared" si="26"/>
        <v>-4.2793020822786947E-3</v>
      </c>
      <c r="BR29" s="75">
        <f t="shared" si="27"/>
        <v>-3.1867800029554815E-3</v>
      </c>
      <c r="BS29" s="75">
        <f t="shared" si="28"/>
        <v>-3.7195768240738912E-3</v>
      </c>
      <c r="BT29" s="75"/>
      <c r="BU29" s="75">
        <f t="shared" si="29"/>
        <v>-1.151442044083781E-3</v>
      </c>
      <c r="BV29" s="75">
        <f t="shared" si="30"/>
        <v>-8.6112865262070158E-4</v>
      </c>
      <c r="BW29" s="75">
        <f t="shared" si="31"/>
        <v>-9.9640273065445769E-4</v>
      </c>
      <c r="BX29" s="75"/>
      <c r="BY29" s="75">
        <f t="shared" si="32"/>
        <v>-4.1833319729001712E-3</v>
      </c>
      <c r="BZ29" s="75">
        <f t="shared" si="33"/>
        <v>-3.1802257184595298E-3</v>
      </c>
      <c r="CA29" s="75">
        <f t="shared" si="34"/>
        <v>-3.6689889234318139E-3</v>
      </c>
    </row>
    <row r="30" spans="1:85" x14ac:dyDescent="0.45">
      <c r="A30" s="39" t="s">
        <v>8</v>
      </c>
      <c r="B30" s="16">
        <v>11406</v>
      </c>
      <c r="C30" s="16">
        <v>11466</v>
      </c>
      <c r="D30" s="16">
        <v>22872</v>
      </c>
      <c r="E30" s="16"/>
      <c r="F30" s="16">
        <v>8875</v>
      </c>
      <c r="G30" s="16">
        <v>9377</v>
      </c>
      <c r="H30" s="16">
        <v>18252</v>
      </c>
      <c r="I30" s="44"/>
      <c r="J30" s="16">
        <v>11387</v>
      </c>
      <c r="K30" s="16">
        <v>11442</v>
      </c>
      <c r="L30" s="16">
        <v>22829</v>
      </c>
      <c r="M30" s="39"/>
      <c r="N30" s="39" t="s">
        <v>8</v>
      </c>
      <c r="O30" s="16">
        <v>11405</v>
      </c>
      <c r="P30" s="16">
        <v>11466</v>
      </c>
      <c r="Q30" s="16">
        <v>22871</v>
      </c>
      <c r="R30" s="16"/>
      <c r="S30" s="16">
        <v>8874</v>
      </c>
      <c r="T30" s="16">
        <v>9377</v>
      </c>
      <c r="U30" s="16">
        <v>18251</v>
      </c>
      <c r="V30" s="44"/>
      <c r="W30" s="16">
        <v>11386</v>
      </c>
      <c r="X30" s="16">
        <v>11442</v>
      </c>
      <c r="Y30" s="16">
        <v>22828</v>
      </c>
      <c r="Z30" s="39"/>
      <c r="AA30" s="71" t="b">
        <f t="shared" si="3"/>
        <v>1</v>
      </c>
      <c r="AB30" t="s">
        <v>8</v>
      </c>
      <c r="AC30" s="63">
        <v>11405</v>
      </c>
      <c r="AD30" s="63">
        <v>11466</v>
      </c>
      <c r="AE30" s="63">
        <v>22871</v>
      </c>
      <c r="AF30" s="63"/>
      <c r="AG30" s="63">
        <v>8874</v>
      </c>
      <c r="AH30" s="63">
        <v>9377</v>
      </c>
      <c r="AI30" s="63">
        <v>18251</v>
      </c>
      <c r="AJ30" s="63"/>
      <c r="AK30" s="63">
        <v>11386</v>
      </c>
      <c r="AL30" s="63">
        <v>11442</v>
      </c>
      <c r="AM30" s="63">
        <v>22828</v>
      </c>
      <c r="AO30" s="71"/>
      <c r="AP30" t="s">
        <v>8</v>
      </c>
      <c r="AQ30" s="73">
        <f t="shared" si="4"/>
        <v>0</v>
      </c>
      <c r="AR30" s="73">
        <f t="shared" si="5"/>
        <v>0</v>
      </c>
      <c r="AS30" s="73">
        <f t="shared" si="6"/>
        <v>0</v>
      </c>
      <c r="AT30" s="73">
        <f t="shared" si="7"/>
        <v>0</v>
      </c>
      <c r="AU30" s="73">
        <f t="shared" si="8"/>
        <v>0</v>
      </c>
      <c r="AV30" s="73">
        <f t="shared" si="9"/>
        <v>0</v>
      </c>
      <c r="AW30" s="73">
        <f t="shared" si="10"/>
        <v>0</v>
      </c>
      <c r="AX30" s="73">
        <f t="shared" si="11"/>
        <v>0</v>
      </c>
      <c r="AY30" s="73">
        <f t="shared" si="12"/>
        <v>0</v>
      </c>
      <c r="AZ30" s="73">
        <f t="shared" si="13"/>
        <v>0</v>
      </c>
      <c r="BA30" s="73">
        <f t="shared" si="14"/>
        <v>0</v>
      </c>
      <c r="BC30" t="s">
        <v>8</v>
      </c>
      <c r="BD30" s="76">
        <f t="shared" si="15"/>
        <v>-1</v>
      </c>
      <c r="BE30" s="76">
        <f t="shared" si="16"/>
        <v>0</v>
      </c>
      <c r="BF30" s="76">
        <f t="shared" si="17"/>
        <v>-1</v>
      </c>
      <c r="BG30" s="76">
        <f t="shared" si="18"/>
        <v>0</v>
      </c>
      <c r="BH30" s="76">
        <f t="shared" si="19"/>
        <v>-1</v>
      </c>
      <c r="BI30" s="76">
        <f t="shared" si="20"/>
        <v>0</v>
      </c>
      <c r="BJ30" s="76">
        <f t="shared" si="21"/>
        <v>-1</v>
      </c>
      <c r="BK30" s="76">
        <f t="shared" si="22"/>
        <v>0</v>
      </c>
      <c r="BL30" s="76">
        <f t="shared" si="23"/>
        <v>-1</v>
      </c>
      <c r="BM30" s="76">
        <f t="shared" si="24"/>
        <v>0</v>
      </c>
      <c r="BN30" s="76">
        <f t="shared" si="25"/>
        <v>-1</v>
      </c>
      <c r="BP30" t="s">
        <v>8</v>
      </c>
      <c r="BQ30" s="75">
        <f t="shared" si="26"/>
        <v>-8.7680841736080672E-5</v>
      </c>
      <c r="BR30" s="75">
        <f t="shared" si="27"/>
        <v>0</v>
      </c>
      <c r="BS30" s="75">
        <f t="shared" si="28"/>
        <v>-4.3723492632591494E-5</v>
      </c>
      <c r="BT30" s="75"/>
      <c r="BU30" s="75">
        <f t="shared" si="29"/>
        <v>-1.126887536623845E-4</v>
      </c>
      <c r="BV30" s="75">
        <f t="shared" si="30"/>
        <v>0</v>
      </c>
      <c r="BW30" s="75">
        <f t="shared" si="31"/>
        <v>-5.4791518272971344E-5</v>
      </c>
      <c r="BX30" s="75"/>
      <c r="BY30" s="75">
        <f t="shared" si="32"/>
        <v>-8.7827156156683651E-5</v>
      </c>
      <c r="BZ30" s="75">
        <f t="shared" si="33"/>
        <v>0</v>
      </c>
      <c r="CA30" s="75">
        <f t="shared" si="34"/>
        <v>-4.3805852461888911E-5</v>
      </c>
    </row>
    <row r="31" spans="1:85" x14ac:dyDescent="0.45">
      <c r="A31" s="39" t="s">
        <v>9</v>
      </c>
      <c r="B31" s="16">
        <v>6560</v>
      </c>
      <c r="C31" s="16">
        <v>6377</v>
      </c>
      <c r="D31" s="16">
        <v>12937</v>
      </c>
      <c r="E31" s="16"/>
      <c r="F31" s="16">
        <v>1774</v>
      </c>
      <c r="G31" s="16">
        <v>2337</v>
      </c>
      <c r="H31" s="16">
        <v>4111</v>
      </c>
      <c r="I31" s="44"/>
      <c r="J31" s="16">
        <v>6394</v>
      </c>
      <c r="K31" s="16">
        <v>6280</v>
      </c>
      <c r="L31" s="16">
        <v>12674</v>
      </c>
      <c r="M31" s="39"/>
      <c r="N31" s="39" t="s">
        <v>9</v>
      </c>
      <c r="O31" s="16">
        <v>6549</v>
      </c>
      <c r="P31" s="16">
        <v>6368</v>
      </c>
      <c r="Q31" s="16">
        <v>12917</v>
      </c>
      <c r="R31" s="16"/>
      <c r="S31" s="16">
        <v>1772</v>
      </c>
      <c r="T31" s="16">
        <v>2335</v>
      </c>
      <c r="U31" s="16">
        <v>4107</v>
      </c>
      <c r="V31" s="44"/>
      <c r="W31" s="16">
        <v>6383</v>
      </c>
      <c r="X31" s="16">
        <v>6271</v>
      </c>
      <c r="Y31" s="16">
        <v>12654</v>
      </c>
      <c r="Z31" s="39"/>
      <c r="AA31" s="71" t="b">
        <f t="shared" si="3"/>
        <v>1</v>
      </c>
      <c r="AB31" t="s">
        <v>9</v>
      </c>
      <c r="AC31" s="63">
        <v>6549</v>
      </c>
      <c r="AD31" s="63">
        <v>6368</v>
      </c>
      <c r="AE31" s="63">
        <v>12917</v>
      </c>
      <c r="AF31" s="63"/>
      <c r="AG31" s="63">
        <v>1772</v>
      </c>
      <c r="AH31" s="63">
        <v>2335</v>
      </c>
      <c r="AI31" s="63">
        <v>4107</v>
      </c>
      <c r="AJ31" s="63"/>
      <c r="AK31" s="63">
        <v>6383</v>
      </c>
      <c r="AL31" s="63">
        <v>6271</v>
      </c>
      <c r="AM31" s="63">
        <v>12654</v>
      </c>
      <c r="AO31" s="71"/>
      <c r="AP31" t="s">
        <v>9</v>
      </c>
      <c r="AQ31" s="73">
        <f t="shared" si="4"/>
        <v>0</v>
      </c>
      <c r="AR31" s="73">
        <f t="shared" si="5"/>
        <v>0</v>
      </c>
      <c r="AS31" s="73">
        <f t="shared" si="6"/>
        <v>0</v>
      </c>
      <c r="AT31" s="73">
        <f t="shared" si="7"/>
        <v>0</v>
      </c>
      <c r="AU31" s="73">
        <f t="shared" si="8"/>
        <v>0</v>
      </c>
      <c r="AV31" s="73">
        <f t="shared" si="9"/>
        <v>0</v>
      </c>
      <c r="AW31" s="73">
        <f t="shared" si="10"/>
        <v>0</v>
      </c>
      <c r="AX31" s="73">
        <f t="shared" si="11"/>
        <v>0</v>
      </c>
      <c r="AY31" s="73">
        <f t="shared" si="12"/>
        <v>0</v>
      </c>
      <c r="AZ31" s="73">
        <f t="shared" si="13"/>
        <v>0</v>
      </c>
      <c r="BA31" s="73">
        <f t="shared" si="14"/>
        <v>0</v>
      </c>
      <c r="BC31" t="s">
        <v>9</v>
      </c>
      <c r="BD31" s="76">
        <f t="shared" si="15"/>
        <v>-11</v>
      </c>
      <c r="BE31" s="76">
        <f t="shared" si="16"/>
        <v>-9</v>
      </c>
      <c r="BF31" s="76">
        <f t="shared" si="17"/>
        <v>-20</v>
      </c>
      <c r="BG31" s="76">
        <f t="shared" si="18"/>
        <v>0</v>
      </c>
      <c r="BH31" s="76">
        <f t="shared" si="19"/>
        <v>-2</v>
      </c>
      <c r="BI31" s="76">
        <f t="shared" si="20"/>
        <v>-2</v>
      </c>
      <c r="BJ31" s="76">
        <f t="shared" si="21"/>
        <v>-4</v>
      </c>
      <c r="BK31" s="76">
        <f t="shared" si="22"/>
        <v>0</v>
      </c>
      <c r="BL31" s="76">
        <f t="shared" si="23"/>
        <v>-11</v>
      </c>
      <c r="BM31" s="76">
        <f t="shared" si="24"/>
        <v>-9</v>
      </c>
      <c r="BN31" s="76">
        <f t="shared" si="25"/>
        <v>-20</v>
      </c>
      <c r="BP31" t="s">
        <v>9</v>
      </c>
      <c r="BQ31" s="75">
        <f t="shared" si="26"/>
        <v>-1.6796457474423576E-3</v>
      </c>
      <c r="BR31" s="75">
        <f t="shared" si="27"/>
        <v>-1.4133165829145729E-3</v>
      </c>
      <c r="BS31" s="75">
        <f t="shared" si="28"/>
        <v>-1.5483471394286599E-3</v>
      </c>
      <c r="BT31" s="75"/>
      <c r="BU31" s="75">
        <f t="shared" si="29"/>
        <v>-1.128668171557562E-3</v>
      </c>
      <c r="BV31" s="75">
        <f t="shared" si="30"/>
        <v>-8.5653104925053529E-4</v>
      </c>
      <c r="BW31" s="75">
        <f t="shared" si="31"/>
        <v>-9.7394691989286582E-4</v>
      </c>
      <c r="BX31" s="75"/>
      <c r="BY31" s="75">
        <f t="shared" si="32"/>
        <v>-1.7233275889080369E-3</v>
      </c>
      <c r="BZ31" s="75">
        <f t="shared" si="33"/>
        <v>-1.4351778025833201E-3</v>
      </c>
      <c r="CA31" s="75">
        <f t="shared" si="34"/>
        <v>-1.5805278963173699E-3</v>
      </c>
    </row>
    <row r="32" spans="1:85" x14ac:dyDescent="0.45">
      <c r="A32" s="39"/>
      <c r="B32" s="16" t="s">
        <v>199</v>
      </c>
      <c r="C32" s="16" t="s">
        <v>199</v>
      </c>
      <c r="D32" s="16" t="s">
        <v>199</v>
      </c>
      <c r="E32" s="16"/>
      <c r="F32" s="16" t="s">
        <v>199</v>
      </c>
      <c r="G32" s="16" t="s">
        <v>199</v>
      </c>
      <c r="H32" s="16" t="s">
        <v>199</v>
      </c>
      <c r="I32" s="44"/>
      <c r="J32" s="16" t="s">
        <v>199</v>
      </c>
      <c r="K32" s="16" t="s">
        <v>199</v>
      </c>
      <c r="L32" s="16" t="s">
        <v>199</v>
      </c>
      <c r="M32" s="39"/>
      <c r="N32" s="39"/>
      <c r="O32" s="16" t="s">
        <v>199</v>
      </c>
      <c r="P32" s="16" t="s">
        <v>199</v>
      </c>
      <c r="Q32" s="16" t="s">
        <v>199</v>
      </c>
      <c r="R32" s="16"/>
      <c r="S32" s="16" t="s">
        <v>199</v>
      </c>
      <c r="T32" s="16" t="s">
        <v>199</v>
      </c>
      <c r="U32" s="16" t="s">
        <v>199</v>
      </c>
      <c r="V32" s="44"/>
      <c r="W32" s="16" t="s">
        <v>199</v>
      </c>
      <c r="X32" s="16" t="s">
        <v>199</v>
      </c>
      <c r="Y32" s="16" t="s">
        <v>199</v>
      </c>
      <c r="Z32" s="39"/>
      <c r="AA32" s="71"/>
      <c r="AC32" s="63"/>
      <c r="AD32" s="63"/>
      <c r="AE32" s="63"/>
      <c r="AF32" s="63"/>
      <c r="AG32" s="63"/>
      <c r="AH32" s="63"/>
      <c r="AI32" s="63"/>
      <c r="AJ32" s="63"/>
      <c r="AK32" s="63"/>
      <c r="AL32" s="63"/>
      <c r="AM32" s="63"/>
      <c r="AO32" s="71"/>
      <c r="BQ32" s="75"/>
      <c r="BR32" s="75"/>
      <c r="BS32" s="75"/>
      <c r="BT32" s="75"/>
      <c r="BU32" s="75"/>
      <c r="BV32" s="75"/>
      <c r="BW32" s="75"/>
      <c r="BX32" s="75"/>
      <c r="BY32" s="75"/>
      <c r="BZ32" s="75"/>
      <c r="CA32" s="75"/>
    </row>
    <row r="33" spans="1:79" x14ac:dyDescent="0.45">
      <c r="A33" s="39" t="s">
        <v>10</v>
      </c>
      <c r="B33" s="16">
        <v>62210</v>
      </c>
      <c r="C33" s="16">
        <v>60310</v>
      </c>
      <c r="D33" s="16">
        <v>122520</v>
      </c>
      <c r="E33" s="16"/>
      <c r="F33" s="16">
        <v>57290</v>
      </c>
      <c r="G33" s="16">
        <v>55645</v>
      </c>
      <c r="H33" s="16">
        <v>112935</v>
      </c>
      <c r="I33" s="44"/>
      <c r="J33" s="16">
        <v>62162</v>
      </c>
      <c r="K33" s="16">
        <v>60271</v>
      </c>
      <c r="L33" s="16">
        <v>122433</v>
      </c>
      <c r="M33" s="39"/>
      <c r="N33" s="39" t="s">
        <v>10</v>
      </c>
      <c r="O33" s="16">
        <v>62199</v>
      </c>
      <c r="P33" s="16">
        <v>60301</v>
      </c>
      <c r="Q33" s="16">
        <v>122500</v>
      </c>
      <c r="R33" s="16"/>
      <c r="S33" s="16">
        <v>57279</v>
      </c>
      <c r="T33" s="16">
        <v>55637</v>
      </c>
      <c r="U33" s="16">
        <v>112916</v>
      </c>
      <c r="V33" s="44"/>
      <c r="W33" s="16">
        <v>62151</v>
      </c>
      <c r="X33" s="16">
        <v>60262</v>
      </c>
      <c r="Y33" s="16">
        <v>122413</v>
      </c>
      <c r="Z33" s="39"/>
      <c r="AA33" s="71" t="b">
        <f t="shared" si="3"/>
        <v>1</v>
      </c>
      <c r="AB33" t="s">
        <v>10</v>
      </c>
      <c r="AC33" s="63">
        <v>62199</v>
      </c>
      <c r="AD33" s="63">
        <v>60301</v>
      </c>
      <c r="AE33" s="63">
        <v>122500</v>
      </c>
      <c r="AF33" s="63"/>
      <c r="AG33" s="63">
        <v>57279</v>
      </c>
      <c r="AH33" s="63">
        <v>55637</v>
      </c>
      <c r="AI33" s="63">
        <v>112916</v>
      </c>
      <c r="AJ33" s="63"/>
      <c r="AK33" s="63">
        <v>62151</v>
      </c>
      <c r="AL33" s="63">
        <v>60262</v>
      </c>
      <c r="AM33" s="63">
        <v>122413</v>
      </c>
      <c r="AO33" s="71"/>
      <c r="AP33" t="s">
        <v>10</v>
      </c>
      <c r="AQ33" s="73">
        <f t="shared" si="4"/>
        <v>0</v>
      </c>
      <c r="AR33" s="73">
        <f t="shared" si="5"/>
        <v>0</v>
      </c>
      <c r="AS33" s="73">
        <f t="shared" si="6"/>
        <v>0</v>
      </c>
      <c r="AT33" s="73">
        <f t="shared" si="7"/>
        <v>0</v>
      </c>
      <c r="AU33" s="73">
        <f t="shared" si="8"/>
        <v>0</v>
      </c>
      <c r="AV33" s="73">
        <f t="shared" si="9"/>
        <v>0</v>
      </c>
      <c r="AW33" s="73">
        <f t="shared" si="10"/>
        <v>0</v>
      </c>
      <c r="AX33" s="73">
        <f t="shared" si="11"/>
        <v>0</v>
      </c>
      <c r="AY33" s="73">
        <f t="shared" si="12"/>
        <v>0</v>
      </c>
      <c r="AZ33" s="73">
        <f t="shared" si="13"/>
        <v>0</v>
      </c>
      <c r="BA33" s="73">
        <f t="shared" si="14"/>
        <v>0</v>
      </c>
      <c r="BC33" t="s">
        <v>10</v>
      </c>
      <c r="BD33" s="76">
        <f t="shared" si="15"/>
        <v>-11</v>
      </c>
      <c r="BE33" s="76">
        <f t="shared" si="16"/>
        <v>-9</v>
      </c>
      <c r="BF33" s="76">
        <f t="shared" si="17"/>
        <v>-20</v>
      </c>
      <c r="BG33" s="76">
        <f t="shared" si="18"/>
        <v>0</v>
      </c>
      <c r="BH33" s="76">
        <f t="shared" si="19"/>
        <v>-11</v>
      </c>
      <c r="BI33" s="76">
        <f t="shared" si="20"/>
        <v>-8</v>
      </c>
      <c r="BJ33" s="76">
        <f t="shared" si="21"/>
        <v>-19</v>
      </c>
      <c r="BK33" s="76">
        <f t="shared" si="22"/>
        <v>0</v>
      </c>
      <c r="BL33" s="76">
        <f t="shared" si="23"/>
        <v>-11</v>
      </c>
      <c r="BM33" s="76">
        <f t="shared" si="24"/>
        <v>-9</v>
      </c>
      <c r="BN33" s="76">
        <f t="shared" si="25"/>
        <v>-20</v>
      </c>
      <c r="BP33" t="s">
        <v>10</v>
      </c>
      <c r="BQ33" s="75">
        <f t="shared" si="26"/>
        <v>-1.768517178732777E-4</v>
      </c>
      <c r="BR33" s="75">
        <f t="shared" si="27"/>
        <v>-1.4925125619807299E-4</v>
      </c>
      <c r="BS33" s="75">
        <f t="shared" si="28"/>
        <v>-1.6326530612244898E-4</v>
      </c>
      <c r="BT33" s="75"/>
      <c r="BU33" s="75">
        <f t="shared" si="29"/>
        <v>-1.920424588418094E-4</v>
      </c>
      <c r="BV33" s="75">
        <f t="shared" si="30"/>
        <v>-1.4378920502543271E-4</v>
      </c>
      <c r="BW33" s="75">
        <f t="shared" si="31"/>
        <v>-1.682666761132169E-4</v>
      </c>
      <c r="BX33" s="75"/>
      <c r="BY33" s="75">
        <f t="shared" si="32"/>
        <v>-1.7698830268217728E-4</v>
      </c>
      <c r="BZ33" s="75">
        <f t="shared" si="33"/>
        <v>-1.4934784773157215E-4</v>
      </c>
      <c r="CA33" s="75">
        <f t="shared" si="34"/>
        <v>-1.633813402171338E-4</v>
      </c>
    </row>
    <row r="34" spans="1:79" x14ac:dyDescent="0.45">
      <c r="A34" s="39" t="s">
        <v>11</v>
      </c>
      <c r="B34" s="16">
        <v>62846</v>
      </c>
      <c r="C34" s="16">
        <v>60480</v>
      </c>
      <c r="D34" s="16">
        <v>123326</v>
      </c>
      <c r="E34" s="16"/>
      <c r="F34" s="16">
        <v>56638</v>
      </c>
      <c r="G34" s="16">
        <v>55920</v>
      </c>
      <c r="H34" s="16">
        <v>112558</v>
      </c>
      <c r="I34" s="44"/>
      <c r="J34" s="16">
        <v>62695</v>
      </c>
      <c r="K34" s="16">
        <v>60366</v>
      </c>
      <c r="L34" s="16">
        <v>123061</v>
      </c>
      <c r="M34" s="39"/>
      <c r="N34" s="39" t="s">
        <v>11</v>
      </c>
      <c r="O34" s="16">
        <v>62835</v>
      </c>
      <c r="P34" s="16">
        <v>60471</v>
      </c>
      <c r="Q34" s="16">
        <v>123306</v>
      </c>
      <c r="R34" s="16"/>
      <c r="S34" s="16">
        <v>56627</v>
      </c>
      <c r="T34" s="16">
        <v>55911</v>
      </c>
      <c r="U34" s="16">
        <v>112538</v>
      </c>
      <c r="V34" s="44"/>
      <c r="W34" s="16">
        <v>62684</v>
      </c>
      <c r="X34" s="16">
        <v>60357</v>
      </c>
      <c r="Y34" s="16">
        <v>123041</v>
      </c>
      <c r="Z34" s="39"/>
      <c r="AA34" s="71" t="b">
        <f t="shared" si="3"/>
        <v>1</v>
      </c>
      <c r="AB34" t="s">
        <v>11</v>
      </c>
      <c r="AC34" s="63">
        <v>62835</v>
      </c>
      <c r="AD34" s="63">
        <v>60471</v>
      </c>
      <c r="AE34" s="63">
        <v>123306</v>
      </c>
      <c r="AF34" s="63"/>
      <c r="AG34" s="63">
        <v>56627</v>
      </c>
      <c r="AH34" s="63">
        <v>55911</v>
      </c>
      <c r="AI34" s="63">
        <v>112538</v>
      </c>
      <c r="AJ34" s="63"/>
      <c r="AK34" s="63">
        <v>62684</v>
      </c>
      <c r="AL34" s="63">
        <v>60357</v>
      </c>
      <c r="AM34" s="63">
        <v>123041</v>
      </c>
      <c r="AO34" s="71"/>
      <c r="AP34" t="s">
        <v>11</v>
      </c>
      <c r="AQ34" s="73">
        <f t="shared" si="4"/>
        <v>0</v>
      </c>
      <c r="AR34" s="73">
        <f t="shared" si="5"/>
        <v>0</v>
      </c>
      <c r="AS34" s="73">
        <f t="shared" si="6"/>
        <v>0</v>
      </c>
      <c r="AT34" s="73">
        <f t="shared" si="7"/>
        <v>0</v>
      </c>
      <c r="AU34" s="73">
        <f t="shared" si="8"/>
        <v>0</v>
      </c>
      <c r="AV34" s="73">
        <f t="shared" si="9"/>
        <v>0</v>
      </c>
      <c r="AW34" s="73">
        <f t="shared" si="10"/>
        <v>0</v>
      </c>
      <c r="AX34" s="73">
        <f t="shared" si="11"/>
        <v>0</v>
      </c>
      <c r="AY34" s="73">
        <f t="shared" si="12"/>
        <v>0</v>
      </c>
      <c r="AZ34" s="73">
        <f t="shared" si="13"/>
        <v>0</v>
      </c>
      <c r="BA34" s="73">
        <f t="shared" si="14"/>
        <v>0</v>
      </c>
      <c r="BC34" t="s">
        <v>11</v>
      </c>
      <c r="BD34" s="76">
        <f t="shared" si="15"/>
        <v>-11</v>
      </c>
      <c r="BE34" s="76">
        <f t="shared" si="16"/>
        <v>-9</v>
      </c>
      <c r="BF34" s="76">
        <f t="shared" si="17"/>
        <v>-20</v>
      </c>
      <c r="BG34" s="76">
        <f t="shared" si="18"/>
        <v>0</v>
      </c>
      <c r="BH34" s="76">
        <f t="shared" si="19"/>
        <v>-11</v>
      </c>
      <c r="BI34" s="76">
        <f t="shared" si="20"/>
        <v>-9</v>
      </c>
      <c r="BJ34" s="76">
        <f t="shared" si="21"/>
        <v>-20</v>
      </c>
      <c r="BK34" s="76">
        <f t="shared" si="22"/>
        <v>0</v>
      </c>
      <c r="BL34" s="76">
        <f t="shared" si="23"/>
        <v>-11</v>
      </c>
      <c r="BM34" s="76">
        <f t="shared" si="24"/>
        <v>-9</v>
      </c>
      <c r="BN34" s="76">
        <f t="shared" si="25"/>
        <v>-20</v>
      </c>
      <c r="BP34" t="s">
        <v>11</v>
      </c>
      <c r="BQ34" s="75">
        <f t="shared" si="26"/>
        <v>-1.7506166945173868E-4</v>
      </c>
      <c r="BR34" s="75">
        <f t="shared" si="27"/>
        <v>-1.4883167137966959E-4</v>
      </c>
      <c r="BS34" s="75">
        <f t="shared" si="28"/>
        <v>-1.6219810877005173E-4</v>
      </c>
      <c r="BT34" s="75"/>
      <c r="BU34" s="75">
        <f t="shared" si="29"/>
        <v>-1.9425362459604077E-4</v>
      </c>
      <c r="BV34" s="75">
        <f t="shared" si="30"/>
        <v>-1.609701132156463E-4</v>
      </c>
      <c r="BW34" s="75">
        <f t="shared" si="31"/>
        <v>-1.7771774867155984E-4</v>
      </c>
      <c r="BX34" s="75"/>
      <c r="BY34" s="75">
        <f t="shared" si="32"/>
        <v>-1.7548337693829366E-4</v>
      </c>
      <c r="BZ34" s="75">
        <f t="shared" si="33"/>
        <v>-1.4911277896515732E-4</v>
      </c>
      <c r="CA34" s="75">
        <f t="shared" si="34"/>
        <v>-1.6254744353508179E-4</v>
      </c>
    </row>
    <row r="35" spans="1:79" x14ac:dyDescent="0.45">
      <c r="A35" s="39" t="s">
        <v>12</v>
      </c>
      <c r="B35" s="16">
        <v>63795</v>
      </c>
      <c r="C35" s="16">
        <v>62124</v>
      </c>
      <c r="D35" s="16">
        <v>125919</v>
      </c>
      <c r="E35" s="16"/>
      <c r="F35" s="16">
        <v>57453</v>
      </c>
      <c r="G35" s="16">
        <v>57723</v>
      </c>
      <c r="H35" s="16">
        <v>115176</v>
      </c>
      <c r="I35" s="44"/>
      <c r="J35" s="16">
        <v>63633</v>
      </c>
      <c r="K35" s="16">
        <v>62003</v>
      </c>
      <c r="L35" s="16">
        <v>125636</v>
      </c>
      <c r="M35" s="39"/>
      <c r="N35" s="39" t="s">
        <v>12</v>
      </c>
      <c r="O35" s="16">
        <v>63780</v>
      </c>
      <c r="P35" s="16">
        <v>62113</v>
      </c>
      <c r="Q35" s="16">
        <v>125893</v>
      </c>
      <c r="R35" s="16"/>
      <c r="S35" s="16">
        <v>57444</v>
      </c>
      <c r="T35" s="16">
        <v>57715</v>
      </c>
      <c r="U35" s="16">
        <v>115159</v>
      </c>
      <c r="V35" s="44"/>
      <c r="W35" s="16">
        <v>63619</v>
      </c>
      <c r="X35" s="16">
        <v>61992</v>
      </c>
      <c r="Y35" s="16">
        <v>125611</v>
      </c>
      <c r="Z35" s="39"/>
      <c r="AA35" s="71" t="b">
        <f t="shared" si="3"/>
        <v>1</v>
      </c>
      <c r="AB35" t="s">
        <v>12</v>
      </c>
      <c r="AC35" s="63">
        <v>63780</v>
      </c>
      <c r="AD35" s="63">
        <v>62113</v>
      </c>
      <c r="AE35" s="63">
        <v>125893</v>
      </c>
      <c r="AF35" s="63"/>
      <c r="AG35" s="63">
        <v>57444</v>
      </c>
      <c r="AH35" s="63">
        <v>57715</v>
      </c>
      <c r="AI35" s="63">
        <v>115159</v>
      </c>
      <c r="AJ35" s="63"/>
      <c r="AK35" s="63">
        <v>63619</v>
      </c>
      <c r="AL35" s="63">
        <v>61992</v>
      </c>
      <c r="AM35" s="63">
        <v>125611</v>
      </c>
      <c r="AO35" s="71"/>
      <c r="AP35" t="s">
        <v>12</v>
      </c>
      <c r="AQ35" s="73">
        <f t="shared" si="4"/>
        <v>0</v>
      </c>
      <c r="AR35" s="73">
        <f t="shared" si="5"/>
        <v>0</v>
      </c>
      <c r="AS35" s="73">
        <f t="shared" si="6"/>
        <v>0</v>
      </c>
      <c r="AT35" s="73">
        <f t="shared" si="7"/>
        <v>0</v>
      </c>
      <c r="AU35" s="73">
        <f t="shared" si="8"/>
        <v>0</v>
      </c>
      <c r="AV35" s="73">
        <f t="shared" si="9"/>
        <v>0</v>
      </c>
      <c r="AW35" s="73">
        <f t="shared" si="10"/>
        <v>0</v>
      </c>
      <c r="AX35" s="73">
        <f t="shared" si="11"/>
        <v>0</v>
      </c>
      <c r="AY35" s="73">
        <f t="shared" si="12"/>
        <v>0</v>
      </c>
      <c r="AZ35" s="73">
        <f t="shared" si="13"/>
        <v>0</v>
      </c>
      <c r="BA35" s="73">
        <f t="shared" si="14"/>
        <v>0</v>
      </c>
      <c r="BC35" t="s">
        <v>12</v>
      </c>
      <c r="BD35" s="76">
        <f t="shared" si="15"/>
        <v>-15</v>
      </c>
      <c r="BE35" s="76">
        <f t="shared" si="16"/>
        <v>-11</v>
      </c>
      <c r="BF35" s="76">
        <f t="shared" si="17"/>
        <v>-26</v>
      </c>
      <c r="BG35" s="76">
        <f t="shared" si="18"/>
        <v>0</v>
      </c>
      <c r="BH35" s="76">
        <f t="shared" si="19"/>
        <v>-9</v>
      </c>
      <c r="BI35" s="76">
        <f t="shared" si="20"/>
        <v>-8</v>
      </c>
      <c r="BJ35" s="76">
        <f t="shared" si="21"/>
        <v>-17</v>
      </c>
      <c r="BK35" s="76">
        <f t="shared" si="22"/>
        <v>0</v>
      </c>
      <c r="BL35" s="76">
        <f t="shared" si="23"/>
        <v>-14</v>
      </c>
      <c r="BM35" s="76">
        <f t="shared" si="24"/>
        <v>-11</v>
      </c>
      <c r="BN35" s="76">
        <f t="shared" si="25"/>
        <v>-25</v>
      </c>
      <c r="BP35" t="s">
        <v>12</v>
      </c>
      <c r="BQ35" s="75">
        <f t="shared" si="26"/>
        <v>-2.3518344308560678E-4</v>
      </c>
      <c r="BR35" s="75">
        <f t="shared" si="27"/>
        <v>-1.7709658203596672E-4</v>
      </c>
      <c r="BS35" s="75">
        <f t="shared" si="28"/>
        <v>-2.0652458834089266E-4</v>
      </c>
      <c r="BT35" s="75"/>
      <c r="BU35" s="75">
        <f t="shared" si="29"/>
        <v>-1.566743263003969E-4</v>
      </c>
      <c r="BV35" s="75">
        <f t="shared" si="30"/>
        <v>-1.3861214588928354E-4</v>
      </c>
      <c r="BW35" s="75">
        <f t="shared" si="31"/>
        <v>-1.4762198351843972E-4</v>
      </c>
      <c r="BX35" s="75"/>
      <c r="BY35" s="75">
        <f t="shared" si="32"/>
        <v>-2.2006004495512348E-4</v>
      </c>
      <c r="BZ35" s="75">
        <f t="shared" si="33"/>
        <v>-1.7744225061298231E-4</v>
      </c>
      <c r="CA35" s="75">
        <f t="shared" si="34"/>
        <v>-1.9902715526506437E-4</v>
      </c>
    </row>
    <row r="36" spans="1:79" x14ac:dyDescent="0.45">
      <c r="A36" s="39" t="s">
        <v>13</v>
      </c>
      <c r="B36" s="16">
        <v>28075</v>
      </c>
      <c r="C36" s="16">
        <v>5428</v>
      </c>
      <c r="D36" s="16">
        <v>33503</v>
      </c>
      <c r="E36" s="16"/>
      <c r="F36" s="16">
        <v>17378</v>
      </c>
      <c r="G36" s="16">
        <v>3668</v>
      </c>
      <c r="H36" s="16">
        <v>21046</v>
      </c>
      <c r="I36" s="44"/>
      <c r="J36" s="16">
        <v>26411</v>
      </c>
      <c r="K36" s="16">
        <v>4985</v>
      </c>
      <c r="L36" s="16">
        <v>31396</v>
      </c>
      <c r="M36" s="39"/>
      <c r="N36" s="39" t="s">
        <v>13</v>
      </c>
      <c r="O36" s="16">
        <v>28061</v>
      </c>
      <c r="P36" s="16">
        <v>5427</v>
      </c>
      <c r="Q36" s="16">
        <v>33488</v>
      </c>
      <c r="R36" s="16"/>
      <c r="S36" s="16">
        <v>17364</v>
      </c>
      <c r="T36" s="16">
        <v>3667</v>
      </c>
      <c r="U36" s="16">
        <v>21031</v>
      </c>
      <c r="V36" s="44"/>
      <c r="W36" s="16">
        <v>26397</v>
      </c>
      <c r="X36" s="16">
        <v>4984</v>
      </c>
      <c r="Y36" s="16">
        <v>31381</v>
      </c>
      <c r="Z36" s="39"/>
      <c r="AA36" s="71" t="b">
        <f t="shared" si="3"/>
        <v>1</v>
      </c>
      <c r="AB36" t="s">
        <v>13</v>
      </c>
      <c r="AC36" s="63">
        <v>28061</v>
      </c>
      <c r="AD36" s="63">
        <v>5427</v>
      </c>
      <c r="AE36" s="63">
        <v>33488</v>
      </c>
      <c r="AF36" s="63"/>
      <c r="AG36" s="63">
        <v>17364</v>
      </c>
      <c r="AH36" s="63">
        <v>3667</v>
      </c>
      <c r="AI36" s="63">
        <v>21031</v>
      </c>
      <c r="AJ36" s="63"/>
      <c r="AK36" s="63">
        <v>26397</v>
      </c>
      <c r="AL36" s="63">
        <v>4984</v>
      </c>
      <c r="AM36" s="63">
        <v>31381</v>
      </c>
      <c r="AO36" s="71"/>
      <c r="AP36" t="s">
        <v>13</v>
      </c>
      <c r="AQ36" s="73">
        <f t="shared" si="4"/>
        <v>0</v>
      </c>
      <c r="AR36" s="73">
        <f t="shared" si="5"/>
        <v>0</v>
      </c>
      <c r="AS36" s="73">
        <f t="shared" si="6"/>
        <v>0</v>
      </c>
      <c r="AT36" s="73">
        <f t="shared" si="7"/>
        <v>0</v>
      </c>
      <c r="AU36" s="73">
        <f t="shared" si="8"/>
        <v>0</v>
      </c>
      <c r="AV36" s="73">
        <f t="shared" si="9"/>
        <v>0</v>
      </c>
      <c r="AW36" s="73">
        <f t="shared" si="10"/>
        <v>0</v>
      </c>
      <c r="AX36" s="73">
        <f t="shared" si="11"/>
        <v>0</v>
      </c>
      <c r="AY36" s="73">
        <f t="shared" si="12"/>
        <v>0</v>
      </c>
      <c r="AZ36" s="73">
        <f t="shared" si="13"/>
        <v>0</v>
      </c>
      <c r="BA36" s="73">
        <f t="shared" si="14"/>
        <v>0</v>
      </c>
      <c r="BC36" t="s">
        <v>13</v>
      </c>
      <c r="BD36" s="76">
        <f t="shared" si="15"/>
        <v>-14</v>
      </c>
      <c r="BE36" s="76">
        <f t="shared" si="16"/>
        <v>-1</v>
      </c>
      <c r="BF36" s="76">
        <f t="shared" si="17"/>
        <v>-15</v>
      </c>
      <c r="BG36" s="76">
        <f t="shared" si="18"/>
        <v>0</v>
      </c>
      <c r="BH36" s="76">
        <f t="shared" si="19"/>
        <v>-14</v>
      </c>
      <c r="BI36" s="76">
        <f t="shared" si="20"/>
        <v>-1</v>
      </c>
      <c r="BJ36" s="76">
        <f t="shared" si="21"/>
        <v>-15</v>
      </c>
      <c r="BK36" s="76">
        <f t="shared" si="22"/>
        <v>0</v>
      </c>
      <c r="BL36" s="76">
        <f t="shared" si="23"/>
        <v>-14</v>
      </c>
      <c r="BM36" s="76">
        <f t="shared" si="24"/>
        <v>-1</v>
      </c>
      <c r="BN36" s="76">
        <f t="shared" si="25"/>
        <v>-15</v>
      </c>
      <c r="BP36" t="s">
        <v>13</v>
      </c>
      <c r="BQ36" s="75">
        <f t="shared" si="26"/>
        <v>-4.9891308221374864E-4</v>
      </c>
      <c r="BR36" s="75">
        <f t="shared" si="27"/>
        <v>-1.8426386585590566E-4</v>
      </c>
      <c r="BS36" s="75">
        <f t="shared" si="28"/>
        <v>-4.479216435738175E-4</v>
      </c>
      <c r="BT36" s="75"/>
      <c r="BU36" s="75">
        <f t="shared" si="29"/>
        <v>-8.0626583736466255E-4</v>
      </c>
      <c r="BV36" s="75">
        <f t="shared" si="30"/>
        <v>-2.7270248159258248E-4</v>
      </c>
      <c r="BW36" s="75">
        <f t="shared" si="31"/>
        <v>-7.1323284675003571E-4</v>
      </c>
      <c r="BX36" s="75"/>
      <c r="BY36" s="75">
        <f t="shared" si="32"/>
        <v>-5.3036329885971893E-4</v>
      </c>
      <c r="BZ36" s="75">
        <f t="shared" si="33"/>
        <v>-2.0064205457463884E-4</v>
      </c>
      <c r="CA36" s="75">
        <f t="shared" si="34"/>
        <v>-4.7799623976291385E-4</v>
      </c>
    </row>
    <row r="37" spans="1:79" x14ac:dyDescent="0.45">
      <c r="A37" s="39" t="s">
        <v>14</v>
      </c>
      <c r="B37" s="16">
        <v>3948</v>
      </c>
      <c r="C37" s="16">
        <v>2246</v>
      </c>
      <c r="D37" s="16">
        <v>6194</v>
      </c>
      <c r="E37" s="16"/>
      <c r="F37" s="16">
        <v>2307</v>
      </c>
      <c r="G37" s="16">
        <v>1327</v>
      </c>
      <c r="H37" s="16">
        <v>3634</v>
      </c>
      <c r="I37" s="44"/>
      <c r="J37" s="16">
        <v>3833</v>
      </c>
      <c r="K37" s="16">
        <v>2195</v>
      </c>
      <c r="L37" s="16">
        <v>6028</v>
      </c>
      <c r="M37" s="39"/>
      <c r="N37" s="39" t="s">
        <v>14</v>
      </c>
      <c r="O37" s="16">
        <v>3945</v>
      </c>
      <c r="P37" s="16">
        <v>2246</v>
      </c>
      <c r="Q37" s="16">
        <v>6191</v>
      </c>
      <c r="R37" s="16"/>
      <c r="S37" s="16">
        <v>2304</v>
      </c>
      <c r="T37" s="16">
        <v>1327</v>
      </c>
      <c r="U37" s="16">
        <v>3631</v>
      </c>
      <c r="V37" s="44"/>
      <c r="W37" s="16">
        <v>3830</v>
      </c>
      <c r="X37" s="16">
        <v>2195</v>
      </c>
      <c r="Y37" s="16">
        <v>6025</v>
      </c>
      <c r="Z37" s="39"/>
      <c r="AA37" s="71" t="b">
        <f t="shared" si="3"/>
        <v>1</v>
      </c>
      <c r="AB37" t="s">
        <v>14</v>
      </c>
      <c r="AC37" s="63">
        <v>3945</v>
      </c>
      <c r="AD37" s="63">
        <v>2246</v>
      </c>
      <c r="AE37" s="63">
        <v>6191</v>
      </c>
      <c r="AF37" s="63"/>
      <c r="AG37" s="63">
        <v>2304</v>
      </c>
      <c r="AH37" s="63">
        <v>1327</v>
      </c>
      <c r="AI37" s="63">
        <v>3631</v>
      </c>
      <c r="AJ37" s="63"/>
      <c r="AK37" s="63">
        <v>3830</v>
      </c>
      <c r="AL37" s="63">
        <v>2195</v>
      </c>
      <c r="AM37" s="63">
        <v>6025</v>
      </c>
      <c r="AO37" s="71"/>
      <c r="AP37" t="s">
        <v>14</v>
      </c>
      <c r="AQ37" s="73">
        <f t="shared" si="4"/>
        <v>0</v>
      </c>
      <c r="AR37" s="73">
        <f t="shared" si="5"/>
        <v>0</v>
      </c>
      <c r="AS37" s="73">
        <f t="shared" si="6"/>
        <v>0</v>
      </c>
      <c r="AT37" s="73">
        <f t="shared" si="7"/>
        <v>0</v>
      </c>
      <c r="AU37" s="73">
        <f t="shared" si="8"/>
        <v>0</v>
      </c>
      <c r="AV37" s="73">
        <f t="shared" si="9"/>
        <v>0</v>
      </c>
      <c r="AW37" s="73">
        <f t="shared" si="10"/>
        <v>0</v>
      </c>
      <c r="AX37" s="73">
        <f t="shared" si="11"/>
        <v>0</v>
      </c>
      <c r="AY37" s="73">
        <f t="shared" si="12"/>
        <v>0</v>
      </c>
      <c r="AZ37" s="73">
        <f t="shared" si="13"/>
        <v>0</v>
      </c>
      <c r="BA37" s="73">
        <f t="shared" si="14"/>
        <v>0</v>
      </c>
      <c r="BC37" t="s">
        <v>14</v>
      </c>
      <c r="BD37" s="76">
        <f t="shared" si="15"/>
        <v>-3</v>
      </c>
      <c r="BE37" s="76">
        <f t="shared" si="16"/>
        <v>0</v>
      </c>
      <c r="BF37" s="76">
        <f t="shared" si="17"/>
        <v>-3</v>
      </c>
      <c r="BG37" s="76">
        <f t="shared" si="18"/>
        <v>0</v>
      </c>
      <c r="BH37" s="76">
        <f t="shared" si="19"/>
        <v>-3</v>
      </c>
      <c r="BI37" s="76">
        <f t="shared" si="20"/>
        <v>0</v>
      </c>
      <c r="BJ37" s="76">
        <f t="shared" si="21"/>
        <v>-3</v>
      </c>
      <c r="BK37" s="76">
        <f t="shared" si="22"/>
        <v>0</v>
      </c>
      <c r="BL37" s="76">
        <f t="shared" si="23"/>
        <v>-3</v>
      </c>
      <c r="BM37" s="76">
        <f t="shared" si="24"/>
        <v>0</v>
      </c>
      <c r="BN37" s="76">
        <f t="shared" si="25"/>
        <v>-3</v>
      </c>
      <c r="BP37" t="s">
        <v>14</v>
      </c>
      <c r="BQ37" s="75">
        <f t="shared" si="26"/>
        <v>-7.6045627376425851E-4</v>
      </c>
      <c r="BR37" s="75">
        <f t="shared" si="27"/>
        <v>0</v>
      </c>
      <c r="BS37" s="75">
        <f t="shared" si="28"/>
        <v>-4.8457438216766274E-4</v>
      </c>
      <c r="BT37" s="75"/>
      <c r="BU37" s="75">
        <f t="shared" si="29"/>
        <v>-1.3020833333333333E-3</v>
      </c>
      <c r="BV37" s="75">
        <f t="shared" si="30"/>
        <v>0</v>
      </c>
      <c r="BW37" s="75">
        <f t="shared" si="31"/>
        <v>-8.262186725419994E-4</v>
      </c>
      <c r="BX37" s="75"/>
      <c r="BY37" s="75">
        <f t="shared" si="32"/>
        <v>-7.8328981723237601E-4</v>
      </c>
      <c r="BZ37" s="75">
        <f t="shared" si="33"/>
        <v>0</v>
      </c>
      <c r="CA37" s="75">
        <f t="shared" si="34"/>
        <v>-4.9792531120331949E-4</v>
      </c>
    </row>
    <row r="38" spans="1:79" x14ac:dyDescent="0.45">
      <c r="A38" s="39"/>
      <c r="B38" s="16" t="s">
        <v>199</v>
      </c>
      <c r="C38" s="16" t="s">
        <v>199</v>
      </c>
      <c r="D38" s="16" t="s">
        <v>199</v>
      </c>
      <c r="E38" s="16"/>
      <c r="F38" s="16" t="s">
        <v>199</v>
      </c>
      <c r="G38" s="16" t="s">
        <v>199</v>
      </c>
      <c r="H38" s="16" t="s">
        <v>199</v>
      </c>
      <c r="I38" s="44"/>
      <c r="J38" s="16" t="s">
        <v>199</v>
      </c>
      <c r="K38" s="16" t="s">
        <v>199</v>
      </c>
      <c r="L38" s="16" t="s">
        <v>199</v>
      </c>
      <c r="M38" s="39"/>
      <c r="N38" s="39"/>
      <c r="O38" s="16" t="s">
        <v>199</v>
      </c>
      <c r="P38" s="16" t="s">
        <v>199</v>
      </c>
      <c r="Q38" s="16" t="s">
        <v>199</v>
      </c>
      <c r="R38" s="16"/>
      <c r="S38" s="16" t="s">
        <v>199</v>
      </c>
      <c r="T38" s="16" t="s">
        <v>199</v>
      </c>
      <c r="U38" s="16" t="s">
        <v>199</v>
      </c>
      <c r="V38" s="44"/>
      <c r="W38" s="16" t="s">
        <v>199</v>
      </c>
      <c r="X38" s="16" t="s">
        <v>199</v>
      </c>
      <c r="Y38" s="16" t="s">
        <v>199</v>
      </c>
      <c r="Z38" s="39"/>
      <c r="AA38" s="71"/>
      <c r="AC38" s="63"/>
      <c r="AD38" s="63"/>
      <c r="AE38" s="63"/>
      <c r="AF38" s="63"/>
      <c r="AG38" s="63"/>
      <c r="AH38" s="63"/>
      <c r="AI38" s="63"/>
      <c r="AJ38" s="63"/>
      <c r="AK38" s="63"/>
      <c r="AL38" s="63"/>
      <c r="AM38" s="63"/>
      <c r="AO38" s="71"/>
      <c r="BQ38" s="75"/>
      <c r="BR38" s="75"/>
      <c r="BS38" s="75"/>
      <c r="BT38" s="75"/>
      <c r="BU38" s="75"/>
      <c r="BV38" s="75"/>
      <c r="BW38" s="75"/>
      <c r="BX38" s="75"/>
      <c r="BY38" s="75"/>
      <c r="BZ38" s="75"/>
      <c r="CA38" s="75"/>
    </row>
    <row r="39" spans="1:79" x14ac:dyDescent="0.45">
      <c r="A39" s="39" t="s">
        <v>78</v>
      </c>
      <c r="B39" s="16">
        <v>108376</v>
      </c>
      <c r="C39" s="16">
        <v>75749</v>
      </c>
      <c r="D39" s="16">
        <v>184125</v>
      </c>
      <c r="E39" s="16"/>
      <c r="F39" s="16">
        <v>58406</v>
      </c>
      <c r="G39" s="16">
        <v>54779</v>
      </c>
      <c r="H39" s="16">
        <v>113185</v>
      </c>
      <c r="I39" s="44"/>
      <c r="J39" s="16">
        <v>105909</v>
      </c>
      <c r="K39" s="16">
        <v>75063</v>
      </c>
      <c r="L39" s="16">
        <v>180972</v>
      </c>
      <c r="M39" s="39"/>
      <c r="N39" s="39" t="s">
        <v>78</v>
      </c>
      <c r="O39" s="16">
        <v>108376</v>
      </c>
      <c r="P39" s="16">
        <v>75749</v>
      </c>
      <c r="Q39" s="16">
        <v>184125</v>
      </c>
      <c r="R39" s="16"/>
      <c r="S39" s="16">
        <v>58406</v>
      </c>
      <c r="T39" s="16">
        <v>54779</v>
      </c>
      <c r="U39" s="16">
        <v>113185</v>
      </c>
      <c r="V39" s="44"/>
      <c r="W39" s="16">
        <v>105909</v>
      </c>
      <c r="X39" s="16">
        <v>75063</v>
      </c>
      <c r="Y39" s="16">
        <v>180972</v>
      </c>
      <c r="Z39" s="39"/>
      <c r="AA39" s="71" t="b">
        <f t="shared" si="3"/>
        <v>1</v>
      </c>
      <c r="AB39" t="s">
        <v>78</v>
      </c>
      <c r="AC39" s="63">
        <v>108376</v>
      </c>
      <c r="AD39" s="63">
        <v>75749</v>
      </c>
      <c r="AE39" s="63">
        <v>184125</v>
      </c>
      <c r="AF39" s="63"/>
      <c r="AG39" s="63">
        <v>58406</v>
      </c>
      <c r="AH39" s="63">
        <v>54779</v>
      </c>
      <c r="AI39" s="63">
        <v>113185</v>
      </c>
      <c r="AJ39" s="63"/>
      <c r="AK39" s="63">
        <v>105909</v>
      </c>
      <c r="AL39" s="63">
        <v>75063</v>
      </c>
      <c r="AM39" s="63">
        <v>180972</v>
      </c>
      <c r="AO39" s="71"/>
      <c r="AP39" t="s">
        <v>78</v>
      </c>
      <c r="AQ39" s="73">
        <f t="shared" si="4"/>
        <v>0</v>
      </c>
      <c r="AR39" s="73">
        <f t="shared" si="5"/>
        <v>0</v>
      </c>
      <c r="AS39" s="73">
        <f t="shared" si="6"/>
        <v>0</v>
      </c>
      <c r="AT39" s="73">
        <f t="shared" si="7"/>
        <v>0</v>
      </c>
      <c r="AU39" s="73">
        <f t="shared" si="8"/>
        <v>0</v>
      </c>
      <c r="AV39" s="73">
        <f t="shared" si="9"/>
        <v>0</v>
      </c>
      <c r="AW39" s="73">
        <f t="shared" si="10"/>
        <v>0</v>
      </c>
      <c r="AX39" s="73">
        <f t="shared" si="11"/>
        <v>0</v>
      </c>
      <c r="AY39" s="73">
        <f t="shared" si="12"/>
        <v>0</v>
      </c>
      <c r="AZ39" s="73">
        <f t="shared" si="13"/>
        <v>0</v>
      </c>
      <c r="BA39" s="73">
        <f t="shared" si="14"/>
        <v>0</v>
      </c>
      <c r="BC39" t="s">
        <v>78</v>
      </c>
      <c r="BD39" s="76">
        <f t="shared" si="15"/>
        <v>0</v>
      </c>
      <c r="BE39" s="76">
        <f t="shared" si="16"/>
        <v>0</v>
      </c>
      <c r="BF39" s="76">
        <f t="shared" si="17"/>
        <v>0</v>
      </c>
      <c r="BG39" s="76">
        <f t="shared" si="18"/>
        <v>0</v>
      </c>
      <c r="BH39" s="76">
        <f t="shared" si="19"/>
        <v>0</v>
      </c>
      <c r="BI39" s="76">
        <f t="shared" si="20"/>
        <v>0</v>
      </c>
      <c r="BJ39" s="76">
        <f t="shared" si="21"/>
        <v>0</v>
      </c>
      <c r="BK39" s="76">
        <f t="shared" si="22"/>
        <v>0</v>
      </c>
      <c r="BL39" s="76">
        <f t="shared" si="23"/>
        <v>0</v>
      </c>
      <c r="BM39" s="76">
        <f t="shared" si="24"/>
        <v>0</v>
      </c>
      <c r="BN39" s="76">
        <f t="shared" si="25"/>
        <v>0</v>
      </c>
      <c r="BP39" t="s">
        <v>78</v>
      </c>
      <c r="BQ39" s="75">
        <f t="shared" si="26"/>
        <v>0</v>
      </c>
      <c r="BR39" s="75">
        <f t="shared" si="27"/>
        <v>0</v>
      </c>
      <c r="BS39" s="75">
        <f t="shared" si="28"/>
        <v>0</v>
      </c>
      <c r="BT39" s="75"/>
      <c r="BU39" s="75">
        <f t="shared" si="29"/>
        <v>0</v>
      </c>
      <c r="BV39" s="75">
        <f t="shared" si="30"/>
        <v>0</v>
      </c>
      <c r="BW39" s="75">
        <f t="shared" si="31"/>
        <v>0</v>
      </c>
      <c r="BX39" s="75"/>
      <c r="BY39" s="75">
        <f t="shared" si="32"/>
        <v>0</v>
      </c>
      <c r="BZ39" s="75">
        <f t="shared" si="33"/>
        <v>0</v>
      </c>
      <c r="CA39" s="75">
        <f t="shared" si="34"/>
        <v>0</v>
      </c>
    </row>
    <row r="40" spans="1:79" x14ac:dyDescent="0.45">
      <c r="A40" s="39" t="s">
        <v>15</v>
      </c>
      <c r="B40" s="16">
        <v>7325</v>
      </c>
      <c r="C40" s="16">
        <v>568</v>
      </c>
      <c r="D40" s="16">
        <v>7893</v>
      </c>
      <c r="E40" s="16"/>
      <c r="F40" s="16">
        <v>4686</v>
      </c>
      <c r="G40" s="16">
        <v>470</v>
      </c>
      <c r="H40" s="16">
        <v>5156</v>
      </c>
      <c r="I40" s="44"/>
      <c r="J40" s="16">
        <v>7174</v>
      </c>
      <c r="K40" s="16">
        <v>565</v>
      </c>
      <c r="L40" s="16">
        <v>7739</v>
      </c>
      <c r="M40" s="39"/>
      <c r="N40" s="39" t="s">
        <v>15</v>
      </c>
      <c r="O40" s="16">
        <v>7325</v>
      </c>
      <c r="P40" s="16">
        <v>568</v>
      </c>
      <c r="Q40" s="16">
        <v>7893</v>
      </c>
      <c r="R40" s="16"/>
      <c r="S40" s="16">
        <v>4686</v>
      </c>
      <c r="T40" s="16">
        <v>470</v>
      </c>
      <c r="U40" s="16">
        <v>5156</v>
      </c>
      <c r="V40" s="44"/>
      <c r="W40" s="16">
        <v>7174</v>
      </c>
      <c r="X40" s="16">
        <v>565</v>
      </c>
      <c r="Y40" s="16">
        <v>7739</v>
      </c>
      <c r="Z40" s="39"/>
      <c r="AA40" s="71" t="b">
        <f t="shared" si="3"/>
        <v>1</v>
      </c>
      <c r="AB40" t="s">
        <v>15</v>
      </c>
      <c r="AC40" s="63">
        <v>7325</v>
      </c>
      <c r="AD40" s="63">
        <v>568</v>
      </c>
      <c r="AE40" s="63">
        <v>7893</v>
      </c>
      <c r="AF40" s="63"/>
      <c r="AG40" s="63">
        <v>4686</v>
      </c>
      <c r="AH40" s="63">
        <v>470</v>
      </c>
      <c r="AI40" s="63">
        <v>5156</v>
      </c>
      <c r="AJ40" s="63"/>
      <c r="AK40" s="63">
        <v>7174</v>
      </c>
      <c r="AL40" s="63">
        <v>565</v>
      </c>
      <c r="AM40" s="63">
        <v>7739</v>
      </c>
      <c r="AO40" s="71"/>
      <c r="AP40" t="s">
        <v>15</v>
      </c>
      <c r="AQ40" s="73">
        <f t="shared" si="4"/>
        <v>0</v>
      </c>
      <c r="AR40" s="73">
        <f t="shared" si="5"/>
        <v>0</v>
      </c>
      <c r="AS40" s="73">
        <f t="shared" si="6"/>
        <v>0</v>
      </c>
      <c r="AT40" s="73">
        <f t="shared" si="7"/>
        <v>0</v>
      </c>
      <c r="AU40" s="73">
        <f t="shared" si="8"/>
        <v>0</v>
      </c>
      <c r="AV40" s="73">
        <f t="shared" si="9"/>
        <v>0</v>
      </c>
      <c r="AW40" s="73">
        <f t="shared" si="10"/>
        <v>0</v>
      </c>
      <c r="AX40" s="73">
        <f t="shared" si="11"/>
        <v>0</v>
      </c>
      <c r="AY40" s="73">
        <f t="shared" si="12"/>
        <v>0</v>
      </c>
      <c r="AZ40" s="73">
        <f t="shared" si="13"/>
        <v>0</v>
      </c>
      <c r="BA40" s="73">
        <f t="shared" si="14"/>
        <v>0</v>
      </c>
      <c r="BC40" t="s">
        <v>15</v>
      </c>
      <c r="BD40" s="76">
        <f t="shared" si="15"/>
        <v>0</v>
      </c>
      <c r="BE40" s="76">
        <f t="shared" si="16"/>
        <v>0</v>
      </c>
      <c r="BF40" s="76">
        <f t="shared" si="17"/>
        <v>0</v>
      </c>
      <c r="BG40" s="76">
        <f t="shared" si="18"/>
        <v>0</v>
      </c>
      <c r="BH40" s="76">
        <f t="shared" si="19"/>
        <v>0</v>
      </c>
      <c r="BI40" s="76">
        <f t="shared" si="20"/>
        <v>0</v>
      </c>
      <c r="BJ40" s="76">
        <f t="shared" si="21"/>
        <v>0</v>
      </c>
      <c r="BK40" s="76">
        <f t="shared" si="22"/>
        <v>0</v>
      </c>
      <c r="BL40" s="76">
        <f t="shared" si="23"/>
        <v>0</v>
      </c>
      <c r="BM40" s="76">
        <f t="shared" si="24"/>
        <v>0</v>
      </c>
      <c r="BN40" s="76">
        <f t="shared" si="25"/>
        <v>0</v>
      </c>
      <c r="BP40" t="s">
        <v>15</v>
      </c>
      <c r="BQ40" s="75">
        <f t="shared" si="26"/>
        <v>0</v>
      </c>
      <c r="BR40" s="75">
        <f t="shared" si="27"/>
        <v>0</v>
      </c>
      <c r="BS40" s="75">
        <f t="shared" si="28"/>
        <v>0</v>
      </c>
      <c r="BT40" s="75"/>
      <c r="BU40" s="75">
        <f t="shared" si="29"/>
        <v>0</v>
      </c>
      <c r="BV40" s="75">
        <f t="shared" si="30"/>
        <v>0</v>
      </c>
      <c r="BW40" s="75">
        <f t="shared" si="31"/>
        <v>0</v>
      </c>
      <c r="BX40" s="75"/>
      <c r="BY40" s="75">
        <f t="shared" si="32"/>
        <v>0</v>
      </c>
      <c r="BZ40" s="75">
        <f t="shared" si="33"/>
        <v>0</v>
      </c>
      <c r="CA40" s="75">
        <f t="shared" si="34"/>
        <v>0</v>
      </c>
    </row>
    <row r="41" spans="1:79" x14ac:dyDescent="0.45">
      <c r="A41" s="39" t="s">
        <v>16</v>
      </c>
      <c r="B41" s="16">
        <v>14080</v>
      </c>
      <c r="C41" s="16">
        <v>24327</v>
      </c>
      <c r="D41" s="16">
        <v>38407</v>
      </c>
      <c r="E41" s="16"/>
      <c r="F41" s="16">
        <v>6371</v>
      </c>
      <c r="G41" s="16">
        <v>17099</v>
      </c>
      <c r="H41" s="16">
        <v>23470</v>
      </c>
      <c r="I41" s="44"/>
      <c r="J41" s="16">
        <v>13738</v>
      </c>
      <c r="K41" s="16">
        <v>24141</v>
      </c>
      <c r="L41" s="16">
        <v>37879</v>
      </c>
      <c r="M41" s="39"/>
      <c r="N41" s="39" t="s">
        <v>16</v>
      </c>
      <c r="O41" s="16">
        <v>14079</v>
      </c>
      <c r="P41" s="16">
        <v>24320</v>
      </c>
      <c r="Q41" s="16">
        <v>38399</v>
      </c>
      <c r="R41" s="16"/>
      <c r="S41" s="16">
        <v>6370</v>
      </c>
      <c r="T41" s="16">
        <v>17092</v>
      </c>
      <c r="U41" s="16">
        <v>23462</v>
      </c>
      <c r="V41" s="44"/>
      <c r="W41" s="16">
        <v>13737</v>
      </c>
      <c r="X41" s="16">
        <v>24134</v>
      </c>
      <c r="Y41" s="16">
        <v>37871</v>
      </c>
      <c r="Z41" s="39"/>
      <c r="AA41" s="71" t="b">
        <f t="shared" si="3"/>
        <v>1</v>
      </c>
      <c r="AB41" t="s">
        <v>16</v>
      </c>
      <c r="AC41" s="63">
        <v>14079</v>
      </c>
      <c r="AD41" s="63">
        <v>24320</v>
      </c>
      <c r="AE41" s="63">
        <v>38399</v>
      </c>
      <c r="AF41" s="63"/>
      <c r="AG41" s="63">
        <v>6370</v>
      </c>
      <c r="AH41" s="63">
        <v>17092</v>
      </c>
      <c r="AI41" s="63">
        <v>23462</v>
      </c>
      <c r="AJ41" s="63"/>
      <c r="AK41" s="63">
        <v>13737</v>
      </c>
      <c r="AL41" s="63">
        <v>24134</v>
      </c>
      <c r="AM41" s="63">
        <v>37871</v>
      </c>
      <c r="AO41" s="71"/>
      <c r="AP41" t="s">
        <v>16</v>
      </c>
      <c r="AQ41" s="73">
        <f t="shared" si="4"/>
        <v>0</v>
      </c>
      <c r="AR41" s="73">
        <f t="shared" si="5"/>
        <v>0</v>
      </c>
      <c r="AS41" s="73">
        <f t="shared" si="6"/>
        <v>0</v>
      </c>
      <c r="AT41" s="73">
        <f t="shared" si="7"/>
        <v>0</v>
      </c>
      <c r="AU41" s="73">
        <f t="shared" si="8"/>
        <v>0</v>
      </c>
      <c r="AV41" s="73">
        <f t="shared" si="9"/>
        <v>0</v>
      </c>
      <c r="AW41" s="73">
        <f t="shared" si="10"/>
        <v>0</v>
      </c>
      <c r="AX41" s="73">
        <f t="shared" si="11"/>
        <v>0</v>
      </c>
      <c r="AY41" s="73">
        <f t="shared" si="12"/>
        <v>0</v>
      </c>
      <c r="AZ41" s="73">
        <f t="shared" si="13"/>
        <v>0</v>
      </c>
      <c r="BA41" s="73">
        <f t="shared" si="14"/>
        <v>0</v>
      </c>
      <c r="BC41" t="s">
        <v>16</v>
      </c>
      <c r="BD41" s="76">
        <f t="shared" si="15"/>
        <v>-1</v>
      </c>
      <c r="BE41" s="76">
        <f t="shared" si="16"/>
        <v>-7</v>
      </c>
      <c r="BF41" s="76">
        <f t="shared" si="17"/>
        <v>-8</v>
      </c>
      <c r="BG41" s="76">
        <f t="shared" si="18"/>
        <v>0</v>
      </c>
      <c r="BH41" s="76">
        <f t="shared" si="19"/>
        <v>-1</v>
      </c>
      <c r="BI41" s="76">
        <f t="shared" si="20"/>
        <v>-7</v>
      </c>
      <c r="BJ41" s="76">
        <f t="shared" si="21"/>
        <v>-8</v>
      </c>
      <c r="BK41" s="76">
        <f t="shared" si="22"/>
        <v>0</v>
      </c>
      <c r="BL41" s="76">
        <f t="shared" si="23"/>
        <v>-1</v>
      </c>
      <c r="BM41" s="76">
        <f t="shared" si="24"/>
        <v>-7</v>
      </c>
      <c r="BN41" s="76">
        <f t="shared" si="25"/>
        <v>-8</v>
      </c>
      <c r="BP41" t="s">
        <v>16</v>
      </c>
      <c r="BQ41" s="75">
        <f t="shared" si="26"/>
        <v>-7.102777185879679E-5</v>
      </c>
      <c r="BR41" s="75">
        <f t="shared" si="27"/>
        <v>-2.8782894736842103E-4</v>
      </c>
      <c r="BS41" s="75">
        <f t="shared" si="28"/>
        <v>-2.0833875882184433E-4</v>
      </c>
      <c r="BT41" s="75"/>
      <c r="BU41" s="75">
        <f t="shared" si="29"/>
        <v>-1.5698587127158556E-4</v>
      </c>
      <c r="BV41" s="75">
        <f t="shared" si="30"/>
        <v>-4.0954832670255089E-4</v>
      </c>
      <c r="BW41" s="75">
        <f t="shared" si="31"/>
        <v>-3.4097689881510529E-4</v>
      </c>
      <c r="BX41" s="75"/>
      <c r="BY41" s="75">
        <f t="shared" si="32"/>
        <v>-7.2796098129140283E-5</v>
      </c>
      <c r="BZ41" s="75">
        <f t="shared" si="33"/>
        <v>-2.9004723626419157E-4</v>
      </c>
      <c r="CA41" s="75">
        <f t="shared" si="34"/>
        <v>-2.1124343164954714E-4</v>
      </c>
    </row>
    <row r="42" spans="1:79" x14ac:dyDescent="0.45">
      <c r="A42" s="39" t="s">
        <v>17</v>
      </c>
      <c r="B42" s="16">
        <v>19943</v>
      </c>
      <c r="C42" s="16">
        <v>11890</v>
      </c>
      <c r="D42" s="16">
        <v>31833</v>
      </c>
      <c r="E42" s="16"/>
      <c r="F42" s="16">
        <v>10078</v>
      </c>
      <c r="G42" s="16">
        <v>8491</v>
      </c>
      <c r="H42" s="16">
        <v>18569</v>
      </c>
      <c r="I42" s="44"/>
      <c r="J42" s="16">
        <v>19257</v>
      </c>
      <c r="K42" s="16">
        <v>11741</v>
      </c>
      <c r="L42" s="16">
        <v>30998</v>
      </c>
      <c r="M42" s="39"/>
      <c r="N42" s="39" t="s">
        <v>17</v>
      </c>
      <c r="O42" s="16">
        <v>19943</v>
      </c>
      <c r="P42" s="16">
        <v>11890</v>
      </c>
      <c r="Q42" s="16">
        <v>31833</v>
      </c>
      <c r="R42" s="16"/>
      <c r="S42" s="16">
        <v>10078</v>
      </c>
      <c r="T42" s="16">
        <v>8491</v>
      </c>
      <c r="U42" s="16">
        <v>18569</v>
      </c>
      <c r="V42" s="44"/>
      <c r="W42" s="16">
        <v>19257</v>
      </c>
      <c r="X42" s="16">
        <v>11741</v>
      </c>
      <c r="Y42" s="16">
        <v>30998</v>
      </c>
      <c r="Z42" s="39"/>
      <c r="AA42" s="71" t="b">
        <f t="shared" si="3"/>
        <v>1</v>
      </c>
      <c r="AB42" t="s">
        <v>17</v>
      </c>
      <c r="AC42" s="63">
        <v>19943</v>
      </c>
      <c r="AD42" s="63">
        <v>11890</v>
      </c>
      <c r="AE42" s="63">
        <v>31833</v>
      </c>
      <c r="AF42" s="63"/>
      <c r="AG42" s="63">
        <v>10078</v>
      </c>
      <c r="AH42" s="63">
        <v>8491</v>
      </c>
      <c r="AI42" s="63">
        <v>18569</v>
      </c>
      <c r="AJ42" s="63"/>
      <c r="AK42" s="63">
        <v>19257</v>
      </c>
      <c r="AL42" s="63">
        <v>11741</v>
      </c>
      <c r="AM42" s="63">
        <v>30998</v>
      </c>
      <c r="AO42" s="71"/>
      <c r="AP42" t="s">
        <v>17</v>
      </c>
      <c r="AQ42" s="73">
        <f t="shared" si="4"/>
        <v>0</v>
      </c>
      <c r="AR42" s="73">
        <f t="shared" si="5"/>
        <v>0</v>
      </c>
      <c r="AS42" s="73">
        <f t="shared" si="6"/>
        <v>0</v>
      </c>
      <c r="AT42" s="73">
        <f t="shared" si="7"/>
        <v>0</v>
      </c>
      <c r="AU42" s="73">
        <f t="shared" si="8"/>
        <v>0</v>
      </c>
      <c r="AV42" s="73">
        <f t="shared" si="9"/>
        <v>0</v>
      </c>
      <c r="AW42" s="73">
        <f t="shared" si="10"/>
        <v>0</v>
      </c>
      <c r="AX42" s="73">
        <f t="shared" si="11"/>
        <v>0</v>
      </c>
      <c r="AY42" s="73">
        <f t="shared" si="12"/>
        <v>0</v>
      </c>
      <c r="AZ42" s="73">
        <f t="shared" si="13"/>
        <v>0</v>
      </c>
      <c r="BA42" s="73">
        <f t="shared" si="14"/>
        <v>0</v>
      </c>
      <c r="BC42" t="s">
        <v>17</v>
      </c>
      <c r="BD42" s="76">
        <f t="shared" si="15"/>
        <v>0</v>
      </c>
      <c r="BE42" s="76">
        <f t="shared" si="16"/>
        <v>0</v>
      </c>
      <c r="BF42" s="76">
        <f t="shared" si="17"/>
        <v>0</v>
      </c>
      <c r="BG42" s="76">
        <f t="shared" si="18"/>
        <v>0</v>
      </c>
      <c r="BH42" s="76">
        <f t="shared" si="19"/>
        <v>0</v>
      </c>
      <c r="BI42" s="76">
        <f t="shared" si="20"/>
        <v>0</v>
      </c>
      <c r="BJ42" s="76">
        <f t="shared" si="21"/>
        <v>0</v>
      </c>
      <c r="BK42" s="76">
        <f t="shared" si="22"/>
        <v>0</v>
      </c>
      <c r="BL42" s="76">
        <f t="shared" si="23"/>
        <v>0</v>
      </c>
      <c r="BM42" s="76">
        <f t="shared" si="24"/>
        <v>0</v>
      </c>
      <c r="BN42" s="76">
        <f t="shared" si="25"/>
        <v>0</v>
      </c>
      <c r="BP42" t="s">
        <v>17</v>
      </c>
      <c r="BQ42" s="75">
        <f t="shared" si="26"/>
        <v>0</v>
      </c>
      <c r="BR42" s="75">
        <f t="shared" si="27"/>
        <v>0</v>
      </c>
      <c r="BS42" s="75">
        <f t="shared" si="28"/>
        <v>0</v>
      </c>
      <c r="BT42" s="75"/>
      <c r="BU42" s="75">
        <f t="shared" si="29"/>
        <v>0</v>
      </c>
      <c r="BV42" s="75">
        <f t="shared" si="30"/>
        <v>0</v>
      </c>
      <c r="BW42" s="75">
        <f t="shared" si="31"/>
        <v>0</v>
      </c>
      <c r="BX42" s="75"/>
      <c r="BY42" s="75">
        <f t="shared" si="32"/>
        <v>0</v>
      </c>
      <c r="BZ42" s="75">
        <f t="shared" si="33"/>
        <v>0</v>
      </c>
      <c r="CA42" s="75">
        <f t="shared" si="34"/>
        <v>0</v>
      </c>
    </row>
    <row r="43" spans="1:79" x14ac:dyDescent="0.45">
      <c r="A43" s="39" t="s">
        <v>18</v>
      </c>
      <c r="B43" s="16">
        <v>43487</v>
      </c>
      <c r="C43" s="16">
        <v>7607</v>
      </c>
      <c r="D43" s="16">
        <v>51094</v>
      </c>
      <c r="E43" s="16"/>
      <c r="F43" s="16">
        <v>23276</v>
      </c>
      <c r="G43" s="16">
        <v>5419</v>
      </c>
      <c r="H43" s="16">
        <v>28695</v>
      </c>
      <c r="I43" s="44"/>
      <c r="J43" s="16">
        <v>42498</v>
      </c>
      <c r="K43" s="16">
        <v>7522</v>
      </c>
      <c r="L43" s="16">
        <v>50020</v>
      </c>
      <c r="M43" s="39"/>
      <c r="N43" s="39" t="s">
        <v>18</v>
      </c>
      <c r="O43" s="16">
        <v>43487</v>
      </c>
      <c r="P43" s="16">
        <v>7607</v>
      </c>
      <c r="Q43" s="16">
        <v>51094</v>
      </c>
      <c r="R43" s="16"/>
      <c r="S43" s="16">
        <v>23276</v>
      </c>
      <c r="T43" s="16">
        <v>5419</v>
      </c>
      <c r="U43" s="16">
        <v>28695</v>
      </c>
      <c r="V43" s="44"/>
      <c r="W43" s="16">
        <v>42498</v>
      </c>
      <c r="X43" s="16">
        <v>7522</v>
      </c>
      <c r="Y43" s="16">
        <v>50020</v>
      </c>
      <c r="Z43" s="39"/>
      <c r="AA43" s="71" t="b">
        <f t="shared" si="3"/>
        <v>1</v>
      </c>
      <c r="AB43" t="s">
        <v>18</v>
      </c>
      <c r="AC43" s="63">
        <v>43487</v>
      </c>
      <c r="AD43" s="63">
        <v>7607</v>
      </c>
      <c r="AE43" s="63">
        <v>51094</v>
      </c>
      <c r="AF43" s="63"/>
      <c r="AG43" s="63">
        <v>23276</v>
      </c>
      <c r="AH43" s="63">
        <v>5419</v>
      </c>
      <c r="AI43" s="63">
        <v>28695</v>
      </c>
      <c r="AJ43" s="63"/>
      <c r="AK43" s="63">
        <v>42498</v>
      </c>
      <c r="AL43" s="63">
        <v>7522</v>
      </c>
      <c r="AM43" s="63">
        <v>50020</v>
      </c>
      <c r="AO43" s="71"/>
      <c r="AP43" t="s">
        <v>18</v>
      </c>
      <c r="AQ43" s="73">
        <f t="shared" si="4"/>
        <v>0</v>
      </c>
      <c r="AR43" s="73">
        <f t="shared" si="5"/>
        <v>0</v>
      </c>
      <c r="AS43" s="73">
        <f t="shared" si="6"/>
        <v>0</v>
      </c>
      <c r="AT43" s="73">
        <f t="shared" si="7"/>
        <v>0</v>
      </c>
      <c r="AU43" s="73">
        <f t="shared" si="8"/>
        <v>0</v>
      </c>
      <c r="AV43" s="73">
        <f t="shared" si="9"/>
        <v>0</v>
      </c>
      <c r="AW43" s="73">
        <f t="shared" si="10"/>
        <v>0</v>
      </c>
      <c r="AX43" s="73">
        <f t="shared" si="11"/>
        <v>0</v>
      </c>
      <c r="AY43" s="73">
        <f t="shared" si="12"/>
        <v>0</v>
      </c>
      <c r="AZ43" s="73">
        <f t="shared" si="13"/>
        <v>0</v>
      </c>
      <c r="BA43" s="73">
        <f t="shared" si="14"/>
        <v>0</v>
      </c>
      <c r="BC43" t="s">
        <v>18</v>
      </c>
      <c r="BD43" s="76">
        <f t="shared" si="15"/>
        <v>0</v>
      </c>
      <c r="BE43" s="76">
        <f t="shared" si="16"/>
        <v>0</v>
      </c>
      <c r="BF43" s="76">
        <f t="shared" si="17"/>
        <v>0</v>
      </c>
      <c r="BG43" s="76">
        <f t="shared" si="18"/>
        <v>0</v>
      </c>
      <c r="BH43" s="76">
        <f t="shared" si="19"/>
        <v>0</v>
      </c>
      <c r="BI43" s="76">
        <f t="shared" si="20"/>
        <v>0</v>
      </c>
      <c r="BJ43" s="76">
        <f t="shared" si="21"/>
        <v>0</v>
      </c>
      <c r="BK43" s="76">
        <f t="shared" si="22"/>
        <v>0</v>
      </c>
      <c r="BL43" s="76">
        <f t="shared" si="23"/>
        <v>0</v>
      </c>
      <c r="BM43" s="76">
        <f t="shared" si="24"/>
        <v>0</v>
      </c>
      <c r="BN43" s="76">
        <f t="shared" si="25"/>
        <v>0</v>
      </c>
      <c r="BP43" t="s">
        <v>18</v>
      </c>
      <c r="BQ43" s="75">
        <f t="shared" si="26"/>
        <v>0</v>
      </c>
      <c r="BR43" s="75">
        <f t="shared" si="27"/>
        <v>0</v>
      </c>
      <c r="BS43" s="75">
        <f t="shared" si="28"/>
        <v>0</v>
      </c>
      <c r="BT43" s="75"/>
      <c r="BU43" s="75">
        <f t="shared" si="29"/>
        <v>0</v>
      </c>
      <c r="BV43" s="75">
        <f t="shared" si="30"/>
        <v>0</v>
      </c>
      <c r="BW43" s="75">
        <f t="shared" si="31"/>
        <v>0</v>
      </c>
      <c r="BX43" s="75"/>
      <c r="BY43" s="75">
        <f t="shared" si="32"/>
        <v>0</v>
      </c>
      <c r="BZ43" s="75">
        <f t="shared" si="33"/>
        <v>0</v>
      </c>
      <c r="CA43" s="75">
        <f t="shared" si="34"/>
        <v>0</v>
      </c>
    </row>
    <row r="44" spans="1:79" x14ac:dyDescent="0.45">
      <c r="A44" s="39" t="s">
        <v>19</v>
      </c>
      <c r="B44" s="16">
        <v>2810</v>
      </c>
      <c r="C44" s="16">
        <v>166</v>
      </c>
      <c r="D44" s="16">
        <v>2976</v>
      </c>
      <c r="E44" s="16"/>
      <c r="F44" s="16">
        <v>1793</v>
      </c>
      <c r="G44" s="16">
        <v>122</v>
      </c>
      <c r="H44" s="16">
        <v>1915</v>
      </c>
      <c r="I44" s="44"/>
      <c r="J44" s="16">
        <v>2780</v>
      </c>
      <c r="K44" s="16">
        <v>165</v>
      </c>
      <c r="L44" s="16">
        <v>2945</v>
      </c>
      <c r="M44" s="39"/>
      <c r="N44" s="39" t="s">
        <v>19</v>
      </c>
      <c r="O44" s="16">
        <v>2810</v>
      </c>
      <c r="P44" s="16">
        <v>166</v>
      </c>
      <c r="Q44" s="16">
        <v>2976</v>
      </c>
      <c r="R44" s="16"/>
      <c r="S44" s="16">
        <v>1793</v>
      </c>
      <c r="T44" s="16">
        <v>122</v>
      </c>
      <c r="U44" s="16">
        <v>1915</v>
      </c>
      <c r="V44" s="44"/>
      <c r="W44" s="16">
        <v>2780</v>
      </c>
      <c r="X44" s="16">
        <v>165</v>
      </c>
      <c r="Y44" s="16">
        <v>2945</v>
      </c>
      <c r="Z44" s="39"/>
      <c r="AA44" s="71" t="b">
        <f t="shared" si="3"/>
        <v>1</v>
      </c>
      <c r="AB44" t="s">
        <v>19</v>
      </c>
      <c r="AC44" s="63">
        <v>2810</v>
      </c>
      <c r="AD44" s="63">
        <v>166</v>
      </c>
      <c r="AE44" s="63">
        <v>2976</v>
      </c>
      <c r="AF44" s="63"/>
      <c r="AG44" s="63">
        <v>1793</v>
      </c>
      <c r="AH44" s="63">
        <v>122</v>
      </c>
      <c r="AI44" s="63">
        <v>1915</v>
      </c>
      <c r="AJ44" s="63"/>
      <c r="AK44" s="63">
        <v>2780</v>
      </c>
      <c r="AL44" s="63">
        <v>165</v>
      </c>
      <c r="AM44" s="63">
        <v>2945</v>
      </c>
      <c r="AO44" s="71"/>
      <c r="AP44" t="s">
        <v>19</v>
      </c>
      <c r="AQ44" s="73">
        <f t="shared" si="4"/>
        <v>0</v>
      </c>
      <c r="AR44" s="73">
        <f t="shared" si="5"/>
        <v>0</v>
      </c>
      <c r="AS44" s="73">
        <f t="shared" si="6"/>
        <v>0</v>
      </c>
      <c r="AT44" s="73">
        <f t="shared" si="7"/>
        <v>0</v>
      </c>
      <c r="AU44" s="73">
        <f t="shared" si="8"/>
        <v>0</v>
      </c>
      <c r="AV44" s="73">
        <f t="shared" si="9"/>
        <v>0</v>
      </c>
      <c r="AW44" s="73">
        <f t="shared" si="10"/>
        <v>0</v>
      </c>
      <c r="AX44" s="73">
        <f t="shared" si="11"/>
        <v>0</v>
      </c>
      <c r="AY44" s="73">
        <f t="shared" si="12"/>
        <v>0</v>
      </c>
      <c r="AZ44" s="73">
        <f t="shared" si="13"/>
        <v>0</v>
      </c>
      <c r="BA44" s="73">
        <f t="shared" si="14"/>
        <v>0</v>
      </c>
      <c r="BC44" t="s">
        <v>19</v>
      </c>
      <c r="BD44" s="76">
        <f t="shared" si="15"/>
        <v>0</v>
      </c>
      <c r="BE44" s="76">
        <f t="shared" si="16"/>
        <v>0</v>
      </c>
      <c r="BF44" s="76">
        <f t="shared" si="17"/>
        <v>0</v>
      </c>
      <c r="BG44" s="76">
        <f t="shared" si="18"/>
        <v>0</v>
      </c>
      <c r="BH44" s="76">
        <f t="shared" si="19"/>
        <v>0</v>
      </c>
      <c r="BI44" s="76">
        <f t="shared" si="20"/>
        <v>0</v>
      </c>
      <c r="BJ44" s="76">
        <f t="shared" si="21"/>
        <v>0</v>
      </c>
      <c r="BK44" s="76">
        <f t="shared" si="22"/>
        <v>0</v>
      </c>
      <c r="BL44" s="76">
        <f t="shared" si="23"/>
        <v>0</v>
      </c>
      <c r="BM44" s="76">
        <f t="shared" si="24"/>
        <v>0</v>
      </c>
      <c r="BN44" s="76">
        <f t="shared" si="25"/>
        <v>0</v>
      </c>
      <c r="BP44" t="s">
        <v>19</v>
      </c>
      <c r="BQ44" s="75">
        <f t="shared" si="26"/>
        <v>0</v>
      </c>
      <c r="BR44" s="75">
        <f t="shared" si="27"/>
        <v>0</v>
      </c>
      <c r="BS44" s="75">
        <f t="shared" si="28"/>
        <v>0</v>
      </c>
      <c r="BT44" s="75"/>
      <c r="BU44" s="75">
        <f t="shared" si="29"/>
        <v>0</v>
      </c>
      <c r="BV44" s="75">
        <f t="shared" si="30"/>
        <v>0</v>
      </c>
      <c r="BW44" s="75">
        <f t="shared" si="31"/>
        <v>0</v>
      </c>
      <c r="BX44" s="75"/>
      <c r="BY44" s="75">
        <f t="shared" si="32"/>
        <v>0</v>
      </c>
      <c r="BZ44" s="75">
        <f t="shared" si="33"/>
        <v>0</v>
      </c>
      <c r="CA44" s="75">
        <f t="shared" si="34"/>
        <v>0</v>
      </c>
    </row>
    <row r="45" spans="1:79" x14ac:dyDescent="0.45">
      <c r="A45" s="39" t="s">
        <v>20</v>
      </c>
      <c r="B45" s="16">
        <v>753</v>
      </c>
      <c r="C45" s="16">
        <v>23448</v>
      </c>
      <c r="D45" s="16">
        <v>24201</v>
      </c>
      <c r="E45" s="16"/>
      <c r="F45" s="16">
        <v>287</v>
      </c>
      <c r="G45" s="16">
        <v>16964</v>
      </c>
      <c r="H45" s="16">
        <v>17251</v>
      </c>
      <c r="I45" s="44"/>
      <c r="J45" s="16">
        <v>725</v>
      </c>
      <c r="K45" s="16">
        <v>23248</v>
      </c>
      <c r="L45" s="16">
        <v>23973</v>
      </c>
      <c r="M45" s="39"/>
      <c r="N45" s="39" t="s">
        <v>20</v>
      </c>
      <c r="O45" s="16">
        <v>753</v>
      </c>
      <c r="P45" s="16">
        <v>23444</v>
      </c>
      <c r="Q45" s="16">
        <v>24197</v>
      </c>
      <c r="R45" s="16"/>
      <c r="S45" s="16">
        <v>287</v>
      </c>
      <c r="T45" s="16">
        <v>16960</v>
      </c>
      <c r="U45" s="16">
        <v>17247</v>
      </c>
      <c r="V45" s="44"/>
      <c r="W45" s="16">
        <v>725</v>
      </c>
      <c r="X45" s="16">
        <v>23244</v>
      </c>
      <c r="Y45" s="16">
        <v>23969</v>
      </c>
      <c r="Z45" s="39"/>
      <c r="AA45" s="71" t="b">
        <f t="shared" si="3"/>
        <v>1</v>
      </c>
      <c r="AB45" t="s">
        <v>20</v>
      </c>
      <c r="AC45" s="63">
        <v>753</v>
      </c>
      <c r="AD45" s="63">
        <v>23444</v>
      </c>
      <c r="AE45" s="63">
        <v>24197</v>
      </c>
      <c r="AF45" s="63"/>
      <c r="AG45" s="63">
        <v>287</v>
      </c>
      <c r="AH45" s="63">
        <v>16960</v>
      </c>
      <c r="AI45" s="63">
        <v>17247</v>
      </c>
      <c r="AJ45" s="63"/>
      <c r="AK45" s="63">
        <v>725</v>
      </c>
      <c r="AL45" s="63">
        <v>23244</v>
      </c>
      <c r="AM45" s="63">
        <v>23969</v>
      </c>
      <c r="AO45" s="71"/>
      <c r="AP45" t="s">
        <v>20</v>
      </c>
      <c r="AQ45" s="73">
        <f t="shared" si="4"/>
        <v>0</v>
      </c>
      <c r="AR45" s="73">
        <f t="shared" si="5"/>
        <v>0</v>
      </c>
      <c r="AS45" s="73">
        <f t="shared" si="6"/>
        <v>0</v>
      </c>
      <c r="AT45" s="73">
        <f t="shared" si="7"/>
        <v>0</v>
      </c>
      <c r="AU45" s="73">
        <f t="shared" si="8"/>
        <v>0</v>
      </c>
      <c r="AV45" s="73">
        <f t="shared" si="9"/>
        <v>0</v>
      </c>
      <c r="AW45" s="73">
        <f t="shared" si="10"/>
        <v>0</v>
      </c>
      <c r="AX45" s="73">
        <f t="shared" si="11"/>
        <v>0</v>
      </c>
      <c r="AY45" s="73">
        <f t="shared" si="12"/>
        <v>0</v>
      </c>
      <c r="AZ45" s="73">
        <f t="shared" si="13"/>
        <v>0</v>
      </c>
      <c r="BA45" s="73">
        <f t="shared" si="14"/>
        <v>0</v>
      </c>
      <c r="BC45" t="s">
        <v>20</v>
      </c>
      <c r="BD45" s="76">
        <f t="shared" si="15"/>
        <v>0</v>
      </c>
      <c r="BE45" s="76">
        <f t="shared" si="16"/>
        <v>-4</v>
      </c>
      <c r="BF45" s="76">
        <f t="shared" si="17"/>
        <v>-4</v>
      </c>
      <c r="BG45" s="76">
        <f t="shared" si="18"/>
        <v>0</v>
      </c>
      <c r="BH45" s="76">
        <f t="shared" si="19"/>
        <v>0</v>
      </c>
      <c r="BI45" s="76">
        <f t="shared" si="20"/>
        <v>-4</v>
      </c>
      <c r="BJ45" s="76">
        <f t="shared" si="21"/>
        <v>-4</v>
      </c>
      <c r="BK45" s="76">
        <f t="shared" si="22"/>
        <v>0</v>
      </c>
      <c r="BL45" s="76">
        <f t="shared" si="23"/>
        <v>0</v>
      </c>
      <c r="BM45" s="76">
        <f t="shared" si="24"/>
        <v>-4</v>
      </c>
      <c r="BN45" s="76">
        <f t="shared" si="25"/>
        <v>-4</v>
      </c>
      <c r="BP45" t="s">
        <v>20</v>
      </c>
      <c r="BQ45" s="75">
        <f t="shared" si="26"/>
        <v>0</v>
      </c>
      <c r="BR45" s="75">
        <f t="shared" si="27"/>
        <v>-1.7061934823408976E-4</v>
      </c>
      <c r="BS45" s="75">
        <f t="shared" si="28"/>
        <v>-1.6530974914245568E-4</v>
      </c>
      <c r="BT45" s="75"/>
      <c r="BU45" s="75">
        <f t="shared" si="29"/>
        <v>0</v>
      </c>
      <c r="BV45" s="75">
        <f t="shared" si="30"/>
        <v>-2.3584905660377359E-4</v>
      </c>
      <c r="BW45" s="75">
        <f t="shared" si="31"/>
        <v>-2.3192439264799674E-4</v>
      </c>
      <c r="BX45" s="75"/>
      <c r="BY45" s="75">
        <f t="shared" si="32"/>
        <v>0</v>
      </c>
      <c r="BZ45" s="75">
        <f t="shared" si="33"/>
        <v>-1.7208742040956807E-4</v>
      </c>
      <c r="CA45" s="75">
        <f t="shared" si="34"/>
        <v>-1.6688222287120864E-4</v>
      </c>
    </row>
    <row r="46" spans="1:79" x14ac:dyDescent="0.45">
      <c r="A46" s="39" t="s">
        <v>21</v>
      </c>
      <c r="B46" s="16">
        <v>27503</v>
      </c>
      <c r="C46" s="16">
        <v>10706</v>
      </c>
      <c r="D46" s="16">
        <v>38209</v>
      </c>
      <c r="E46" s="16"/>
      <c r="F46" s="16">
        <v>14325</v>
      </c>
      <c r="G46" s="16">
        <v>7674</v>
      </c>
      <c r="H46" s="16">
        <v>21999</v>
      </c>
      <c r="I46" s="44"/>
      <c r="J46" s="16">
        <v>26858</v>
      </c>
      <c r="K46" s="16">
        <v>10561</v>
      </c>
      <c r="L46" s="16">
        <v>37419</v>
      </c>
      <c r="M46" s="39"/>
      <c r="N46" s="39" t="s">
        <v>21</v>
      </c>
      <c r="O46" s="16">
        <v>27499</v>
      </c>
      <c r="P46" s="16">
        <v>10693</v>
      </c>
      <c r="Q46" s="16">
        <v>38192</v>
      </c>
      <c r="R46" s="16"/>
      <c r="S46" s="16">
        <v>14321</v>
      </c>
      <c r="T46" s="16">
        <v>7661</v>
      </c>
      <c r="U46" s="16">
        <v>21982</v>
      </c>
      <c r="V46" s="44"/>
      <c r="W46" s="16">
        <v>26854</v>
      </c>
      <c r="X46" s="16">
        <v>10548</v>
      </c>
      <c r="Y46" s="16">
        <v>37402</v>
      </c>
      <c r="Z46" s="39"/>
      <c r="AA46" s="71" t="b">
        <f t="shared" si="3"/>
        <v>1</v>
      </c>
      <c r="AB46" t="s">
        <v>21</v>
      </c>
      <c r="AC46" s="63">
        <v>27499</v>
      </c>
      <c r="AD46" s="63">
        <v>10693</v>
      </c>
      <c r="AE46" s="63">
        <v>38192</v>
      </c>
      <c r="AF46" s="63"/>
      <c r="AG46" s="63">
        <v>14321</v>
      </c>
      <c r="AH46" s="63">
        <v>7661</v>
      </c>
      <c r="AI46" s="63">
        <v>21982</v>
      </c>
      <c r="AJ46" s="63"/>
      <c r="AK46" s="63">
        <v>26854</v>
      </c>
      <c r="AL46" s="63">
        <v>10548</v>
      </c>
      <c r="AM46" s="63">
        <v>37402</v>
      </c>
      <c r="AO46" s="71"/>
      <c r="AP46" t="s">
        <v>21</v>
      </c>
      <c r="AQ46" s="73">
        <f t="shared" si="4"/>
        <v>0</v>
      </c>
      <c r="AR46" s="73">
        <f t="shared" si="5"/>
        <v>0</v>
      </c>
      <c r="AS46" s="73">
        <f t="shared" si="6"/>
        <v>0</v>
      </c>
      <c r="AT46" s="73">
        <f t="shared" si="7"/>
        <v>0</v>
      </c>
      <c r="AU46" s="73">
        <f t="shared" si="8"/>
        <v>0</v>
      </c>
      <c r="AV46" s="73">
        <f t="shared" si="9"/>
        <v>0</v>
      </c>
      <c r="AW46" s="73">
        <f t="shared" si="10"/>
        <v>0</v>
      </c>
      <c r="AX46" s="73">
        <f t="shared" si="11"/>
        <v>0</v>
      </c>
      <c r="AY46" s="73">
        <f t="shared" si="12"/>
        <v>0</v>
      </c>
      <c r="AZ46" s="73">
        <f t="shared" si="13"/>
        <v>0</v>
      </c>
      <c r="BA46" s="73">
        <f t="shared" si="14"/>
        <v>0</v>
      </c>
      <c r="BC46" t="s">
        <v>21</v>
      </c>
      <c r="BD46" s="76">
        <f t="shared" si="15"/>
        <v>-4</v>
      </c>
      <c r="BE46" s="76">
        <f t="shared" si="16"/>
        <v>-13</v>
      </c>
      <c r="BF46" s="76">
        <f t="shared" si="17"/>
        <v>-17</v>
      </c>
      <c r="BG46" s="76">
        <f t="shared" si="18"/>
        <v>0</v>
      </c>
      <c r="BH46" s="76">
        <f t="shared" si="19"/>
        <v>-4</v>
      </c>
      <c r="BI46" s="76">
        <f t="shared" si="20"/>
        <v>-13</v>
      </c>
      <c r="BJ46" s="76">
        <f t="shared" si="21"/>
        <v>-17</v>
      </c>
      <c r="BK46" s="76">
        <f t="shared" si="22"/>
        <v>0</v>
      </c>
      <c r="BL46" s="76">
        <f t="shared" si="23"/>
        <v>-4</v>
      </c>
      <c r="BM46" s="76">
        <f t="shared" si="24"/>
        <v>-13</v>
      </c>
      <c r="BN46" s="76">
        <f t="shared" si="25"/>
        <v>-17</v>
      </c>
      <c r="BP46" t="s">
        <v>21</v>
      </c>
      <c r="BQ46" s="75">
        <f t="shared" si="26"/>
        <v>-1.4545983490308738E-4</v>
      </c>
      <c r="BR46" s="75">
        <f t="shared" si="27"/>
        <v>-1.2157486205929113E-3</v>
      </c>
      <c r="BS46" s="75">
        <f t="shared" si="28"/>
        <v>-4.4511939673229996E-4</v>
      </c>
      <c r="BT46" s="75"/>
      <c r="BU46" s="75">
        <f t="shared" si="29"/>
        <v>-2.7931010404301374E-4</v>
      </c>
      <c r="BV46" s="75">
        <f t="shared" si="30"/>
        <v>-1.6969064090849759E-3</v>
      </c>
      <c r="BW46" s="75">
        <f t="shared" si="31"/>
        <v>-7.7336002183604768E-4</v>
      </c>
      <c r="BX46" s="75"/>
      <c r="BY46" s="75">
        <f t="shared" si="32"/>
        <v>-1.4895360095330305E-4</v>
      </c>
      <c r="BZ46" s="75">
        <f t="shared" si="33"/>
        <v>-1.2324611300720517E-3</v>
      </c>
      <c r="CA46" s="75">
        <f t="shared" si="34"/>
        <v>-4.5452114860167908E-4</v>
      </c>
    </row>
    <row r="47" spans="1:79" x14ac:dyDescent="0.45">
      <c r="A47" s="39" t="s">
        <v>22</v>
      </c>
      <c r="B47" s="16">
        <v>5823</v>
      </c>
      <c r="C47" s="16">
        <v>473</v>
      </c>
      <c r="D47" s="16">
        <v>6296</v>
      </c>
      <c r="E47" s="16"/>
      <c r="F47" s="16">
        <v>2157</v>
      </c>
      <c r="G47" s="16">
        <v>285</v>
      </c>
      <c r="H47" s="16">
        <v>2442</v>
      </c>
      <c r="I47" s="44"/>
      <c r="J47" s="16">
        <v>5520</v>
      </c>
      <c r="K47" s="16">
        <v>463</v>
      </c>
      <c r="L47" s="16">
        <v>5983</v>
      </c>
      <c r="M47" s="39"/>
      <c r="N47" s="39" t="s">
        <v>22</v>
      </c>
      <c r="O47" s="16">
        <v>5817</v>
      </c>
      <c r="P47" s="16">
        <v>472</v>
      </c>
      <c r="Q47" s="16">
        <v>6289</v>
      </c>
      <c r="R47" s="16"/>
      <c r="S47" s="16">
        <v>2157</v>
      </c>
      <c r="T47" s="16">
        <v>284</v>
      </c>
      <c r="U47" s="16">
        <v>2441</v>
      </c>
      <c r="V47" s="44"/>
      <c r="W47" s="16">
        <v>5514</v>
      </c>
      <c r="X47" s="16">
        <v>462</v>
      </c>
      <c r="Y47" s="16">
        <v>5976</v>
      </c>
      <c r="Z47" s="39"/>
      <c r="AA47" s="71" t="b">
        <f t="shared" si="3"/>
        <v>1</v>
      </c>
      <c r="AB47" t="s">
        <v>22</v>
      </c>
      <c r="AC47" s="63">
        <v>5817</v>
      </c>
      <c r="AD47" s="63">
        <v>472</v>
      </c>
      <c r="AE47" s="63">
        <v>6289</v>
      </c>
      <c r="AF47" s="63"/>
      <c r="AG47" s="63">
        <v>2157</v>
      </c>
      <c r="AH47" s="63">
        <v>284</v>
      </c>
      <c r="AI47" s="63">
        <v>2441</v>
      </c>
      <c r="AJ47" s="63"/>
      <c r="AK47" s="63">
        <v>5514</v>
      </c>
      <c r="AL47" s="63">
        <v>462</v>
      </c>
      <c r="AM47" s="63">
        <v>5976</v>
      </c>
      <c r="AO47" s="71"/>
      <c r="AP47" t="s">
        <v>22</v>
      </c>
      <c r="AQ47" s="73">
        <f t="shared" si="4"/>
        <v>0</v>
      </c>
      <c r="AR47" s="73">
        <f t="shared" si="5"/>
        <v>0</v>
      </c>
      <c r="AS47" s="73">
        <f t="shared" si="6"/>
        <v>0</v>
      </c>
      <c r="AT47" s="73">
        <f t="shared" si="7"/>
        <v>0</v>
      </c>
      <c r="AU47" s="73">
        <f t="shared" si="8"/>
        <v>0</v>
      </c>
      <c r="AV47" s="73">
        <f t="shared" si="9"/>
        <v>0</v>
      </c>
      <c r="AW47" s="73">
        <f t="shared" si="10"/>
        <v>0</v>
      </c>
      <c r="AX47" s="73">
        <f t="shared" si="11"/>
        <v>0</v>
      </c>
      <c r="AY47" s="73">
        <f t="shared" si="12"/>
        <v>0</v>
      </c>
      <c r="AZ47" s="73">
        <f t="shared" si="13"/>
        <v>0</v>
      </c>
      <c r="BA47" s="73">
        <f t="shared" si="14"/>
        <v>0</v>
      </c>
      <c r="BC47" t="s">
        <v>22</v>
      </c>
      <c r="BD47" s="76">
        <f t="shared" si="15"/>
        <v>-6</v>
      </c>
      <c r="BE47" s="76">
        <f t="shared" si="16"/>
        <v>-1</v>
      </c>
      <c r="BF47" s="76">
        <f t="shared" si="17"/>
        <v>-7</v>
      </c>
      <c r="BG47" s="76">
        <f t="shared" si="18"/>
        <v>0</v>
      </c>
      <c r="BH47" s="76">
        <f t="shared" si="19"/>
        <v>0</v>
      </c>
      <c r="BI47" s="76">
        <f t="shared" si="20"/>
        <v>-1</v>
      </c>
      <c r="BJ47" s="76">
        <f t="shared" si="21"/>
        <v>-1</v>
      </c>
      <c r="BK47" s="76">
        <f t="shared" si="22"/>
        <v>0</v>
      </c>
      <c r="BL47" s="76">
        <f t="shared" si="23"/>
        <v>-6</v>
      </c>
      <c r="BM47" s="76">
        <f t="shared" si="24"/>
        <v>-1</v>
      </c>
      <c r="BN47" s="76">
        <f t="shared" si="25"/>
        <v>-7</v>
      </c>
      <c r="BP47" t="s">
        <v>22</v>
      </c>
      <c r="BQ47" s="75">
        <f t="shared" si="26"/>
        <v>-1.0314595152140279E-3</v>
      </c>
      <c r="BR47" s="75">
        <f t="shared" si="27"/>
        <v>-2.1186440677966102E-3</v>
      </c>
      <c r="BS47" s="75">
        <f t="shared" si="28"/>
        <v>-1.1130545396724439E-3</v>
      </c>
      <c r="BT47" s="75"/>
      <c r="BU47" s="75">
        <f t="shared" si="29"/>
        <v>0</v>
      </c>
      <c r="BV47" s="75">
        <f t="shared" si="30"/>
        <v>-3.5211267605633804E-3</v>
      </c>
      <c r="BW47" s="75">
        <f t="shared" si="31"/>
        <v>-4.0966816878328555E-4</v>
      </c>
      <c r="BX47" s="75"/>
      <c r="BY47" s="75">
        <f t="shared" si="32"/>
        <v>-1.088139281828074E-3</v>
      </c>
      <c r="BZ47" s="75">
        <f t="shared" si="33"/>
        <v>-2.1645021645021645E-3</v>
      </c>
      <c r="CA47" s="75">
        <f t="shared" si="34"/>
        <v>-1.1713520749665328E-3</v>
      </c>
    </row>
    <row r="48" spans="1:79" x14ac:dyDescent="0.45">
      <c r="A48" s="39" t="s">
        <v>23</v>
      </c>
      <c r="B48" s="16">
        <v>57012</v>
      </c>
      <c r="C48" s="16">
        <v>42532</v>
      </c>
      <c r="D48" s="16">
        <v>99544</v>
      </c>
      <c r="E48" s="16"/>
      <c r="F48" s="16">
        <v>36453</v>
      </c>
      <c r="G48" s="16">
        <v>29898</v>
      </c>
      <c r="H48" s="16">
        <v>66351</v>
      </c>
      <c r="I48" s="44"/>
      <c r="J48" s="16">
        <v>55278</v>
      </c>
      <c r="K48" s="16">
        <v>41609</v>
      </c>
      <c r="L48" s="16">
        <v>96887</v>
      </c>
      <c r="M48" s="39"/>
      <c r="N48" s="39" t="s">
        <v>23</v>
      </c>
      <c r="O48" s="16">
        <v>56988</v>
      </c>
      <c r="P48" s="16">
        <v>42487</v>
      </c>
      <c r="Q48" s="16">
        <v>99475</v>
      </c>
      <c r="R48" s="16"/>
      <c r="S48" s="16">
        <v>36429</v>
      </c>
      <c r="T48" s="16">
        <v>29853</v>
      </c>
      <c r="U48" s="16">
        <v>66282</v>
      </c>
      <c r="V48" s="44"/>
      <c r="W48" s="16">
        <v>55254</v>
      </c>
      <c r="X48" s="16">
        <v>41564</v>
      </c>
      <c r="Y48" s="16">
        <v>96818</v>
      </c>
      <c r="Z48" s="39"/>
      <c r="AA48" s="71" t="b">
        <f t="shared" si="3"/>
        <v>1</v>
      </c>
      <c r="AB48" t="s">
        <v>23</v>
      </c>
      <c r="AC48" s="63">
        <v>56988</v>
      </c>
      <c r="AD48" s="63">
        <v>42487</v>
      </c>
      <c r="AE48" s="63">
        <v>99475</v>
      </c>
      <c r="AF48" s="63"/>
      <c r="AG48" s="63">
        <v>36429</v>
      </c>
      <c r="AH48" s="63">
        <v>29853</v>
      </c>
      <c r="AI48" s="63">
        <v>66282</v>
      </c>
      <c r="AJ48" s="63"/>
      <c r="AK48" s="63">
        <v>55254</v>
      </c>
      <c r="AL48" s="63">
        <v>41564</v>
      </c>
      <c r="AM48" s="63">
        <v>96818</v>
      </c>
      <c r="AO48" s="71"/>
      <c r="AP48" t="s">
        <v>23</v>
      </c>
      <c r="AQ48" s="73">
        <f t="shared" si="4"/>
        <v>0</v>
      </c>
      <c r="AR48" s="73">
        <f t="shared" si="5"/>
        <v>0</v>
      </c>
      <c r="AS48" s="73">
        <f t="shared" si="6"/>
        <v>0</v>
      </c>
      <c r="AT48" s="73">
        <f t="shared" si="7"/>
        <v>0</v>
      </c>
      <c r="AU48" s="73">
        <f t="shared" si="8"/>
        <v>0</v>
      </c>
      <c r="AV48" s="73">
        <f t="shared" si="9"/>
        <v>0</v>
      </c>
      <c r="AW48" s="73">
        <f t="shared" si="10"/>
        <v>0</v>
      </c>
      <c r="AX48" s="73">
        <f t="shared" si="11"/>
        <v>0</v>
      </c>
      <c r="AY48" s="73">
        <f t="shared" si="12"/>
        <v>0</v>
      </c>
      <c r="AZ48" s="73">
        <f t="shared" si="13"/>
        <v>0</v>
      </c>
      <c r="BA48" s="73">
        <f t="shared" si="14"/>
        <v>0</v>
      </c>
      <c r="BC48" t="s">
        <v>23</v>
      </c>
      <c r="BD48" s="76">
        <f t="shared" si="15"/>
        <v>-24</v>
      </c>
      <c r="BE48" s="76">
        <f t="shared" si="16"/>
        <v>-45</v>
      </c>
      <c r="BF48" s="76">
        <f t="shared" si="17"/>
        <v>-69</v>
      </c>
      <c r="BG48" s="76">
        <f t="shared" si="18"/>
        <v>0</v>
      </c>
      <c r="BH48" s="76">
        <f t="shared" si="19"/>
        <v>-24</v>
      </c>
      <c r="BI48" s="76">
        <f t="shared" si="20"/>
        <v>-45</v>
      </c>
      <c r="BJ48" s="76">
        <f t="shared" si="21"/>
        <v>-69</v>
      </c>
      <c r="BK48" s="76">
        <f t="shared" si="22"/>
        <v>0</v>
      </c>
      <c r="BL48" s="76">
        <f t="shared" si="23"/>
        <v>-24</v>
      </c>
      <c r="BM48" s="76">
        <f t="shared" si="24"/>
        <v>-45</v>
      </c>
      <c r="BN48" s="76">
        <f t="shared" si="25"/>
        <v>-69</v>
      </c>
      <c r="BP48" t="s">
        <v>23</v>
      </c>
      <c r="BQ48" s="75">
        <f t="shared" si="26"/>
        <v>-4.211412929037692E-4</v>
      </c>
      <c r="BR48" s="75">
        <f t="shared" si="27"/>
        <v>-1.0591475039423825E-3</v>
      </c>
      <c r="BS48" s="75">
        <f t="shared" si="28"/>
        <v>-6.9364161849710981E-4</v>
      </c>
      <c r="BT48" s="75"/>
      <c r="BU48" s="75">
        <f t="shared" si="29"/>
        <v>-6.5881577863789839E-4</v>
      </c>
      <c r="BV48" s="75">
        <f t="shared" si="30"/>
        <v>-1.5073861923424782E-3</v>
      </c>
      <c r="BW48" s="75">
        <f t="shared" si="31"/>
        <v>-1.0410066081289037E-3</v>
      </c>
      <c r="BX48" s="75"/>
      <c r="BY48" s="75">
        <f t="shared" si="32"/>
        <v>-4.3435769356064719E-4</v>
      </c>
      <c r="BZ48" s="75">
        <f t="shared" si="33"/>
        <v>-1.0826676931960351E-3</v>
      </c>
      <c r="CA48" s="75">
        <f t="shared" si="34"/>
        <v>-7.1267739469933278E-4</v>
      </c>
    </row>
    <row r="49" spans="1:79" x14ac:dyDescent="0.45">
      <c r="A49" s="39" t="s">
        <v>24</v>
      </c>
      <c r="B49" s="16">
        <v>42788</v>
      </c>
      <c r="C49" s="16">
        <v>31190</v>
      </c>
      <c r="D49" s="16">
        <v>73978</v>
      </c>
      <c r="E49" s="16"/>
      <c r="F49" s="16">
        <v>27155</v>
      </c>
      <c r="G49" s="16">
        <v>21376</v>
      </c>
      <c r="H49" s="16">
        <v>48531</v>
      </c>
      <c r="I49" s="44"/>
      <c r="J49" s="16">
        <v>42022</v>
      </c>
      <c r="K49" s="16">
        <v>30836</v>
      </c>
      <c r="L49" s="16">
        <v>72858</v>
      </c>
      <c r="M49" s="39"/>
      <c r="N49" s="39" t="s">
        <v>24</v>
      </c>
      <c r="O49" s="16">
        <v>42731</v>
      </c>
      <c r="P49" s="16">
        <v>31175</v>
      </c>
      <c r="Q49" s="16">
        <v>73906</v>
      </c>
      <c r="R49" s="16"/>
      <c r="S49" s="16">
        <v>27113</v>
      </c>
      <c r="T49" s="16">
        <v>21365</v>
      </c>
      <c r="U49" s="16">
        <v>48478</v>
      </c>
      <c r="V49" s="44"/>
      <c r="W49" s="16">
        <v>41966</v>
      </c>
      <c r="X49" s="16">
        <v>30821</v>
      </c>
      <c r="Y49" s="16">
        <v>72787</v>
      </c>
      <c r="Z49" s="39"/>
      <c r="AA49" s="71" t="b">
        <f t="shared" si="3"/>
        <v>1</v>
      </c>
      <c r="AB49" t="s">
        <v>24</v>
      </c>
      <c r="AC49" s="63">
        <v>42731</v>
      </c>
      <c r="AD49" s="63">
        <v>31175</v>
      </c>
      <c r="AE49" s="63">
        <v>73906</v>
      </c>
      <c r="AF49" s="63"/>
      <c r="AG49" s="63">
        <v>27113</v>
      </c>
      <c r="AH49" s="63">
        <v>21365</v>
      </c>
      <c r="AI49" s="63">
        <v>48478</v>
      </c>
      <c r="AJ49" s="63"/>
      <c r="AK49" s="63">
        <v>41966</v>
      </c>
      <c r="AL49" s="63">
        <v>30821</v>
      </c>
      <c r="AM49" s="63">
        <v>72787</v>
      </c>
      <c r="AO49" s="71"/>
      <c r="AP49" t="s">
        <v>24</v>
      </c>
      <c r="AQ49" s="73">
        <f t="shared" si="4"/>
        <v>0</v>
      </c>
      <c r="AR49" s="73">
        <f t="shared" si="5"/>
        <v>0</v>
      </c>
      <c r="AS49" s="73">
        <f t="shared" si="6"/>
        <v>0</v>
      </c>
      <c r="AT49" s="73">
        <f t="shared" si="7"/>
        <v>0</v>
      </c>
      <c r="AU49" s="73">
        <f t="shared" si="8"/>
        <v>0</v>
      </c>
      <c r="AV49" s="73">
        <f t="shared" si="9"/>
        <v>0</v>
      </c>
      <c r="AW49" s="73">
        <f t="shared" si="10"/>
        <v>0</v>
      </c>
      <c r="AX49" s="73">
        <f t="shared" si="11"/>
        <v>0</v>
      </c>
      <c r="AY49" s="73">
        <f t="shared" si="12"/>
        <v>0</v>
      </c>
      <c r="AZ49" s="73">
        <f t="shared" si="13"/>
        <v>0</v>
      </c>
      <c r="BA49" s="73">
        <f t="shared" si="14"/>
        <v>0</v>
      </c>
      <c r="BC49" t="s">
        <v>24</v>
      </c>
      <c r="BD49" s="76">
        <f t="shared" si="15"/>
        <v>-57</v>
      </c>
      <c r="BE49" s="76">
        <f t="shared" si="16"/>
        <v>-15</v>
      </c>
      <c r="BF49" s="76">
        <f t="shared" si="17"/>
        <v>-72</v>
      </c>
      <c r="BG49" s="76">
        <f t="shared" si="18"/>
        <v>0</v>
      </c>
      <c r="BH49" s="76">
        <f t="shared" si="19"/>
        <v>-42</v>
      </c>
      <c r="BI49" s="76">
        <f t="shared" si="20"/>
        <v>-11</v>
      </c>
      <c r="BJ49" s="76">
        <f t="shared" si="21"/>
        <v>-53</v>
      </c>
      <c r="BK49" s="76">
        <f t="shared" si="22"/>
        <v>0</v>
      </c>
      <c r="BL49" s="76">
        <f t="shared" si="23"/>
        <v>-56</v>
      </c>
      <c r="BM49" s="76">
        <f t="shared" si="24"/>
        <v>-15</v>
      </c>
      <c r="BN49" s="76">
        <f t="shared" si="25"/>
        <v>-71</v>
      </c>
      <c r="BP49" t="s">
        <v>24</v>
      </c>
      <c r="BQ49" s="75">
        <f t="shared" si="26"/>
        <v>-1.3339261894175188E-3</v>
      </c>
      <c r="BR49" s="75">
        <f t="shared" si="27"/>
        <v>-4.8115477145148355E-4</v>
      </c>
      <c r="BS49" s="75">
        <f t="shared" si="28"/>
        <v>-9.7421048358725952E-4</v>
      </c>
      <c r="BT49" s="75"/>
      <c r="BU49" s="75">
        <f t="shared" si="29"/>
        <v>-1.5490724006933943E-3</v>
      </c>
      <c r="BV49" s="75">
        <f t="shared" si="30"/>
        <v>-5.1486075356892114E-4</v>
      </c>
      <c r="BW49" s="75">
        <f t="shared" si="31"/>
        <v>-1.0932794257188828E-3</v>
      </c>
      <c r="BX49" s="75"/>
      <c r="BY49" s="75">
        <f t="shared" si="32"/>
        <v>-1.3344135728923414E-3</v>
      </c>
      <c r="BZ49" s="75">
        <f t="shared" si="33"/>
        <v>-4.8668115895006653E-4</v>
      </c>
      <c r="CA49" s="75">
        <f t="shared" si="34"/>
        <v>-9.7544891258054321E-4</v>
      </c>
    </row>
    <row r="50" spans="1:79" x14ac:dyDescent="0.45">
      <c r="A50" s="39" t="s">
        <v>25</v>
      </c>
      <c r="B50" s="16">
        <v>6831</v>
      </c>
      <c r="C50" s="16">
        <v>4815</v>
      </c>
      <c r="D50" s="16">
        <v>11646</v>
      </c>
      <c r="E50" s="16"/>
      <c r="F50" s="16">
        <v>3537</v>
      </c>
      <c r="G50" s="16">
        <v>2927</v>
      </c>
      <c r="H50" s="16">
        <v>6464</v>
      </c>
      <c r="I50" s="44"/>
      <c r="J50" s="16">
        <v>6392</v>
      </c>
      <c r="K50" s="16">
        <v>4650</v>
      </c>
      <c r="L50" s="16">
        <v>11042</v>
      </c>
      <c r="M50" s="39"/>
      <c r="N50" s="39" t="s">
        <v>25</v>
      </c>
      <c r="O50" s="16">
        <v>6809</v>
      </c>
      <c r="P50" s="16">
        <v>4804</v>
      </c>
      <c r="Q50" s="16">
        <v>11613</v>
      </c>
      <c r="R50" s="16"/>
      <c r="S50" s="16">
        <v>3523</v>
      </c>
      <c r="T50" s="16">
        <v>2921</v>
      </c>
      <c r="U50" s="16">
        <v>6444</v>
      </c>
      <c r="V50" s="44"/>
      <c r="W50" s="16">
        <v>6370</v>
      </c>
      <c r="X50" s="16">
        <v>4639</v>
      </c>
      <c r="Y50" s="16">
        <v>11009</v>
      </c>
      <c r="Z50" s="39"/>
      <c r="AA50" s="71" t="b">
        <f t="shared" si="3"/>
        <v>1</v>
      </c>
      <c r="AB50" t="s">
        <v>25</v>
      </c>
      <c r="AC50" s="63">
        <v>6809</v>
      </c>
      <c r="AD50" s="63">
        <v>4804</v>
      </c>
      <c r="AE50" s="63">
        <v>11613</v>
      </c>
      <c r="AF50" s="63"/>
      <c r="AG50" s="63">
        <v>3523</v>
      </c>
      <c r="AH50" s="63">
        <v>2921</v>
      </c>
      <c r="AI50" s="63">
        <v>6444</v>
      </c>
      <c r="AJ50" s="63"/>
      <c r="AK50" s="63">
        <v>6370</v>
      </c>
      <c r="AL50" s="63">
        <v>4639</v>
      </c>
      <c r="AM50" s="63">
        <v>11009</v>
      </c>
      <c r="AO50" s="71"/>
      <c r="AP50" t="s">
        <v>25</v>
      </c>
      <c r="AQ50" s="73">
        <f t="shared" si="4"/>
        <v>0</v>
      </c>
      <c r="AR50" s="73">
        <f t="shared" si="5"/>
        <v>0</v>
      </c>
      <c r="AS50" s="73">
        <f t="shared" si="6"/>
        <v>0</v>
      </c>
      <c r="AT50" s="73">
        <f t="shared" si="7"/>
        <v>0</v>
      </c>
      <c r="AU50" s="73">
        <f t="shared" si="8"/>
        <v>0</v>
      </c>
      <c r="AV50" s="73">
        <f t="shared" si="9"/>
        <v>0</v>
      </c>
      <c r="AW50" s="73">
        <f t="shared" si="10"/>
        <v>0</v>
      </c>
      <c r="AX50" s="73">
        <f t="shared" si="11"/>
        <v>0</v>
      </c>
      <c r="AY50" s="73">
        <f t="shared" si="12"/>
        <v>0</v>
      </c>
      <c r="AZ50" s="73">
        <f t="shared" si="13"/>
        <v>0</v>
      </c>
      <c r="BA50" s="73">
        <f t="shared" si="14"/>
        <v>0</v>
      </c>
      <c r="BC50" t="s">
        <v>25</v>
      </c>
      <c r="BD50" s="76">
        <f t="shared" si="15"/>
        <v>-22</v>
      </c>
      <c r="BE50" s="76">
        <f t="shared" si="16"/>
        <v>-11</v>
      </c>
      <c r="BF50" s="76">
        <f t="shared" si="17"/>
        <v>-33</v>
      </c>
      <c r="BG50" s="76">
        <f t="shared" si="18"/>
        <v>0</v>
      </c>
      <c r="BH50" s="76">
        <f t="shared" si="19"/>
        <v>-14</v>
      </c>
      <c r="BI50" s="76">
        <f t="shared" si="20"/>
        <v>-6</v>
      </c>
      <c r="BJ50" s="76">
        <f t="shared" si="21"/>
        <v>-20</v>
      </c>
      <c r="BK50" s="76">
        <f t="shared" si="22"/>
        <v>0</v>
      </c>
      <c r="BL50" s="76">
        <f t="shared" si="23"/>
        <v>-22</v>
      </c>
      <c r="BM50" s="76">
        <f t="shared" si="24"/>
        <v>-11</v>
      </c>
      <c r="BN50" s="76">
        <f t="shared" si="25"/>
        <v>-33</v>
      </c>
      <c r="BP50" t="s">
        <v>25</v>
      </c>
      <c r="BQ50" s="75">
        <f t="shared" si="26"/>
        <v>-3.2310177705977385E-3</v>
      </c>
      <c r="BR50" s="75">
        <f t="shared" si="27"/>
        <v>-2.289758534554538E-3</v>
      </c>
      <c r="BS50" s="75">
        <f t="shared" si="28"/>
        <v>-2.8416429863084474E-3</v>
      </c>
      <c r="BT50" s="75"/>
      <c r="BU50" s="75">
        <f t="shared" si="29"/>
        <v>-3.9738858927050808E-3</v>
      </c>
      <c r="BV50" s="75">
        <f t="shared" si="30"/>
        <v>-2.0540910647038686E-3</v>
      </c>
      <c r="BW50" s="75">
        <f t="shared" si="31"/>
        <v>-3.1036623215394167E-3</v>
      </c>
      <c r="BX50" s="75"/>
      <c r="BY50" s="75">
        <f t="shared" si="32"/>
        <v>-3.4536891679748821E-3</v>
      </c>
      <c r="BZ50" s="75">
        <f t="shared" si="33"/>
        <v>-2.3712006898038368E-3</v>
      </c>
      <c r="CA50" s="75">
        <f t="shared" si="34"/>
        <v>-2.9975474611681351E-3</v>
      </c>
    </row>
    <row r="51" spans="1:79" x14ac:dyDescent="0.45">
      <c r="A51" s="39" t="s">
        <v>26</v>
      </c>
      <c r="B51" s="16">
        <v>3308</v>
      </c>
      <c r="C51" s="16">
        <v>23357</v>
      </c>
      <c r="D51" s="16">
        <v>26665</v>
      </c>
      <c r="E51" s="16"/>
      <c r="F51" s="16">
        <v>1286</v>
      </c>
      <c r="G51" s="16">
        <v>13328</v>
      </c>
      <c r="H51" s="16">
        <v>14614</v>
      </c>
      <c r="I51" s="44"/>
      <c r="J51" s="16">
        <v>3213</v>
      </c>
      <c r="K51" s="16">
        <v>22929</v>
      </c>
      <c r="L51" s="16">
        <v>26142</v>
      </c>
      <c r="M51" s="39"/>
      <c r="N51" s="39" t="s">
        <v>26</v>
      </c>
      <c r="O51" s="16">
        <v>3308</v>
      </c>
      <c r="P51" s="16">
        <v>23357</v>
      </c>
      <c r="Q51" s="16">
        <v>26665</v>
      </c>
      <c r="R51" s="16"/>
      <c r="S51" s="16">
        <v>1286</v>
      </c>
      <c r="T51" s="16">
        <v>13328</v>
      </c>
      <c r="U51" s="16">
        <v>14614</v>
      </c>
      <c r="V51" s="44"/>
      <c r="W51" s="16">
        <v>3213</v>
      </c>
      <c r="X51" s="16">
        <v>22929</v>
      </c>
      <c r="Y51" s="16">
        <v>26142</v>
      </c>
      <c r="Z51" s="39"/>
      <c r="AA51" s="71" t="b">
        <f t="shared" si="3"/>
        <v>1</v>
      </c>
      <c r="AB51" t="s">
        <v>26</v>
      </c>
      <c r="AC51" s="63">
        <v>3308</v>
      </c>
      <c r="AD51" s="63">
        <v>23357</v>
      </c>
      <c r="AE51" s="63">
        <v>26665</v>
      </c>
      <c r="AF51" s="63"/>
      <c r="AG51" s="63">
        <v>1286</v>
      </c>
      <c r="AH51" s="63">
        <v>13328</v>
      </c>
      <c r="AI51" s="63">
        <v>14614</v>
      </c>
      <c r="AJ51" s="63"/>
      <c r="AK51" s="63">
        <v>3213</v>
      </c>
      <c r="AL51" s="63">
        <v>22929</v>
      </c>
      <c r="AM51" s="63">
        <v>26142</v>
      </c>
      <c r="AO51" s="71"/>
      <c r="AP51" t="s">
        <v>26</v>
      </c>
      <c r="AQ51" s="73">
        <f t="shared" si="4"/>
        <v>0</v>
      </c>
      <c r="AR51" s="73">
        <f t="shared" si="5"/>
        <v>0</v>
      </c>
      <c r="AS51" s="73">
        <f t="shared" si="6"/>
        <v>0</v>
      </c>
      <c r="AT51" s="73">
        <f t="shared" si="7"/>
        <v>0</v>
      </c>
      <c r="AU51" s="73">
        <f t="shared" si="8"/>
        <v>0</v>
      </c>
      <c r="AV51" s="73">
        <f t="shared" si="9"/>
        <v>0</v>
      </c>
      <c r="AW51" s="73">
        <f t="shared" si="10"/>
        <v>0</v>
      </c>
      <c r="AX51" s="73">
        <f t="shared" si="11"/>
        <v>0</v>
      </c>
      <c r="AY51" s="73">
        <f t="shared" si="12"/>
        <v>0</v>
      </c>
      <c r="AZ51" s="73">
        <f t="shared" si="13"/>
        <v>0</v>
      </c>
      <c r="BA51" s="73">
        <f t="shared" si="14"/>
        <v>0</v>
      </c>
      <c r="BC51" t="s">
        <v>26</v>
      </c>
      <c r="BD51" s="76">
        <f t="shared" si="15"/>
        <v>0</v>
      </c>
      <c r="BE51" s="76">
        <f t="shared" si="16"/>
        <v>0</v>
      </c>
      <c r="BF51" s="76">
        <f t="shared" si="17"/>
        <v>0</v>
      </c>
      <c r="BG51" s="76">
        <f t="shared" si="18"/>
        <v>0</v>
      </c>
      <c r="BH51" s="76">
        <f t="shared" si="19"/>
        <v>0</v>
      </c>
      <c r="BI51" s="76">
        <f t="shared" si="20"/>
        <v>0</v>
      </c>
      <c r="BJ51" s="76">
        <f t="shared" si="21"/>
        <v>0</v>
      </c>
      <c r="BK51" s="76">
        <f t="shared" si="22"/>
        <v>0</v>
      </c>
      <c r="BL51" s="76">
        <f t="shared" si="23"/>
        <v>0</v>
      </c>
      <c r="BM51" s="76">
        <f t="shared" si="24"/>
        <v>0</v>
      </c>
      <c r="BN51" s="76">
        <f t="shared" si="25"/>
        <v>0</v>
      </c>
      <c r="BP51" t="s">
        <v>26</v>
      </c>
      <c r="BQ51" s="75">
        <f t="shared" si="26"/>
        <v>0</v>
      </c>
      <c r="BR51" s="75">
        <f t="shared" si="27"/>
        <v>0</v>
      </c>
      <c r="BS51" s="75">
        <f t="shared" si="28"/>
        <v>0</v>
      </c>
      <c r="BT51" s="75"/>
      <c r="BU51" s="75">
        <f t="shared" si="29"/>
        <v>0</v>
      </c>
      <c r="BV51" s="75">
        <f t="shared" si="30"/>
        <v>0</v>
      </c>
      <c r="BW51" s="75">
        <f t="shared" si="31"/>
        <v>0</v>
      </c>
      <c r="BX51" s="75"/>
      <c r="BY51" s="75">
        <f t="shared" si="32"/>
        <v>0</v>
      </c>
      <c r="BZ51" s="75">
        <f t="shared" si="33"/>
        <v>0</v>
      </c>
      <c r="CA51" s="75">
        <f t="shared" si="34"/>
        <v>0</v>
      </c>
    </row>
    <row r="52" spans="1:79" x14ac:dyDescent="0.45">
      <c r="A52" s="39"/>
      <c r="B52" s="16" t="s">
        <v>199</v>
      </c>
      <c r="C52" s="16" t="s">
        <v>199</v>
      </c>
      <c r="D52" s="16" t="s">
        <v>199</v>
      </c>
      <c r="E52" s="16"/>
      <c r="F52" s="16" t="s">
        <v>199</v>
      </c>
      <c r="G52" s="16" t="s">
        <v>199</v>
      </c>
      <c r="H52" s="16" t="s">
        <v>199</v>
      </c>
      <c r="I52" s="44"/>
      <c r="J52" s="16" t="s">
        <v>199</v>
      </c>
      <c r="K52" s="16" t="s">
        <v>199</v>
      </c>
      <c r="L52" s="16" t="s">
        <v>199</v>
      </c>
      <c r="M52" s="39"/>
      <c r="N52" s="39"/>
      <c r="O52" s="16" t="s">
        <v>199</v>
      </c>
      <c r="P52" s="16" t="s">
        <v>199</v>
      </c>
      <c r="Q52" s="16" t="s">
        <v>199</v>
      </c>
      <c r="R52" s="16"/>
      <c r="S52" s="16" t="s">
        <v>199</v>
      </c>
      <c r="T52" s="16" t="s">
        <v>199</v>
      </c>
      <c r="U52" s="16" t="s">
        <v>199</v>
      </c>
      <c r="V52" s="44"/>
      <c r="W52" s="16" t="s">
        <v>199</v>
      </c>
      <c r="X52" s="16" t="s">
        <v>199</v>
      </c>
      <c r="Y52" s="16" t="s">
        <v>199</v>
      </c>
      <c r="Z52" s="39"/>
      <c r="AA52" s="71"/>
      <c r="AC52" s="63"/>
      <c r="AD52" s="63"/>
      <c r="AE52" s="63"/>
      <c r="AF52" s="63"/>
      <c r="AG52" s="63"/>
      <c r="AH52" s="63"/>
      <c r="AI52" s="63"/>
      <c r="AJ52" s="63"/>
      <c r="AK52" s="63"/>
      <c r="AL52" s="63"/>
      <c r="AM52" s="63"/>
      <c r="AO52" s="71"/>
      <c r="BQ52" s="75"/>
      <c r="BR52" s="75"/>
      <c r="BS52" s="75"/>
      <c r="BT52" s="75"/>
      <c r="BU52" s="75"/>
      <c r="BV52" s="75"/>
      <c r="BW52" s="75"/>
      <c r="BX52" s="75"/>
      <c r="BY52" s="75"/>
      <c r="BZ52" s="75"/>
      <c r="CA52" s="75"/>
    </row>
    <row r="53" spans="1:79" x14ac:dyDescent="0.45">
      <c r="A53" s="39" t="s">
        <v>27</v>
      </c>
      <c r="B53" s="16">
        <v>113263</v>
      </c>
      <c r="C53" s="16">
        <v>97989</v>
      </c>
      <c r="D53" s="16">
        <v>211252</v>
      </c>
      <c r="E53" s="16"/>
      <c r="F53" s="16">
        <v>73892</v>
      </c>
      <c r="G53" s="16">
        <v>71864</v>
      </c>
      <c r="H53" s="16">
        <v>145756</v>
      </c>
      <c r="I53" s="44"/>
      <c r="J53" s="16">
        <v>112034</v>
      </c>
      <c r="K53" s="16">
        <v>97284</v>
      </c>
      <c r="L53" s="16">
        <v>209318</v>
      </c>
      <c r="M53" s="39"/>
      <c r="N53" s="39" t="s">
        <v>27</v>
      </c>
      <c r="O53" s="16">
        <v>113238</v>
      </c>
      <c r="P53" s="16">
        <v>97961</v>
      </c>
      <c r="Q53" s="16">
        <v>211199</v>
      </c>
      <c r="R53" s="16"/>
      <c r="S53" s="16">
        <v>73867</v>
      </c>
      <c r="T53" s="16">
        <v>71836</v>
      </c>
      <c r="U53" s="16">
        <v>145703</v>
      </c>
      <c r="V53" s="44"/>
      <c r="W53" s="16">
        <v>112009</v>
      </c>
      <c r="X53" s="16">
        <v>97256</v>
      </c>
      <c r="Y53" s="16">
        <v>209265</v>
      </c>
      <c r="Z53" s="39"/>
      <c r="AA53" s="71" t="b">
        <f t="shared" si="3"/>
        <v>1</v>
      </c>
      <c r="AB53" t="s">
        <v>27</v>
      </c>
      <c r="AC53" s="63">
        <v>113238</v>
      </c>
      <c r="AD53" s="63">
        <v>97961</v>
      </c>
      <c r="AE53" s="63">
        <v>211199</v>
      </c>
      <c r="AF53" s="63"/>
      <c r="AG53" s="63">
        <v>73867</v>
      </c>
      <c r="AH53" s="63">
        <v>71836</v>
      </c>
      <c r="AI53" s="63">
        <v>145703</v>
      </c>
      <c r="AJ53" s="63"/>
      <c r="AK53" s="63">
        <v>112009</v>
      </c>
      <c r="AL53" s="63">
        <v>97256</v>
      </c>
      <c r="AM53" s="63">
        <v>209265</v>
      </c>
      <c r="AO53" s="71"/>
      <c r="AP53" t="s">
        <v>27</v>
      </c>
      <c r="AQ53" s="73">
        <f t="shared" si="4"/>
        <v>0</v>
      </c>
      <c r="AR53" s="73">
        <f t="shared" si="5"/>
        <v>0</v>
      </c>
      <c r="AS53" s="73">
        <f t="shared" si="6"/>
        <v>0</v>
      </c>
      <c r="AT53" s="73">
        <f t="shared" si="7"/>
        <v>0</v>
      </c>
      <c r="AU53" s="73">
        <f t="shared" si="8"/>
        <v>0</v>
      </c>
      <c r="AV53" s="73">
        <f t="shared" si="9"/>
        <v>0</v>
      </c>
      <c r="AW53" s="73">
        <f t="shared" si="10"/>
        <v>0</v>
      </c>
      <c r="AX53" s="73">
        <f t="shared" si="11"/>
        <v>0</v>
      </c>
      <c r="AY53" s="73">
        <f t="shared" si="12"/>
        <v>0</v>
      </c>
      <c r="AZ53" s="73">
        <f t="shared" si="13"/>
        <v>0</v>
      </c>
      <c r="BA53" s="73">
        <f t="shared" si="14"/>
        <v>0</v>
      </c>
      <c r="BC53" t="s">
        <v>27</v>
      </c>
      <c r="BD53" s="76">
        <f t="shared" si="15"/>
        <v>-25</v>
      </c>
      <c r="BE53" s="76">
        <f t="shared" si="16"/>
        <v>-28</v>
      </c>
      <c r="BF53" s="76">
        <f t="shared" si="17"/>
        <v>-53</v>
      </c>
      <c r="BG53" s="76">
        <f t="shared" si="18"/>
        <v>0</v>
      </c>
      <c r="BH53" s="76">
        <f t="shared" si="19"/>
        <v>-25</v>
      </c>
      <c r="BI53" s="76">
        <f t="shared" si="20"/>
        <v>-28</v>
      </c>
      <c r="BJ53" s="76">
        <f t="shared" si="21"/>
        <v>-53</v>
      </c>
      <c r="BK53" s="76">
        <f t="shared" si="22"/>
        <v>0</v>
      </c>
      <c r="BL53" s="76">
        <f t="shared" si="23"/>
        <v>-25</v>
      </c>
      <c r="BM53" s="76">
        <f t="shared" si="24"/>
        <v>-28</v>
      </c>
      <c r="BN53" s="76">
        <f t="shared" si="25"/>
        <v>-53</v>
      </c>
      <c r="BP53" t="s">
        <v>27</v>
      </c>
      <c r="BQ53" s="75">
        <f t="shared" si="26"/>
        <v>-2.2077394514209012E-4</v>
      </c>
      <c r="BR53" s="75">
        <f t="shared" si="27"/>
        <v>-2.8582803360521021E-4</v>
      </c>
      <c r="BS53" s="75">
        <f t="shared" si="28"/>
        <v>-2.5094815789847492E-4</v>
      </c>
      <c r="BT53" s="75"/>
      <c r="BU53" s="75">
        <f t="shared" si="29"/>
        <v>-3.3844612614564016E-4</v>
      </c>
      <c r="BV53" s="75">
        <f t="shared" si="30"/>
        <v>-3.8977671362548026E-4</v>
      </c>
      <c r="BW53" s="75">
        <f t="shared" si="31"/>
        <v>-3.6375366327392024E-4</v>
      </c>
      <c r="BX53" s="75"/>
      <c r="BY53" s="75">
        <f t="shared" si="32"/>
        <v>-2.2319635029328E-4</v>
      </c>
      <c r="BZ53" s="75">
        <f t="shared" si="33"/>
        <v>-2.8789997532285925E-4</v>
      </c>
      <c r="CA53" s="75">
        <f t="shared" si="34"/>
        <v>-2.5326738823979166E-4</v>
      </c>
    </row>
    <row r="54" spans="1:79" x14ac:dyDescent="0.45">
      <c r="A54" s="39" t="s">
        <v>28</v>
      </c>
      <c r="B54" s="16">
        <v>110610</v>
      </c>
      <c r="C54" s="16">
        <v>118246</v>
      </c>
      <c r="D54" s="16">
        <v>228856</v>
      </c>
      <c r="E54" s="16"/>
      <c r="F54" s="16">
        <v>71306</v>
      </c>
      <c r="G54" s="16">
        <v>85907</v>
      </c>
      <c r="H54" s="16">
        <v>157213</v>
      </c>
      <c r="I54" s="44"/>
      <c r="J54" s="16">
        <v>107655</v>
      </c>
      <c r="K54" s="16">
        <v>116560</v>
      </c>
      <c r="L54" s="16">
        <v>224215</v>
      </c>
      <c r="M54" s="39"/>
      <c r="N54" s="39" t="s">
        <v>28</v>
      </c>
      <c r="O54" s="16">
        <v>110598</v>
      </c>
      <c r="P54" s="16">
        <v>118239</v>
      </c>
      <c r="Q54" s="16">
        <v>228837</v>
      </c>
      <c r="R54" s="16"/>
      <c r="S54" s="16">
        <v>71295</v>
      </c>
      <c r="T54" s="16">
        <v>85900</v>
      </c>
      <c r="U54" s="16">
        <v>157195</v>
      </c>
      <c r="V54" s="44"/>
      <c r="W54" s="16">
        <v>107643</v>
      </c>
      <c r="X54" s="16">
        <v>116553</v>
      </c>
      <c r="Y54" s="16">
        <v>224196</v>
      </c>
      <c r="Z54" s="39"/>
      <c r="AA54" s="71" t="b">
        <f t="shared" si="3"/>
        <v>1</v>
      </c>
      <c r="AB54" t="s">
        <v>28</v>
      </c>
      <c r="AC54" s="63">
        <v>110598</v>
      </c>
      <c r="AD54" s="63">
        <v>118239</v>
      </c>
      <c r="AE54" s="63">
        <v>228837</v>
      </c>
      <c r="AF54" s="63"/>
      <c r="AG54" s="63">
        <v>71295</v>
      </c>
      <c r="AH54" s="63">
        <v>85900</v>
      </c>
      <c r="AI54" s="63">
        <v>157195</v>
      </c>
      <c r="AJ54" s="63"/>
      <c r="AK54" s="63">
        <v>107643</v>
      </c>
      <c r="AL54" s="63">
        <v>116553</v>
      </c>
      <c r="AM54" s="63">
        <v>224196</v>
      </c>
      <c r="AO54" s="71"/>
      <c r="AP54" t="s">
        <v>28</v>
      </c>
      <c r="AQ54" s="73">
        <f t="shared" si="4"/>
        <v>0</v>
      </c>
      <c r="AR54" s="73">
        <f t="shared" si="5"/>
        <v>0</v>
      </c>
      <c r="AS54" s="73">
        <f t="shared" si="6"/>
        <v>0</v>
      </c>
      <c r="AT54" s="73">
        <f t="shared" si="7"/>
        <v>0</v>
      </c>
      <c r="AU54" s="73">
        <f t="shared" si="8"/>
        <v>0</v>
      </c>
      <c r="AV54" s="73">
        <f t="shared" si="9"/>
        <v>0</v>
      </c>
      <c r="AW54" s="73">
        <f t="shared" si="10"/>
        <v>0</v>
      </c>
      <c r="AX54" s="73">
        <f t="shared" si="11"/>
        <v>0</v>
      </c>
      <c r="AY54" s="73">
        <f t="shared" si="12"/>
        <v>0</v>
      </c>
      <c r="AZ54" s="73">
        <f t="shared" si="13"/>
        <v>0</v>
      </c>
      <c r="BA54" s="73">
        <f t="shared" si="14"/>
        <v>0</v>
      </c>
      <c r="BC54" t="s">
        <v>28</v>
      </c>
      <c r="BD54" s="76">
        <f t="shared" si="15"/>
        <v>-12</v>
      </c>
      <c r="BE54" s="76">
        <f t="shared" si="16"/>
        <v>-7</v>
      </c>
      <c r="BF54" s="76">
        <f t="shared" si="17"/>
        <v>-19</v>
      </c>
      <c r="BG54" s="76">
        <f t="shared" si="18"/>
        <v>0</v>
      </c>
      <c r="BH54" s="76">
        <f t="shared" si="19"/>
        <v>-11</v>
      </c>
      <c r="BI54" s="76">
        <f t="shared" si="20"/>
        <v>-7</v>
      </c>
      <c r="BJ54" s="76">
        <f t="shared" si="21"/>
        <v>-18</v>
      </c>
      <c r="BK54" s="76">
        <f t="shared" si="22"/>
        <v>0</v>
      </c>
      <c r="BL54" s="76">
        <f t="shared" si="23"/>
        <v>-12</v>
      </c>
      <c r="BM54" s="76">
        <f t="shared" si="24"/>
        <v>-7</v>
      </c>
      <c r="BN54" s="76">
        <f t="shared" si="25"/>
        <v>-19</v>
      </c>
      <c r="BP54" t="s">
        <v>28</v>
      </c>
      <c r="BQ54" s="75">
        <f t="shared" si="26"/>
        <v>-1.0850105788531438E-4</v>
      </c>
      <c r="BR54" s="75">
        <f t="shared" si="27"/>
        <v>-5.920212451052529E-5</v>
      </c>
      <c r="BS54" s="75">
        <f t="shared" si="28"/>
        <v>-8.3028531225282627E-5</v>
      </c>
      <c r="BT54" s="75"/>
      <c r="BU54" s="75">
        <f t="shared" si="29"/>
        <v>-1.5428851953152396E-4</v>
      </c>
      <c r="BV54" s="75">
        <f t="shared" si="30"/>
        <v>-8.1490104772991844E-5</v>
      </c>
      <c r="BW54" s="75">
        <f t="shared" si="31"/>
        <v>-1.145074588886415E-4</v>
      </c>
      <c r="BX54" s="75"/>
      <c r="BY54" s="75">
        <f t="shared" si="32"/>
        <v>-1.1147961316574231E-4</v>
      </c>
      <c r="BZ54" s="75">
        <f t="shared" si="33"/>
        <v>-6.0058514152359868E-5</v>
      </c>
      <c r="CA54" s="75">
        <f t="shared" si="34"/>
        <v>-8.4747274706060762E-5</v>
      </c>
    </row>
    <row r="55" spans="1:79" x14ac:dyDescent="0.45">
      <c r="A55" s="39" t="s">
        <v>29</v>
      </c>
      <c r="B55" s="16">
        <v>4363</v>
      </c>
      <c r="C55" s="16">
        <v>4039</v>
      </c>
      <c r="D55" s="16">
        <v>8402</v>
      </c>
      <c r="E55" s="16"/>
      <c r="F55" s="16">
        <v>1724</v>
      </c>
      <c r="G55" s="16">
        <v>2187</v>
      </c>
      <c r="H55" s="16">
        <v>3911</v>
      </c>
      <c r="I55" s="44"/>
      <c r="J55" s="16">
        <v>4098</v>
      </c>
      <c r="K55" s="16">
        <v>3883</v>
      </c>
      <c r="L55" s="16">
        <v>7981</v>
      </c>
      <c r="M55" s="39"/>
      <c r="N55" s="39" t="s">
        <v>29</v>
      </c>
      <c r="O55" s="16">
        <v>4363</v>
      </c>
      <c r="P55" s="16">
        <v>4039</v>
      </c>
      <c r="Q55" s="16">
        <v>8402</v>
      </c>
      <c r="R55" s="16"/>
      <c r="S55" s="16">
        <v>1724</v>
      </c>
      <c r="T55" s="16">
        <v>2187</v>
      </c>
      <c r="U55" s="16">
        <v>3911</v>
      </c>
      <c r="V55" s="44"/>
      <c r="W55" s="16">
        <v>4098</v>
      </c>
      <c r="X55" s="16">
        <v>3883</v>
      </c>
      <c r="Y55" s="16">
        <v>7981</v>
      </c>
      <c r="Z55" s="39"/>
      <c r="AA55" s="71" t="b">
        <f t="shared" si="3"/>
        <v>1</v>
      </c>
      <c r="AB55" t="s">
        <v>29</v>
      </c>
      <c r="AC55" s="63">
        <v>4363</v>
      </c>
      <c r="AD55" s="63">
        <v>4039</v>
      </c>
      <c r="AE55" s="63">
        <v>8402</v>
      </c>
      <c r="AF55" s="63"/>
      <c r="AG55" s="63">
        <v>1724</v>
      </c>
      <c r="AH55" s="63">
        <v>2187</v>
      </c>
      <c r="AI55" s="63">
        <v>3911</v>
      </c>
      <c r="AJ55" s="63"/>
      <c r="AK55" s="63">
        <v>4098</v>
      </c>
      <c r="AL55" s="63">
        <v>3883</v>
      </c>
      <c r="AM55" s="63">
        <v>7981</v>
      </c>
      <c r="AO55" s="71"/>
      <c r="AP55" t="s">
        <v>29</v>
      </c>
      <c r="AQ55" s="73">
        <f t="shared" si="4"/>
        <v>0</v>
      </c>
      <c r="AR55" s="73">
        <f t="shared" si="5"/>
        <v>0</v>
      </c>
      <c r="AS55" s="73">
        <f t="shared" si="6"/>
        <v>0</v>
      </c>
      <c r="AT55" s="73">
        <f t="shared" si="7"/>
        <v>0</v>
      </c>
      <c r="AU55" s="73">
        <f t="shared" si="8"/>
        <v>0</v>
      </c>
      <c r="AV55" s="73">
        <f t="shared" si="9"/>
        <v>0</v>
      </c>
      <c r="AW55" s="73">
        <f t="shared" si="10"/>
        <v>0</v>
      </c>
      <c r="AX55" s="73">
        <f t="shared" si="11"/>
        <v>0</v>
      </c>
      <c r="AY55" s="73">
        <f t="shared" si="12"/>
        <v>0</v>
      </c>
      <c r="AZ55" s="73">
        <f t="shared" si="13"/>
        <v>0</v>
      </c>
      <c r="BA55" s="73">
        <f t="shared" si="14"/>
        <v>0</v>
      </c>
      <c r="BC55" t="s">
        <v>29</v>
      </c>
      <c r="BD55" s="76">
        <f t="shared" si="15"/>
        <v>0</v>
      </c>
      <c r="BE55" s="76">
        <f t="shared" si="16"/>
        <v>0</v>
      </c>
      <c r="BF55" s="76">
        <f t="shared" si="17"/>
        <v>0</v>
      </c>
      <c r="BG55" s="76">
        <f t="shared" si="18"/>
        <v>0</v>
      </c>
      <c r="BH55" s="76">
        <f t="shared" si="19"/>
        <v>0</v>
      </c>
      <c r="BI55" s="76">
        <f t="shared" si="20"/>
        <v>0</v>
      </c>
      <c r="BJ55" s="76">
        <f t="shared" si="21"/>
        <v>0</v>
      </c>
      <c r="BK55" s="76">
        <f t="shared" si="22"/>
        <v>0</v>
      </c>
      <c r="BL55" s="76">
        <f t="shared" si="23"/>
        <v>0</v>
      </c>
      <c r="BM55" s="76">
        <f t="shared" si="24"/>
        <v>0</v>
      </c>
      <c r="BN55" s="76">
        <f t="shared" si="25"/>
        <v>0</v>
      </c>
      <c r="BP55" t="s">
        <v>29</v>
      </c>
      <c r="BQ55" s="75">
        <f t="shared" si="26"/>
        <v>0</v>
      </c>
      <c r="BR55" s="75">
        <f t="shared" si="27"/>
        <v>0</v>
      </c>
      <c r="BS55" s="75">
        <f t="shared" si="28"/>
        <v>0</v>
      </c>
      <c r="BT55" s="75"/>
      <c r="BU55" s="75">
        <f t="shared" si="29"/>
        <v>0</v>
      </c>
      <c r="BV55" s="75">
        <f t="shared" si="30"/>
        <v>0</v>
      </c>
      <c r="BW55" s="75">
        <f t="shared" si="31"/>
        <v>0</v>
      </c>
      <c r="BX55" s="75"/>
      <c r="BY55" s="75">
        <f t="shared" si="32"/>
        <v>0</v>
      </c>
      <c r="BZ55" s="75">
        <f t="shared" si="33"/>
        <v>0</v>
      </c>
      <c r="CA55" s="75">
        <f t="shared" si="34"/>
        <v>0</v>
      </c>
    </row>
    <row r="56" spans="1:79" x14ac:dyDescent="0.45">
      <c r="A56" s="39" t="s">
        <v>30</v>
      </c>
      <c r="B56" s="16">
        <v>6379</v>
      </c>
      <c r="C56" s="16">
        <v>3076</v>
      </c>
      <c r="D56" s="16">
        <v>9455</v>
      </c>
      <c r="E56" s="16"/>
      <c r="F56" s="16">
        <v>4890</v>
      </c>
      <c r="G56" s="16">
        <v>2371</v>
      </c>
      <c r="H56" s="16">
        <v>7261</v>
      </c>
      <c r="I56" s="44"/>
      <c r="J56" s="16">
        <v>6288</v>
      </c>
      <c r="K56" s="16">
        <v>3033</v>
      </c>
      <c r="L56" s="16">
        <v>9321</v>
      </c>
      <c r="M56" s="39"/>
      <c r="N56" s="39" t="s">
        <v>30</v>
      </c>
      <c r="O56" s="16">
        <v>6379</v>
      </c>
      <c r="P56" s="16">
        <v>3076</v>
      </c>
      <c r="Q56" s="16">
        <v>9455</v>
      </c>
      <c r="R56" s="16"/>
      <c r="S56" s="16">
        <v>4890</v>
      </c>
      <c r="T56" s="16">
        <v>2371</v>
      </c>
      <c r="U56" s="16">
        <v>7261</v>
      </c>
      <c r="V56" s="44"/>
      <c r="W56" s="16">
        <v>6288</v>
      </c>
      <c r="X56" s="16">
        <v>3033</v>
      </c>
      <c r="Y56" s="16">
        <v>9321</v>
      </c>
      <c r="Z56" s="39"/>
      <c r="AA56" s="71" t="b">
        <f t="shared" si="3"/>
        <v>1</v>
      </c>
      <c r="AB56" t="s">
        <v>30</v>
      </c>
      <c r="AC56" s="63">
        <v>6379</v>
      </c>
      <c r="AD56" s="63">
        <v>3076</v>
      </c>
      <c r="AE56" s="63">
        <v>9455</v>
      </c>
      <c r="AF56" s="63"/>
      <c r="AG56" s="63">
        <v>4890</v>
      </c>
      <c r="AH56" s="63">
        <v>2371</v>
      </c>
      <c r="AI56" s="63">
        <v>7261</v>
      </c>
      <c r="AJ56" s="63"/>
      <c r="AK56" s="63">
        <v>6288</v>
      </c>
      <c r="AL56" s="63">
        <v>3033</v>
      </c>
      <c r="AM56" s="63">
        <v>9321</v>
      </c>
      <c r="AO56" s="71"/>
      <c r="AP56" t="s">
        <v>30</v>
      </c>
      <c r="AQ56" s="73">
        <f t="shared" si="4"/>
        <v>0</v>
      </c>
      <c r="AR56" s="73">
        <f t="shared" si="5"/>
        <v>0</v>
      </c>
      <c r="AS56" s="73">
        <f t="shared" si="6"/>
        <v>0</v>
      </c>
      <c r="AT56" s="73">
        <f t="shared" si="7"/>
        <v>0</v>
      </c>
      <c r="AU56" s="73">
        <f t="shared" si="8"/>
        <v>0</v>
      </c>
      <c r="AV56" s="73">
        <f t="shared" si="9"/>
        <v>0</v>
      </c>
      <c r="AW56" s="73">
        <f t="shared" si="10"/>
        <v>0</v>
      </c>
      <c r="AX56" s="73">
        <f t="shared" si="11"/>
        <v>0</v>
      </c>
      <c r="AY56" s="73">
        <f t="shared" si="12"/>
        <v>0</v>
      </c>
      <c r="AZ56" s="73">
        <f t="shared" si="13"/>
        <v>0</v>
      </c>
      <c r="BA56" s="73">
        <f t="shared" si="14"/>
        <v>0</v>
      </c>
      <c r="BC56" t="s">
        <v>30</v>
      </c>
      <c r="BD56" s="76">
        <f t="shared" si="15"/>
        <v>0</v>
      </c>
      <c r="BE56" s="76">
        <f t="shared" si="16"/>
        <v>0</v>
      </c>
      <c r="BF56" s="76">
        <f t="shared" si="17"/>
        <v>0</v>
      </c>
      <c r="BG56" s="76">
        <f t="shared" si="18"/>
        <v>0</v>
      </c>
      <c r="BH56" s="76">
        <f t="shared" si="19"/>
        <v>0</v>
      </c>
      <c r="BI56" s="76">
        <f t="shared" si="20"/>
        <v>0</v>
      </c>
      <c r="BJ56" s="76">
        <f t="shared" si="21"/>
        <v>0</v>
      </c>
      <c r="BK56" s="76">
        <f t="shared" si="22"/>
        <v>0</v>
      </c>
      <c r="BL56" s="76">
        <f t="shared" si="23"/>
        <v>0</v>
      </c>
      <c r="BM56" s="76">
        <f t="shared" si="24"/>
        <v>0</v>
      </c>
      <c r="BN56" s="76">
        <f t="shared" si="25"/>
        <v>0</v>
      </c>
      <c r="BP56" t="s">
        <v>30</v>
      </c>
      <c r="BQ56" s="75">
        <f t="shared" si="26"/>
        <v>0</v>
      </c>
      <c r="BR56" s="75">
        <f t="shared" si="27"/>
        <v>0</v>
      </c>
      <c r="BS56" s="75">
        <f t="shared" si="28"/>
        <v>0</v>
      </c>
      <c r="BT56" s="75"/>
      <c r="BU56" s="75">
        <f t="shared" si="29"/>
        <v>0</v>
      </c>
      <c r="BV56" s="75">
        <f t="shared" si="30"/>
        <v>0</v>
      </c>
      <c r="BW56" s="75">
        <f t="shared" si="31"/>
        <v>0</v>
      </c>
      <c r="BX56" s="75"/>
      <c r="BY56" s="75">
        <f t="shared" si="32"/>
        <v>0</v>
      </c>
      <c r="BZ56" s="75">
        <f t="shared" si="33"/>
        <v>0</v>
      </c>
      <c r="CA56" s="75">
        <f t="shared" si="34"/>
        <v>0</v>
      </c>
    </row>
    <row r="57" spans="1:79" x14ac:dyDescent="0.45">
      <c r="A57" s="39" t="s">
        <v>31</v>
      </c>
      <c r="B57" s="16">
        <v>21184</v>
      </c>
      <c r="C57" s="16">
        <v>36216</v>
      </c>
      <c r="D57" s="16">
        <v>57400</v>
      </c>
      <c r="E57" s="16"/>
      <c r="F57" s="16">
        <v>11729</v>
      </c>
      <c r="G57" s="16">
        <v>24960</v>
      </c>
      <c r="H57" s="16">
        <v>36689</v>
      </c>
      <c r="I57" s="44"/>
      <c r="J57" s="16">
        <v>20418</v>
      </c>
      <c r="K57" s="16">
        <v>35591</v>
      </c>
      <c r="L57" s="16">
        <v>56009</v>
      </c>
      <c r="M57" s="39"/>
      <c r="N57" s="39" t="s">
        <v>31</v>
      </c>
      <c r="O57" s="16">
        <v>21182</v>
      </c>
      <c r="P57" s="16">
        <v>36210</v>
      </c>
      <c r="Q57" s="16">
        <v>57392</v>
      </c>
      <c r="R57" s="16"/>
      <c r="S57" s="16">
        <v>11727</v>
      </c>
      <c r="T57" s="16">
        <v>24954</v>
      </c>
      <c r="U57" s="16">
        <v>36681</v>
      </c>
      <c r="V57" s="44"/>
      <c r="W57" s="16">
        <v>20416</v>
      </c>
      <c r="X57" s="16">
        <v>35585</v>
      </c>
      <c r="Y57" s="16">
        <v>56001</v>
      </c>
      <c r="Z57" s="39"/>
      <c r="AA57" s="71" t="b">
        <f t="shared" si="3"/>
        <v>1</v>
      </c>
      <c r="AB57" t="s">
        <v>31</v>
      </c>
      <c r="AC57" s="63">
        <v>21182</v>
      </c>
      <c r="AD57" s="63">
        <v>36210</v>
      </c>
      <c r="AE57" s="63">
        <v>57392</v>
      </c>
      <c r="AF57" s="63"/>
      <c r="AG57" s="63">
        <v>11727</v>
      </c>
      <c r="AH57" s="63">
        <v>24954</v>
      </c>
      <c r="AI57" s="63">
        <v>36681</v>
      </c>
      <c r="AJ57" s="63"/>
      <c r="AK57" s="63">
        <v>20416</v>
      </c>
      <c r="AL57" s="63">
        <v>35585</v>
      </c>
      <c r="AM57" s="63">
        <v>56001</v>
      </c>
      <c r="AO57" s="71"/>
      <c r="AP57" t="s">
        <v>31</v>
      </c>
      <c r="AQ57" s="73">
        <f t="shared" si="4"/>
        <v>0</v>
      </c>
      <c r="AR57" s="73">
        <f t="shared" si="5"/>
        <v>0</v>
      </c>
      <c r="AS57" s="73">
        <f t="shared" si="6"/>
        <v>0</v>
      </c>
      <c r="AT57" s="73">
        <f t="shared" si="7"/>
        <v>0</v>
      </c>
      <c r="AU57" s="73">
        <f t="shared" si="8"/>
        <v>0</v>
      </c>
      <c r="AV57" s="73">
        <f t="shared" si="9"/>
        <v>0</v>
      </c>
      <c r="AW57" s="73">
        <f t="shared" si="10"/>
        <v>0</v>
      </c>
      <c r="AX57" s="73">
        <f t="shared" si="11"/>
        <v>0</v>
      </c>
      <c r="AY57" s="73">
        <f t="shared" si="12"/>
        <v>0</v>
      </c>
      <c r="AZ57" s="73">
        <f t="shared" si="13"/>
        <v>0</v>
      </c>
      <c r="BA57" s="73">
        <f t="shared" si="14"/>
        <v>0</v>
      </c>
      <c r="BC57" t="s">
        <v>31</v>
      </c>
      <c r="BD57" s="76">
        <f t="shared" si="15"/>
        <v>-2</v>
      </c>
      <c r="BE57" s="76">
        <f t="shared" si="16"/>
        <v>-6</v>
      </c>
      <c r="BF57" s="76">
        <f t="shared" si="17"/>
        <v>-8</v>
      </c>
      <c r="BG57" s="76">
        <f t="shared" si="18"/>
        <v>0</v>
      </c>
      <c r="BH57" s="76">
        <f t="shared" si="19"/>
        <v>-2</v>
      </c>
      <c r="BI57" s="76">
        <f t="shared" si="20"/>
        <v>-6</v>
      </c>
      <c r="BJ57" s="76">
        <f t="shared" si="21"/>
        <v>-8</v>
      </c>
      <c r="BK57" s="76">
        <f t="shared" si="22"/>
        <v>0</v>
      </c>
      <c r="BL57" s="76">
        <f t="shared" si="23"/>
        <v>-2</v>
      </c>
      <c r="BM57" s="76">
        <f t="shared" si="24"/>
        <v>-6</v>
      </c>
      <c r="BN57" s="76">
        <f t="shared" si="25"/>
        <v>-8</v>
      </c>
      <c r="BP57" t="s">
        <v>31</v>
      </c>
      <c r="BQ57" s="75">
        <f t="shared" si="26"/>
        <v>-9.4419790388065332E-5</v>
      </c>
      <c r="BR57" s="75">
        <f t="shared" si="27"/>
        <v>-1.6570008285004143E-4</v>
      </c>
      <c r="BS57" s="75">
        <f t="shared" si="28"/>
        <v>-1.3939224979091162E-4</v>
      </c>
      <c r="BT57" s="75"/>
      <c r="BU57" s="75">
        <f t="shared" si="29"/>
        <v>-1.7054660185895795E-4</v>
      </c>
      <c r="BV57" s="75">
        <f t="shared" si="30"/>
        <v>-2.4044241404183698E-4</v>
      </c>
      <c r="BW57" s="75">
        <f t="shared" si="31"/>
        <v>-2.1809656225293749E-4</v>
      </c>
      <c r="BX57" s="75"/>
      <c r="BY57" s="75">
        <f t="shared" si="32"/>
        <v>-9.7962382445141062E-5</v>
      </c>
      <c r="BZ57" s="75">
        <f t="shared" si="33"/>
        <v>-1.6861036953772656E-4</v>
      </c>
      <c r="CA57" s="75">
        <f t="shared" si="34"/>
        <v>-1.4285459188228782E-4</v>
      </c>
    </row>
    <row r="58" spans="1:79" x14ac:dyDescent="0.45">
      <c r="A58" s="39"/>
      <c r="B58" s="16" t="s">
        <v>199</v>
      </c>
      <c r="C58" s="16" t="s">
        <v>199</v>
      </c>
      <c r="D58" s="16" t="s">
        <v>199</v>
      </c>
      <c r="E58" s="16"/>
      <c r="F58" s="16" t="s">
        <v>199</v>
      </c>
      <c r="G58" s="16" t="s">
        <v>199</v>
      </c>
      <c r="H58" s="16" t="s">
        <v>199</v>
      </c>
      <c r="I58" s="44"/>
      <c r="J58" s="16" t="s">
        <v>199</v>
      </c>
      <c r="K58" s="16" t="s">
        <v>199</v>
      </c>
      <c r="L58" s="16" t="s">
        <v>199</v>
      </c>
      <c r="M58" s="39"/>
      <c r="N58" s="39"/>
      <c r="O58" s="16" t="s">
        <v>199</v>
      </c>
      <c r="P58" s="16" t="s">
        <v>199</v>
      </c>
      <c r="Q58" s="16" t="s">
        <v>199</v>
      </c>
      <c r="R58" s="16"/>
      <c r="S58" s="16" t="s">
        <v>199</v>
      </c>
      <c r="T58" s="16" t="s">
        <v>199</v>
      </c>
      <c r="U58" s="16" t="s">
        <v>199</v>
      </c>
      <c r="V58" s="44"/>
      <c r="W58" s="16" t="s">
        <v>199</v>
      </c>
      <c r="X58" s="16" t="s">
        <v>199</v>
      </c>
      <c r="Y58" s="16" t="s">
        <v>199</v>
      </c>
      <c r="Z58" s="39"/>
      <c r="AA58" s="71"/>
      <c r="AC58" s="63"/>
      <c r="AD58" s="63"/>
      <c r="AE58" s="63"/>
      <c r="AF58" s="63"/>
      <c r="AG58" s="63"/>
      <c r="AH58" s="63"/>
      <c r="AI58" s="63"/>
      <c r="AJ58" s="63"/>
      <c r="AK58" s="63"/>
      <c r="AL58" s="63"/>
      <c r="AM58" s="63"/>
      <c r="AO58" s="71"/>
      <c r="BQ58" s="75"/>
      <c r="BR58" s="75"/>
      <c r="BS58" s="75"/>
      <c r="BT58" s="75"/>
      <c r="BU58" s="75"/>
      <c r="BV58" s="75"/>
      <c r="BW58" s="75"/>
      <c r="BX58" s="75"/>
      <c r="BY58" s="75"/>
      <c r="BZ58" s="75"/>
      <c r="CA58" s="75"/>
    </row>
    <row r="59" spans="1:79" x14ac:dyDescent="0.45">
      <c r="A59" s="39" t="s">
        <v>80</v>
      </c>
      <c r="B59" s="16">
        <v>130015</v>
      </c>
      <c r="C59" s="16">
        <v>162473</v>
      </c>
      <c r="D59" s="16">
        <v>292488</v>
      </c>
      <c r="E59" s="16"/>
      <c r="F59" s="16">
        <v>85582</v>
      </c>
      <c r="G59" s="16">
        <v>123036</v>
      </c>
      <c r="H59" s="16">
        <v>208618</v>
      </c>
      <c r="I59" s="44"/>
      <c r="J59" s="16">
        <v>129006</v>
      </c>
      <c r="K59" s="16">
        <v>161737</v>
      </c>
      <c r="L59" s="16">
        <v>290743</v>
      </c>
      <c r="M59" s="39"/>
      <c r="N59" s="39" t="s">
        <v>80</v>
      </c>
      <c r="O59" s="16">
        <v>129577</v>
      </c>
      <c r="P59" s="16">
        <v>161839</v>
      </c>
      <c r="Q59" s="16">
        <v>291416</v>
      </c>
      <c r="R59" s="16"/>
      <c r="S59" s="16">
        <v>85099</v>
      </c>
      <c r="T59" s="16">
        <v>122324</v>
      </c>
      <c r="U59" s="16">
        <v>207423</v>
      </c>
      <c r="V59" s="44"/>
      <c r="W59" s="16">
        <v>128565</v>
      </c>
      <c r="X59" s="16">
        <v>161100</v>
      </c>
      <c r="Y59" s="16">
        <v>289665</v>
      </c>
      <c r="Z59" s="39"/>
      <c r="AA59" s="71" t="b">
        <f t="shared" si="3"/>
        <v>1</v>
      </c>
      <c r="AB59" t="s">
        <v>80</v>
      </c>
      <c r="AC59" s="63">
        <v>129577</v>
      </c>
      <c r="AD59" s="63">
        <v>161839</v>
      </c>
      <c r="AE59" s="63">
        <v>291416</v>
      </c>
      <c r="AF59" s="63"/>
      <c r="AG59" s="63">
        <v>85099</v>
      </c>
      <c r="AH59" s="63">
        <v>122324</v>
      </c>
      <c r="AI59" s="63">
        <v>207423</v>
      </c>
      <c r="AJ59" s="63"/>
      <c r="AK59" s="63">
        <v>128565</v>
      </c>
      <c r="AL59" s="63">
        <v>161100</v>
      </c>
      <c r="AM59" s="63">
        <v>289665</v>
      </c>
      <c r="AO59" s="71"/>
      <c r="AP59" t="s">
        <v>80</v>
      </c>
      <c r="AQ59" s="73">
        <f t="shared" si="4"/>
        <v>0</v>
      </c>
      <c r="AR59" s="73">
        <f t="shared" si="5"/>
        <v>0</v>
      </c>
      <c r="AS59" s="73">
        <f t="shared" si="6"/>
        <v>0</v>
      </c>
      <c r="AT59" s="73">
        <f t="shared" si="7"/>
        <v>0</v>
      </c>
      <c r="AU59" s="73">
        <f t="shared" si="8"/>
        <v>0</v>
      </c>
      <c r="AV59" s="73">
        <f t="shared" si="9"/>
        <v>0</v>
      </c>
      <c r="AW59" s="73">
        <f t="shared" si="10"/>
        <v>0</v>
      </c>
      <c r="AX59" s="73">
        <f t="shared" si="11"/>
        <v>0</v>
      </c>
      <c r="AY59" s="73">
        <f t="shared" si="12"/>
        <v>0</v>
      </c>
      <c r="AZ59" s="73">
        <f t="shared" si="13"/>
        <v>0</v>
      </c>
      <c r="BA59" s="73">
        <f t="shared" si="14"/>
        <v>0</v>
      </c>
      <c r="BC59" t="s">
        <v>80</v>
      </c>
      <c r="BD59" s="76">
        <f t="shared" si="15"/>
        <v>-438</v>
      </c>
      <c r="BE59" s="76">
        <f t="shared" si="16"/>
        <v>-634</v>
      </c>
      <c r="BF59" s="76">
        <f t="shared" si="17"/>
        <v>-1072</v>
      </c>
      <c r="BG59" s="76">
        <f t="shared" si="18"/>
        <v>0</v>
      </c>
      <c r="BH59" s="76">
        <f t="shared" si="19"/>
        <v>-483</v>
      </c>
      <c r="BI59" s="76">
        <f t="shared" si="20"/>
        <v>-712</v>
      </c>
      <c r="BJ59" s="76">
        <f t="shared" si="21"/>
        <v>-1195</v>
      </c>
      <c r="BK59" s="76">
        <f t="shared" si="22"/>
        <v>0</v>
      </c>
      <c r="BL59" s="76">
        <f t="shared" si="23"/>
        <v>-441</v>
      </c>
      <c r="BM59" s="76">
        <f t="shared" si="24"/>
        <v>-637</v>
      </c>
      <c r="BN59" s="76">
        <f t="shared" si="25"/>
        <v>-1078</v>
      </c>
      <c r="BP59" t="s">
        <v>80</v>
      </c>
      <c r="BQ59" s="75">
        <f t="shared" si="26"/>
        <v>-3.3802295160406553E-3</v>
      </c>
      <c r="BR59" s="75">
        <f t="shared" si="27"/>
        <v>-3.9174735385166743E-3</v>
      </c>
      <c r="BS59" s="75">
        <f t="shared" si="28"/>
        <v>-3.6785900568259808E-3</v>
      </c>
      <c r="BT59" s="75"/>
      <c r="BU59" s="75">
        <f t="shared" si="29"/>
        <v>-5.6757423706506535E-3</v>
      </c>
      <c r="BV59" s="75">
        <f t="shared" si="30"/>
        <v>-5.8206075667898366E-3</v>
      </c>
      <c r="BW59" s="75">
        <f t="shared" si="31"/>
        <v>-5.7611740260241151E-3</v>
      </c>
      <c r="BX59" s="75"/>
      <c r="BY59" s="75">
        <f t="shared" si="32"/>
        <v>-3.4301715085754288E-3</v>
      </c>
      <c r="BZ59" s="75">
        <f t="shared" si="33"/>
        <v>-3.9540657976412166E-3</v>
      </c>
      <c r="CA59" s="75">
        <f t="shared" si="34"/>
        <v>-3.7215404001173769E-3</v>
      </c>
    </row>
    <row r="60" spans="1:79" x14ac:dyDescent="0.45">
      <c r="A60" s="39" t="s">
        <v>32</v>
      </c>
      <c r="B60" s="16">
        <v>1381</v>
      </c>
      <c r="C60" s="16">
        <v>1797</v>
      </c>
      <c r="D60" s="16">
        <v>3178</v>
      </c>
      <c r="E60" s="16"/>
      <c r="F60" s="16">
        <v>1052</v>
      </c>
      <c r="G60" s="16">
        <v>1436</v>
      </c>
      <c r="H60" s="16">
        <v>2488</v>
      </c>
      <c r="I60" s="44"/>
      <c r="J60" s="16">
        <v>1307</v>
      </c>
      <c r="K60" s="16">
        <v>1754</v>
      </c>
      <c r="L60" s="16">
        <v>3061</v>
      </c>
      <c r="M60" s="39"/>
      <c r="N60" s="39" t="s">
        <v>32</v>
      </c>
      <c r="O60" s="16">
        <v>1321</v>
      </c>
      <c r="P60" s="16">
        <v>1690</v>
      </c>
      <c r="Q60" s="16">
        <v>3011</v>
      </c>
      <c r="R60" s="16"/>
      <c r="S60" s="16">
        <v>992</v>
      </c>
      <c r="T60" s="16">
        <v>1330</v>
      </c>
      <c r="U60" s="16">
        <v>2322</v>
      </c>
      <c r="V60" s="44"/>
      <c r="W60" s="16">
        <v>1247</v>
      </c>
      <c r="X60" s="16">
        <v>1647</v>
      </c>
      <c r="Y60" s="16">
        <v>2894</v>
      </c>
      <c r="Z60" s="39"/>
      <c r="AA60" s="71" t="b">
        <f t="shared" si="3"/>
        <v>1</v>
      </c>
      <c r="AB60" t="s">
        <v>32</v>
      </c>
      <c r="AC60" s="63">
        <v>1321</v>
      </c>
      <c r="AD60" s="63">
        <v>1690</v>
      </c>
      <c r="AE60" s="63">
        <v>3011</v>
      </c>
      <c r="AF60" s="63"/>
      <c r="AG60" s="63">
        <v>992</v>
      </c>
      <c r="AH60" s="63">
        <v>1330</v>
      </c>
      <c r="AI60" s="63">
        <v>2322</v>
      </c>
      <c r="AJ60" s="63"/>
      <c r="AK60" s="63">
        <v>1247</v>
      </c>
      <c r="AL60" s="63">
        <v>1647</v>
      </c>
      <c r="AM60" s="63">
        <v>2894</v>
      </c>
      <c r="AO60" s="71"/>
      <c r="AP60" t="s">
        <v>32</v>
      </c>
      <c r="AQ60" s="73">
        <f t="shared" si="4"/>
        <v>0</v>
      </c>
      <c r="AR60" s="73">
        <f t="shared" si="5"/>
        <v>0</v>
      </c>
      <c r="AS60" s="73">
        <f t="shared" si="6"/>
        <v>0</v>
      </c>
      <c r="AT60" s="73">
        <f t="shared" si="7"/>
        <v>0</v>
      </c>
      <c r="AU60" s="73">
        <f t="shared" si="8"/>
        <v>0</v>
      </c>
      <c r="AV60" s="73">
        <f t="shared" si="9"/>
        <v>0</v>
      </c>
      <c r="AW60" s="73">
        <f t="shared" si="10"/>
        <v>0</v>
      </c>
      <c r="AX60" s="73">
        <f t="shared" si="11"/>
        <v>0</v>
      </c>
      <c r="AY60" s="73">
        <f t="shared" si="12"/>
        <v>0</v>
      </c>
      <c r="AZ60" s="73">
        <f t="shared" si="13"/>
        <v>0</v>
      </c>
      <c r="BA60" s="73">
        <f t="shared" si="14"/>
        <v>0</v>
      </c>
      <c r="BC60" t="s">
        <v>32</v>
      </c>
      <c r="BD60" s="76">
        <f t="shared" si="15"/>
        <v>-60</v>
      </c>
      <c r="BE60" s="76">
        <f t="shared" si="16"/>
        <v>-107</v>
      </c>
      <c r="BF60" s="76">
        <f t="shared" si="17"/>
        <v>-167</v>
      </c>
      <c r="BG60" s="76">
        <f t="shared" si="18"/>
        <v>0</v>
      </c>
      <c r="BH60" s="76">
        <f t="shared" si="19"/>
        <v>-60</v>
      </c>
      <c r="BI60" s="76">
        <f t="shared" si="20"/>
        <v>-106</v>
      </c>
      <c r="BJ60" s="76">
        <f t="shared" si="21"/>
        <v>-166</v>
      </c>
      <c r="BK60" s="76">
        <f t="shared" si="22"/>
        <v>0</v>
      </c>
      <c r="BL60" s="76">
        <f t="shared" si="23"/>
        <v>-60</v>
      </c>
      <c r="BM60" s="76">
        <f t="shared" si="24"/>
        <v>-107</v>
      </c>
      <c r="BN60" s="76">
        <f t="shared" si="25"/>
        <v>-167</v>
      </c>
      <c r="BP60" t="s">
        <v>32</v>
      </c>
      <c r="BQ60" s="75">
        <f t="shared" si="26"/>
        <v>-4.5420136260408785E-2</v>
      </c>
      <c r="BR60" s="75">
        <f t="shared" si="27"/>
        <v>-6.3313609467455623E-2</v>
      </c>
      <c r="BS60" s="75">
        <f t="shared" si="28"/>
        <v>-5.546330122882763E-2</v>
      </c>
      <c r="BT60" s="75"/>
      <c r="BU60" s="75">
        <f t="shared" si="29"/>
        <v>-6.0483870967741937E-2</v>
      </c>
      <c r="BV60" s="75">
        <f t="shared" si="30"/>
        <v>-7.9699248120300756E-2</v>
      </c>
      <c r="BW60" s="75">
        <f t="shared" si="31"/>
        <v>-7.14900947459087E-2</v>
      </c>
      <c r="BX60" s="75"/>
      <c r="BY60" s="75">
        <f t="shared" si="32"/>
        <v>-4.8115477145148355E-2</v>
      </c>
      <c r="BZ60" s="75">
        <f t="shared" si="33"/>
        <v>-6.4966605950212503E-2</v>
      </c>
      <c r="CA60" s="75">
        <f t="shared" si="34"/>
        <v>-5.770559778852799E-2</v>
      </c>
    </row>
    <row r="61" spans="1:79" x14ac:dyDescent="0.45">
      <c r="A61" s="39" t="s">
        <v>33</v>
      </c>
      <c r="B61" s="16">
        <v>1794</v>
      </c>
      <c r="C61" s="16">
        <v>1555</v>
      </c>
      <c r="D61" s="16">
        <v>3349</v>
      </c>
      <c r="E61" s="16"/>
      <c r="F61" s="16">
        <v>1688</v>
      </c>
      <c r="G61" s="16">
        <v>1523</v>
      </c>
      <c r="H61" s="16">
        <v>3211</v>
      </c>
      <c r="I61" s="44"/>
      <c r="J61" s="16">
        <v>1789</v>
      </c>
      <c r="K61" s="16">
        <v>1555</v>
      </c>
      <c r="L61" s="16">
        <v>3344</v>
      </c>
      <c r="M61" s="39"/>
      <c r="N61" s="39" t="s">
        <v>33</v>
      </c>
      <c r="O61" s="16">
        <v>1718</v>
      </c>
      <c r="P61" s="16">
        <v>1439</v>
      </c>
      <c r="Q61" s="16">
        <v>3157</v>
      </c>
      <c r="R61" s="16"/>
      <c r="S61" s="16">
        <v>1612</v>
      </c>
      <c r="T61" s="16">
        <v>1407</v>
      </c>
      <c r="U61" s="16">
        <v>3019</v>
      </c>
      <c r="V61" s="44"/>
      <c r="W61" s="16">
        <v>1713</v>
      </c>
      <c r="X61" s="16">
        <v>1439</v>
      </c>
      <c r="Y61" s="16">
        <v>3152</v>
      </c>
      <c r="Z61" s="39"/>
      <c r="AA61" s="71" t="b">
        <f t="shared" si="3"/>
        <v>1</v>
      </c>
      <c r="AB61" t="s">
        <v>33</v>
      </c>
      <c r="AC61" s="63">
        <v>1718</v>
      </c>
      <c r="AD61" s="63">
        <v>1439</v>
      </c>
      <c r="AE61" s="63">
        <v>3157</v>
      </c>
      <c r="AF61" s="63"/>
      <c r="AG61" s="63">
        <v>1612</v>
      </c>
      <c r="AH61" s="63">
        <v>1407</v>
      </c>
      <c r="AI61" s="63">
        <v>3019</v>
      </c>
      <c r="AJ61" s="63"/>
      <c r="AK61" s="63">
        <v>1713</v>
      </c>
      <c r="AL61" s="63">
        <v>1439</v>
      </c>
      <c r="AM61" s="63">
        <v>3152</v>
      </c>
      <c r="AO61" s="71"/>
      <c r="AP61" t="s">
        <v>33</v>
      </c>
      <c r="AQ61" s="73">
        <f t="shared" si="4"/>
        <v>0</v>
      </c>
      <c r="AR61" s="73">
        <f t="shared" si="5"/>
        <v>0</v>
      </c>
      <c r="AS61" s="73">
        <f t="shared" si="6"/>
        <v>0</v>
      </c>
      <c r="AT61" s="73">
        <f t="shared" si="7"/>
        <v>0</v>
      </c>
      <c r="AU61" s="73">
        <f t="shared" si="8"/>
        <v>0</v>
      </c>
      <c r="AV61" s="73">
        <f t="shared" si="9"/>
        <v>0</v>
      </c>
      <c r="AW61" s="73">
        <f t="shared" si="10"/>
        <v>0</v>
      </c>
      <c r="AX61" s="73">
        <f t="shared" si="11"/>
        <v>0</v>
      </c>
      <c r="AY61" s="73">
        <f t="shared" si="12"/>
        <v>0</v>
      </c>
      <c r="AZ61" s="73">
        <f t="shared" si="13"/>
        <v>0</v>
      </c>
      <c r="BA61" s="73">
        <f t="shared" si="14"/>
        <v>0</v>
      </c>
      <c r="BC61" t="s">
        <v>33</v>
      </c>
      <c r="BD61" s="76">
        <f t="shared" si="15"/>
        <v>-76</v>
      </c>
      <c r="BE61" s="76">
        <f t="shared" si="16"/>
        <v>-116</v>
      </c>
      <c r="BF61" s="76">
        <f t="shared" si="17"/>
        <v>-192</v>
      </c>
      <c r="BG61" s="76">
        <f t="shared" si="18"/>
        <v>0</v>
      </c>
      <c r="BH61" s="76">
        <f t="shared" si="19"/>
        <v>-76</v>
      </c>
      <c r="BI61" s="76">
        <f t="shared" si="20"/>
        <v>-116</v>
      </c>
      <c r="BJ61" s="76">
        <f t="shared" si="21"/>
        <v>-192</v>
      </c>
      <c r="BK61" s="76">
        <f t="shared" si="22"/>
        <v>0</v>
      </c>
      <c r="BL61" s="76">
        <f t="shared" si="23"/>
        <v>-76</v>
      </c>
      <c r="BM61" s="76">
        <f t="shared" si="24"/>
        <v>-116</v>
      </c>
      <c r="BN61" s="76">
        <f t="shared" si="25"/>
        <v>-192</v>
      </c>
      <c r="BP61" t="s">
        <v>33</v>
      </c>
      <c r="BQ61" s="75">
        <f t="shared" si="26"/>
        <v>-4.4237485448195578E-2</v>
      </c>
      <c r="BR61" s="75">
        <f t="shared" si="27"/>
        <v>-8.0611535788742181E-2</v>
      </c>
      <c r="BS61" s="75">
        <f t="shared" si="28"/>
        <v>-6.0817231548938866E-2</v>
      </c>
      <c r="BT61" s="75"/>
      <c r="BU61" s="75">
        <f t="shared" si="29"/>
        <v>-4.7146401985111663E-2</v>
      </c>
      <c r="BV61" s="75">
        <f t="shared" si="30"/>
        <v>-8.2444918265813794E-2</v>
      </c>
      <c r="BW61" s="75">
        <f t="shared" si="31"/>
        <v>-6.3597217621729055E-2</v>
      </c>
      <c r="BX61" s="75"/>
      <c r="BY61" s="75">
        <f t="shared" si="32"/>
        <v>-4.4366608289550497E-2</v>
      </c>
      <c r="BZ61" s="75">
        <f t="shared" si="33"/>
        <v>-8.0611535788742181E-2</v>
      </c>
      <c r="CA61" s="75">
        <f t="shared" si="34"/>
        <v>-6.0913705583756347E-2</v>
      </c>
    </row>
    <row r="62" spans="1:79" x14ac:dyDescent="0.45">
      <c r="A62" s="39" t="s">
        <v>34</v>
      </c>
      <c r="B62" s="16">
        <v>64145</v>
      </c>
      <c r="C62" s="16">
        <v>86832</v>
      </c>
      <c r="D62" s="16">
        <v>150977</v>
      </c>
      <c r="E62" s="16"/>
      <c r="F62" s="16">
        <v>40258</v>
      </c>
      <c r="G62" s="16">
        <v>64473</v>
      </c>
      <c r="H62" s="16">
        <v>104731</v>
      </c>
      <c r="I62" s="44"/>
      <c r="J62" s="16">
        <v>63600</v>
      </c>
      <c r="K62" s="16">
        <v>86462</v>
      </c>
      <c r="L62" s="16">
        <v>150062</v>
      </c>
      <c r="M62" s="39"/>
      <c r="N62" s="39" t="s">
        <v>34</v>
      </c>
      <c r="O62" s="16">
        <v>64085</v>
      </c>
      <c r="P62" s="16">
        <v>86713</v>
      </c>
      <c r="Q62" s="16">
        <v>150798</v>
      </c>
      <c r="R62" s="16"/>
      <c r="S62" s="16">
        <v>40198</v>
      </c>
      <c r="T62" s="16">
        <v>64354</v>
      </c>
      <c r="U62" s="16">
        <v>104552</v>
      </c>
      <c r="V62" s="44"/>
      <c r="W62" s="16">
        <v>63540</v>
      </c>
      <c r="X62" s="16">
        <v>86343</v>
      </c>
      <c r="Y62" s="16">
        <v>149883</v>
      </c>
      <c r="Z62" s="39"/>
      <c r="AA62" s="71" t="b">
        <f t="shared" si="3"/>
        <v>1</v>
      </c>
      <c r="AB62" t="s">
        <v>34</v>
      </c>
      <c r="AC62" s="63">
        <v>64085</v>
      </c>
      <c r="AD62" s="63">
        <v>86713</v>
      </c>
      <c r="AE62" s="63">
        <v>150798</v>
      </c>
      <c r="AF62" s="63"/>
      <c r="AG62" s="63">
        <v>40198</v>
      </c>
      <c r="AH62" s="63">
        <v>64354</v>
      </c>
      <c r="AI62" s="63">
        <v>104552</v>
      </c>
      <c r="AJ62" s="63"/>
      <c r="AK62" s="63">
        <v>63540</v>
      </c>
      <c r="AL62" s="63">
        <v>86343</v>
      </c>
      <c r="AM62" s="63">
        <v>149883</v>
      </c>
      <c r="AO62" s="71"/>
      <c r="AP62" t="s">
        <v>34</v>
      </c>
      <c r="AQ62" s="73">
        <f t="shared" si="4"/>
        <v>0</v>
      </c>
      <c r="AR62" s="73">
        <f t="shared" si="5"/>
        <v>0</v>
      </c>
      <c r="AS62" s="73">
        <f t="shared" si="6"/>
        <v>0</v>
      </c>
      <c r="AT62" s="73">
        <f t="shared" si="7"/>
        <v>0</v>
      </c>
      <c r="AU62" s="73">
        <f t="shared" si="8"/>
        <v>0</v>
      </c>
      <c r="AV62" s="73">
        <f t="shared" si="9"/>
        <v>0</v>
      </c>
      <c r="AW62" s="73">
        <f t="shared" si="10"/>
        <v>0</v>
      </c>
      <c r="AX62" s="73">
        <f t="shared" si="11"/>
        <v>0</v>
      </c>
      <c r="AY62" s="73">
        <f t="shared" si="12"/>
        <v>0</v>
      </c>
      <c r="AZ62" s="73">
        <f t="shared" si="13"/>
        <v>0</v>
      </c>
      <c r="BA62" s="73">
        <f t="shared" si="14"/>
        <v>0</v>
      </c>
      <c r="BC62" t="s">
        <v>34</v>
      </c>
      <c r="BD62" s="76">
        <f t="shared" si="15"/>
        <v>-60</v>
      </c>
      <c r="BE62" s="76">
        <f t="shared" si="16"/>
        <v>-119</v>
      </c>
      <c r="BF62" s="76">
        <f t="shared" si="17"/>
        <v>-179</v>
      </c>
      <c r="BG62" s="76">
        <f t="shared" si="18"/>
        <v>0</v>
      </c>
      <c r="BH62" s="76">
        <f t="shared" si="19"/>
        <v>-60</v>
      </c>
      <c r="BI62" s="76">
        <f t="shared" si="20"/>
        <v>-119</v>
      </c>
      <c r="BJ62" s="76">
        <f t="shared" si="21"/>
        <v>-179</v>
      </c>
      <c r="BK62" s="76">
        <f t="shared" si="22"/>
        <v>0</v>
      </c>
      <c r="BL62" s="76">
        <f t="shared" si="23"/>
        <v>-60</v>
      </c>
      <c r="BM62" s="76">
        <f t="shared" si="24"/>
        <v>-119</v>
      </c>
      <c r="BN62" s="76">
        <f t="shared" si="25"/>
        <v>-179</v>
      </c>
      <c r="BP62" t="s">
        <v>34</v>
      </c>
      <c r="BQ62" s="75">
        <f t="shared" si="26"/>
        <v>-9.3625653429039557E-4</v>
      </c>
      <c r="BR62" s="75">
        <f t="shared" si="27"/>
        <v>-1.3723432472639628E-3</v>
      </c>
      <c r="BS62" s="75">
        <f t="shared" si="28"/>
        <v>-1.187018395469436E-3</v>
      </c>
      <c r="BT62" s="75"/>
      <c r="BU62" s="75">
        <f t="shared" si="29"/>
        <v>-1.4926115727150605E-3</v>
      </c>
      <c r="BV62" s="75">
        <f t="shared" si="30"/>
        <v>-1.8491469061752183E-3</v>
      </c>
      <c r="BW62" s="75">
        <f t="shared" si="31"/>
        <v>-1.7120667227790956E-3</v>
      </c>
      <c r="BX62" s="75"/>
      <c r="BY62" s="75">
        <f t="shared" si="32"/>
        <v>-9.4428706326723328E-4</v>
      </c>
      <c r="BZ62" s="75">
        <f t="shared" si="33"/>
        <v>-1.378224059854302E-3</v>
      </c>
      <c r="CA62" s="75">
        <f t="shared" si="34"/>
        <v>-1.194264859924074E-3</v>
      </c>
    </row>
    <row r="63" spans="1:79" x14ac:dyDescent="0.45">
      <c r="A63" s="39" t="s">
        <v>35</v>
      </c>
      <c r="B63" s="16">
        <v>25450</v>
      </c>
      <c r="C63" s="16">
        <v>27274</v>
      </c>
      <c r="D63" s="16">
        <v>52724</v>
      </c>
      <c r="E63" s="16"/>
      <c r="F63" s="16">
        <v>17551</v>
      </c>
      <c r="G63" s="16">
        <v>21546</v>
      </c>
      <c r="H63" s="16">
        <v>39097</v>
      </c>
      <c r="I63" s="44"/>
      <c r="J63" s="16">
        <v>25346</v>
      </c>
      <c r="K63" s="16">
        <v>27219</v>
      </c>
      <c r="L63" s="16">
        <v>52565</v>
      </c>
      <c r="M63" s="39"/>
      <c r="N63" s="39" t="s">
        <v>35</v>
      </c>
      <c r="O63" s="16">
        <v>25403</v>
      </c>
      <c r="P63" s="16">
        <v>27225</v>
      </c>
      <c r="Q63" s="16">
        <v>52628</v>
      </c>
      <c r="R63" s="16"/>
      <c r="S63" s="16">
        <v>17504</v>
      </c>
      <c r="T63" s="16">
        <v>21497</v>
      </c>
      <c r="U63" s="16">
        <v>39001</v>
      </c>
      <c r="V63" s="44"/>
      <c r="W63" s="16">
        <v>25299</v>
      </c>
      <c r="X63" s="16">
        <v>27170</v>
      </c>
      <c r="Y63" s="16">
        <v>52469</v>
      </c>
      <c r="Z63" s="39"/>
      <c r="AA63" s="71" t="b">
        <f t="shared" si="3"/>
        <v>1</v>
      </c>
      <c r="AB63" t="s">
        <v>35</v>
      </c>
      <c r="AC63" s="63">
        <v>25403</v>
      </c>
      <c r="AD63" s="63">
        <v>27225</v>
      </c>
      <c r="AE63" s="63">
        <v>52628</v>
      </c>
      <c r="AF63" s="63"/>
      <c r="AG63" s="63">
        <v>17504</v>
      </c>
      <c r="AH63" s="63">
        <v>21497</v>
      </c>
      <c r="AI63" s="63">
        <v>39001</v>
      </c>
      <c r="AJ63" s="63"/>
      <c r="AK63" s="63">
        <v>25299</v>
      </c>
      <c r="AL63" s="63">
        <v>27170</v>
      </c>
      <c r="AM63" s="63">
        <v>52469</v>
      </c>
      <c r="AO63" s="71"/>
      <c r="AP63" t="s">
        <v>35</v>
      </c>
      <c r="AQ63" s="73">
        <f t="shared" si="4"/>
        <v>0</v>
      </c>
      <c r="AR63" s="73">
        <f t="shared" si="5"/>
        <v>0</v>
      </c>
      <c r="AS63" s="73">
        <f t="shared" si="6"/>
        <v>0</v>
      </c>
      <c r="AT63" s="73">
        <f t="shared" si="7"/>
        <v>0</v>
      </c>
      <c r="AU63" s="73">
        <f t="shared" si="8"/>
        <v>0</v>
      </c>
      <c r="AV63" s="73">
        <f t="shared" si="9"/>
        <v>0</v>
      </c>
      <c r="AW63" s="73">
        <f t="shared" si="10"/>
        <v>0</v>
      </c>
      <c r="AX63" s="73">
        <f t="shared" si="11"/>
        <v>0</v>
      </c>
      <c r="AY63" s="73">
        <f t="shared" si="12"/>
        <v>0</v>
      </c>
      <c r="AZ63" s="73">
        <f t="shared" si="13"/>
        <v>0</v>
      </c>
      <c r="BA63" s="73">
        <f t="shared" si="14"/>
        <v>0</v>
      </c>
      <c r="BC63" t="s">
        <v>35</v>
      </c>
      <c r="BD63" s="76">
        <f t="shared" si="15"/>
        <v>-47</v>
      </c>
      <c r="BE63" s="76">
        <f t="shared" si="16"/>
        <v>-49</v>
      </c>
      <c r="BF63" s="76">
        <f t="shared" si="17"/>
        <v>-96</v>
      </c>
      <c r="BG63" s="76">
        <f t="shared" si="18"/>
        <v>0</v>
      </c>
      <c r="BH63" s="76">
        <f t="shared" si="19"/>
        <v>-47</v>
      </c>
      <c r="BI63" s="76">
        <f t="shared" si="20"/>
        <v>-49</v>
      </c>
      <c r="BJ63" s="76">
        <f t="shared" si="21"/>
        <v>-96</v>
      </c>
      <c r="BK63" s="76">
        <f t="shared" si="22"/>
        <v>0</v>
      </c>
      <c r="BL63" s="76">
        <f t="shared" si="23"/>
        <v>-47</v>
      </c>
      <c r="BM63" s="76">
        <f t="shared" si="24"/>
        <v>-49</v>
      </c>
      <c r="BN63" s="76">
        <f t="shared" si="25"/>
        <v>-96</v>
      </c>
      <c r="BP63" t="s">
        <v>35</v>
      </c>
      <c r="BQ63" s="75">
        <f t="shared" si="26"/>
        <v>-1.8501751761602961E-3</v>
      </c>
      <c r="BR63" s="75">
        <f t="shared" si="27"/>
        <v>-1.7998163452708907E-3</v>
      </c>
      <c r="BS63" s="75">
        <f t="shared" si="28"/>
        <v>-1.8241240404347496E-3</v>
      </c>
      <c r="BT63" s="75"/>
      <c r="BU63" s="75">
        <f t="shared" si="29"/>
        <v>-2.6851005484460695E-3</v>
      </c>
      <c r="BV63" s="75">
        <f t="shared" si="30"/>
        <v>-2.2793878215564964E-3</v>
      </c>
      <c r="BW63" s="75">
        <f t="shared" si="31"/>
        <v>-2.46147534678598E-3</v>
      </c>
      <c r="BX63" s="75"/>
      <c r="BY63" s="75">
        <f t="shared" si="32"/>
        <v>-1.8577809399581012E-3</v>
      </c>
      <c r="BZ63" s="75">
        <f t="shared" si="33"/>
        <v>-1.8034596981965404E-3</v>
      </c>
      <c r="CA63" s="75">
        <f t="shared" si="34"/>
        <v>-1.8296517943928797E-3</v>
      </c>
    </row>
    <row r="64" spans="1:79" x14ac:dyDescent="0.45">
      <c r="A64" s="39" t="s">
        <v>36</v>
      </c>
      <c r="B64" s="16">
        <v>1756</v>
      </c>
      <c r="C64" s="16">
        <v>2215</v>
      </c>
      <c r="D64" s="16">
        <v>3971</v>
      </c>
      <c r="E64" s="16"/>
      <c r="F64" s="16">
        <v>1512</v>
      </c>
      <c r="G64" s="16">
        <v>1983</v>
      </c>
      <c r="H64" s="16">
        <v>3495</v>
      </c>
      <c r="I64" s="44"/>
      <c r="J64" s="16">
        <v>1744</v>
      </c>
      <c r="K64" s="16">
        <v>2209</v>
      </c>
      <c r="L64" s="16">
        <v>3953</v>
      </c>
      <c r="M64" s="39"/>
      <c r="N64" s="39" t="s">
        <v>36</v>
      </c>
      <c r="O64" s="16">
        <v>1717</v>
      </c>
      <c r="P64" s="16">
        <v>2159</v>
      </c>
      <c r="Q64" s="16">
        <v>3876</v>
      </c>
      <c r="R64" s="16"/>
      <c r="S64" s="16">
        <v>1474</v>
      </c>
      <c r="T64" s="16">
        <v>1927</v>
      </c>
      <c r="U64" s="16">
        <v>3401</v>
      </c>
      <c r="V64" s="44"/>
      <c r="W64" s="16">
        <v>1705</v>
      </c>
      <c r="X64" s="16">
        <v>2153</v>
      </c>
      <c r="Y64" s="16">
        <v>3858</v>
      </c>
      <c r="Z64" s="39"/>
      <c r="AA64" s="71" t="b">
        <f t="shared" si="3"/>
        <v>1</v>
      </c>
      <c r="AB64" t="s">
        <v>36</v>
      </c>
      <c r="AC64" s="63">
        <v>1717</v>
      </c>
      <c r="AD64" s="63">
        <v>2159</v>
      </c>
      <c r="AE64" s="63">
        <v>3876</v>
      </c>
      <c r="AF64" s="63"/>
      <c r="AG64" s="63">
        <v>1474</v>
      </c>
      <c r="AH64" s="63">
        <v>1927</v>
      </c>
      <c r="AI64" s="63">
        <v>3401</v>
      </c>
      <c r="AJ64" s="63"/>
      <c r="AK64" s="63">
        <v>1705</v>
      </c>
      <c r="AL64" s="63">
        <v>2153</v>
      </c>
      <c r="AM64" s="63">
        <v>3858</v>
      </c>
      <c r="AO64" s="71"/>
      <c r="AP64" t="s">
        <v>36</v>
      </c>
      <c r="AQ64" s="73">
        <f t="shared" si="4"/>
        <v>0</v>
      </c>
      <c r="AR64" s="73">
        <f t="shared" si="5"/>
        <v>0</v>
      </c>
      <c r="AS64" s="73">
        <f t="shared" si="6"/>
        <v>0</v>
      </c>
      <c r="AT64" s="73">
        <f t="shared" si="7"/>
        <v>0</v>
      </c>
      <c r="AU64" s="73">
        <f t="shared" si="8"/>
        <v>0</v>
      </c>
      <c r="AV64" s="73">
        <f t="shared" si="9"/>
        <v>0</v>
      </c>
      <c r="AW64" s="73">
        <f t="shared" si="10"/>
        <v>0</v>
      </c>
      <c r="AX64" s="73">
        <f t="shared" si="11"/>
        <v>0</v>
      </c>
      <c r="AY64" s="73">
        <f t="shared" si="12"/>
        <v>0</v>
      </c>
      <c r="AZ64" s="73">
        <f t="shared" si="13"/>
        <v>0</v>
      </c>
      <c r="BA64" s="73">
        <f t="shared" si="14"/>
        <v>0</v>
      </c>
      <c r="BC64" t="s">
        <v>36</v>
      </c>
      <c r="BD64" s="76">
        <f t="shared" si="15"/>
        <v>-39</v>
      </c>
      <c r="BE64" s="76">
        <f t="shared" si="16"/>
        <v>-56</v>
      </c>
      <c r="BF64" s="76">
        <f t="shared" si="17"/>
        <v>-95</v>
      </c>
      <c r="BG64" s="76">
        <f t="shared" si="18"/>
        <v>0</v>
      </c>
      <c r="BH64" s="76">
        <f t="shared" si="19"/>
        <v>-38</v>
      </c>
      <c r="BI64" s="76">
        <f t="shared" si="20"/>
        <v>-56</v>
      </c>
      <c r="BJ64" s="76">
        <f t="shared" si="21"/>
        <v>-94</v>
      </c>
      <c r="BK64" s="76">
        <f t="shared" si="22"/>
        <v>0</v>
      </c>
      <c r="BL64" s="76">
        <f t="shared" si="23"/>
        <v>-39</v>
      </c>
      <c r="BM64" s="76">
        <f t="shared" si="24"/>
        <v>-56</v>
      </c>
      <c r="BN64" s="76">
        <f t="shared" si="25"/>
        <v>-95</v>
      </c>
      <c r="BP64" t="s">
        <v>36</v>
      </c>
      <c r="BQ64" s="75">
        <f t="shared" si="26"/>
        <v>-2.2714036109493303E-2</v>
      </c>
      <c r="BR64" s="75">
        <f t="shared" si="27"/>
        <v>-2.5937934228809634E-2</v>
      </c>
      <c r="BS64" s="75">
        <f t="shared" si="28"/>
        <v>-2.4509803921568627E-2</v>
      </c>
      <c r="BT64" s="75"/>
      <c r="BU64" s="75">
        <f t="shared" si="29"/>
        <v>-2.5780189959294438E-2</v>
      </c>
      <c r="BV64" s="75">
        <f t="shared" si="30"/>
        <v>-2.9060716139076286E-2</v>
      </c>
      <c r="BW64" s="75">
        <f t="shared" si="31"/>
        <v>-2.7638929726551013E-2</v>
      </c>
      <c r="BX64" s="75"/>
      <c r="BY64" s="75">
        <f t="shared" si="32"/>
        <v>-2.2873900293255131E-2</v>
      </c>
      <c r="BZ64" s="75">
        <f t="shared" si="33"/>
        <v>-2.6010218300046448E-2</v>
      </c>
      <c r="CA64" s="75">
        <f t="shared" si="34"/>
        <v>-2.4624157594608606E-2</v>
      </c>
    </row>
    <row r="65" spans="1:79" x14ac:dyDescent="0.45">
      <c r="A65" s="40" t="s">
        <v>37</v>
      </c>
      <c r="B65" s="16">
        <v>1918</v>
      </c>
      <c r="C65" s="16">
        <v>2144</v>
      </c>
      <c r="D65" s="16">
        <v>4062</v>
      </c>
      <c r="E65" s="16"/>
      <c r="F65" s="16">
        <v>1776</v>
      </c>
      <c r="G65" s="16">
        <v>2067</v>
      </c>
      <c r="H65" s="16">
        <v>3843</v>
      </c>
      <c r="I65" s="44"/>
      <c r="J65" s="16">
        <v>1900</v>
      </c>
      <c r="K65" s="16">
        <v>2131</v>
      </c>
      <c r="L65" s="16">
        <v>4031</v>
      </c>
      <c r="M65" s="40"/>
      <c r="N65" s="40" t="s">
        <v>37</v>
      </c>
      <c r="O65" s="16">
        <v>1713</v>
      </c>
      <c r="P65" s="16">
        <v>1813</v>
      </c>
      <c r="Q65" s="16">
        <v>3526</v>
      </c>
      <c r="R65" s="16"/>
      <c r="S65" s="16">
        <v>1571</v>
      </c>
      <c r="T65" s="16">
        <v>1739</v>
      </c>
      <c r="U65" s="16">
        <v>3310</v>
      </c>
      <c r="V65" s="44"/>
      <c r="W65" s="16">
        <v>1695</v>
      </c>
      <c r="X65" s="16">
        <v>1800</v>
      </c>
      <c r="Y65" s="16">
        <v>3495</v>
      </c>
      <c r="Z65" s="40"/>
      <c r="AA65" s="71" t="b">
        <f t="shared" si="3"/>
        <v>1</v>
      </c>
      <c r="AB65" t="s">
        <v>37</v>
      </c>
      <c r="AC65" s="63">
        <v>1713</v>
      </c>
      <c r="AD65" s="63">
        <v>1813</v>
      </c>
      <c r="AE65" s="63">
        <v>3526</v>
      </c>
      <c r="AF65" s="63"/>
      <c r="AG65" s="63">
        <v>1571</v>
      </c>
      <c r="AH65" s="63">
        <v>1739</v>
      </c>
      <c r="AI65" s="63">
        <v>3310</v>
      </c>
      <c r="AJ65" s="63"/>
      <c r="AK65" s="63">
        <v>1695</v>
      </c>
      <c r="AL65" s="63">
        <v>1800</v>
      </c>
      <c r="AM65" s="63">
        <v>3495</v>
      </c>
      <c r="AO65" s="71"/>
      <c r="AP65" t="s">
        <v>37</v>
      </c>
      <c r="AQ65" s="73">
        <f t="shared" si="4"/>
        <v>0</v>
      </c>
      <c r="AR65" s="73">
        <f t="shared" si="5"/>
        <v>0</v>
      </c>
      <c r="AS65" s="73">
        <f t="shared" si="6"/>
        <v>0</v>
      </c>
      <c r="AT65" s="73">
        <f t="shared" si="7"/>
        <v>0</v>
      </c>
      <c r="AU65" s="73">
        <f t="shared" si="8"/>
        <v>0</v>
      </c>
      <c r="AV65" s="73">
        <f t="shared" si="9"/>
        <v>0</v>
      </c>
      <c r="AW65" s="73">
        <f t="shared" si="10"/>
        <v>0</v>
      </c>
      <c r="AX65" s="73">
        <f t="shared" si="11"/>
        <v>0</v>
      </c>
      <c r="AY65" s="73">
        <f t="shared" si="12"/>
        <v>0</v>
      </c>
      <c r="AZ65" s="73">
        <f t="shared" si="13"/>
        <v>0</v>
      </c>
      <c r="BA65" s="73">
        <f t="shared" si="14"/>
        <v>0</v>
      </c>
      <c r="BC65" t="s">
        <v>37</v>
      </c>
      <c r="BD65" s="76">
        <f t="shared" si="15"/>
        <v>-205</v>
      </c>
      <c r="BE65" s="76">
        <f t="shared" si="16"/>
        <v>-331</v>
      </c>
      <c r="BF65" s="76">
        <f t="shared" si="17"/>
        <v>-536</v>
      </c>
      <c r="BG65" s="76">
        <f t="shared" si="18"/>
        <v>0</v>
      </c>
      <c r="BH65" s="76">
        <f t="shared" si="19"/>
        <v>-205</v>
      </c>
      <c r="BI65" s="76">
        <f t="shared" si="20"/>
        <v>-328</v>
      </c>
      <c r="BJ65" s="76">
        <f t="shared" si="21"/>
        <v>-533</v>
      </c>
      <c r="BK65" s="76">
        <f t="shared" si="22"/>
        <v>0</v>
      </c>
      <c r="BL65" s="76">
        <f t="shared" si="23"/>
        <v>-205</v>
      </c>
      <c r="BM65" s="76">
        <f t="shared" si="24"/>
        <v>-331</v>
      </c>
      <c r="BN65" s="76">
        <f t="shared" si="25"/>
        <v>-536</v>
      </c>
      <c r="BP65" t="s">
        <v>37</v>
      </c>
      <c r="BQ65" s="75">
        <f t="shared" si="26"/>
        <v>-0.11967308814944541</v>
      </c>
      <c r="BR65" s="75">
        <f t="shared" si="27"/>
        <v>-0.18257032542746829</v>
      </c>
      <c r="BS65" s="75">
        <f t="shared" si="28"/>
        <v>-0.15201361315938741</v>
      </c>
      <c r="BT65" s="75"/>
      <c r="BU65" s="75">
        <f t="shared" si="29"/>
        <v>-0.13049013367281986</v>
      </c>
      <c r="BV65" s="75">
        <f t="shared" si="30"/>
        <v>-0.18861414606095459</v>
      </c>
      <c r="BW65" s="75">
        <f t="shared" si="31"/>
        <v>-0.16102719033232629</v>
      </c>
      <c r="BX65" s="75"/>
      <c r="BY65" s="75">
        <f t="shared" si="32"/>
        <v>-0.12094395280235988</v>
      </c>
      <c r="BZ65" s="75">
        <f t="shared" si="33"/>
        <v>-0.18388888888888888</v>
      </c>
      <c r="CA65" s="75">
        <f t="shared" si="34"/>
        <v>-0.15336194563662375</v>
      </c>
    </row>
    <row r="66" spans="1:79" x14ac:dyDescent="0.45">
      <c r="A66" s="40" t="s">
        <v>38</v>
      </c>
      <c r="B66" s="16">
        <v>36797</v>
      </c>
      <c r="C66" s="16">
        <v>48472</v>
      </c>
      <c r="D66" s="16">
        <v>85269</v>
      </c>
      <c r="E66" s="16"/>
      <c r="F66" s="16">
        <v>24264</v>
      </c>
      <c r="G66" s="16">
        <v>36918</v>
      </c>
      <c r="H66" s="16">
        <v>61182</v>
      </c>
      <c r="I66" s="44"/>
      <c r="J66" s="16">
        <v>36477</v>
      </c>
      <c r="K66" s="16">
        <v>48192</v>
      </c>
      <c r="L66" s="16">
        <v>84669</v>
      </c>
      <c r="M66" s="40"/>
      <c r="N66" s="40" t="s">
        <v>38</v>
      </c>
      <c r="O66" s="16">
        <v>36724</v>
      </c>
      <c r="P66" s="16">
        <v>48315</v>
      </c>
      <c r="Q66" s="16">
        <v>85039</v>
      </c>
      <c r="R66" s="16"/>
      <c r="S66" s="16">
        <v>24191</v>
      </c>
      <c r="T66" s="16">
        <v>36761</v>
      </c>
      <c r="U66" s="16">
        <v>60952</v>
      </c>
      <c r="V66" s="44"/>
      <c r="W66" s="16">
        <v>36404</v>
      </c>
      <c r="X66" s="16">
        <v>48034</v>
      </c>
      <c r="Y66" s="16">
        <v>84438</v>
      </c>
      <c r="Z66" s="40"/>
      <c r="AA66" s="71" t="b">
        <f t="shared" si="3"/>
        <v>1</v>
      </c>
      <c r="AB66" t="s">
        <v>38</v>
      </c>
      <c r="AC66" s="63">
        <v>36724</v>
      </c>
      <c r="AD66" s="63">
        <v>48315</v>
      </c>
      <c r="AE66" s="63">
        <v>85039</v>
      </c>
      <c r="AF66" s="63"/>
      <c r="AG66" s="63">
        <v>24191</v>
      </c>
      <c r="AH66" s="63">
        <v>36761</v>
      </c>
      <c r="AI66" s="63">
        <v>60952</v>
      </c>
      <c r="AJ66" s="63"/>
      <c r="AK66" s="63">
        <v>36404</v>
      </c>
      <c r="AL66" s="63">
        <v>48034</v>
      </c>
      <c r="AM66" s="63">
        <v>84438</v>
      </c>
      <c r="AO66" s="71"/>
      <c r="AP66" t="s">
        <v>38</v>
      </c>
      <c r="AQ66" s="73">
        <f t="shared" si="4"/>
        <v>0</v>
      </c>
      <c r="AR66" s="73">
        <f t="shared" si="5"/>
        <v>0</v>
      </c>
      <c r="AS66" s="73">
        <f t="shared" si="6"/>
        <v>0</v>
      </c>
      <c r="AT66" s="73">
        <f t="shared" si="7"/>
        <v>0</v>
      </c>
      <c r="AU66" s="73">
        <f t="shared" si="8"/>
        <v>0</v>
      </c>
      <c r="AV66" s="73">
        <f t="shared" si="9"/>
        <v>0</v>
      </c>
      <c r="AW66" s="73">
        <f t="shared" si="10"/>
        <v>0</v>
      </c>
      <c r="AX66" s="73">
        <f t="shared" si="11"/>
        <v>0</v>
      </c>
      <c r="AY66" s="73">
        <f t="shared" si="12"/>
        <v>0</v>
      </c>
      <c r="AZ66" s="73">
        <f t="shared" si="13"/>
        <v>0</v>
      </c>
      <c r="BA66" s="73">
        <f t="shared" si="14"/>
        <v>0</v>
      </c>
      <c r="BC66" t="s">
        <v>38</v>
      </c>
      <c r="BD66" s="76">
        <f t="shared" si="15"/>
        <v>-73</v>
      </c>
      <c r="BE66" s="76">
        <f t="shared" si="16"/>
        <v>-157</v>
      </c>
      <c r="BF66" s="76">
        <f t="shared" si="17"/>
        <v>-230</v>
      </c>
      <c r="BG66" s="76">
        <f t="shared" si="18"/>
        <v>0</v>
      </c>
      <c r="BH66" s="76">
        <f t="shared" si="19"/>
        <v>-73</v>
      </c>
      <c r="BI66" s="76">
        <f t="shared" si="20"/>
        <v>-157</v>
      </c>
      <c r="BJ66" s="76">
        <f t="shared" si="21"/>
        <v>-230</v>
      </c>
      <c r="BK66" s="76">
        <f t="shared" si="22"/>
        <v>0</v>
      </c>
      <c r="BL66" s="76">
        <f t="shared" si="23"/>
        <v>-73</v>
      </c>
      <c r="BM66" s="76">
        <f t="shared" si="24"/>
        <v>-158</v>
      </c>
      <c r="BN66" s="76">
        <f t="shared" si="25"/>
        <v>-231</v>
      </c>
      <c r="BP66" t="s">
        <v>38</v>
      </c>
      <c r="BQ66" s="75">
        <f t="shared" si="26"/>
        <v>-1.9878008931488943E-3</v>
      </c>
      <c r="BR66" s="75">
        <f t="shared" si="27"/>
        <v>-3.249508434233675E-3</v>
      </c>
      <c r="BS66" s="75">
        <f t="shared" si="28"/>
        <v>-2.7046413998283139E-3</v>
      </c>
      <c r="BT66" s="75"/>
      <c r="BU66" s="75">
        <f t="shared" si="29"/>
        <v>-3.0176511925922864E-3</v>
      </c>
      <c r="BV66" s="75">
        <f t="shared" si="30"/>
        <v>-4.2708304997143712E-3</v>
      </c>
      <c r="BW66" s="75">
        <f t="shared" si="31"/>
        <v>-3.7734610841317759E-3</v>
      </c>
      <c r="BX66" s="75"/>
      <c r="BY66" s="75">
        <f t="shared" si="32"/>
        <v>-2.0052741456982751E-3</v>
      </c>
      <c r="BZ66" s="75">
        <f t="shared" si="33"/>
        <v>-3.2893367198234586E-3</v>
      </c>
      <c r="CA66" s="75">
        <f t="shared" si="34"/>
        <v>-2.7357350955730833E-3</v>
      </c>
    </row>
    <row r="67" spans="1:79" x14ac:dyDescent="0.45">
      <c r="A67" s="39" t="s">
        <v>39</v>
      </c>
      <c r="B67" s="16">
        <v>1643</v>
      </c>
      <c r="C67" s="16">
        <v>2569</v>
      </c>
      <c r="D67" s="16">
        <v>4212</v>
      </c>
      <c r="E67" s="16"/>
      <c r="F67" s="16">
        <v>1176</v>
      </c>
      <c r="G67" s="16">
        <v>2096</v>
      </c>
      <c r="H67" s="16">
        <v>3272</v>
      </c>
      <c r="I67" s="44"/>
      <c r="J67" s="16">
        <v>1631</v>
      </c>
      <c r="K67" s="16">
        <v>2553</v>
      </c>
      <c r="L67" s="16">
        <v>4184</v>
      </c>
      <c r="M67" s="39"/>
      <c r="N67" s="39" t="s">
        <v>39</v>
      </c>
      <c r="O67" s="16">
        <v>1622</v>
      </c>
      <c r="P67" s="16">
        <v>2529</v>
      </c>
      <c r="Q67" s="16">
        <v>4151</v>
      </c>
      <c r="R67" s="16"/>
      <c r="S67" s="16">
        <v>1155</v>
      </c>
      <c r="T67" s="16">
        <v>2057</v>
      </c>
      <c r="U67" s="16">
        <v>3212</v>
      </c>
      <c r="V67" s="44"/>
      <c r="W67" s="16">
        <v>1610</v>
      </c>
      <c r="X67" s="16">
        <v>2513</v>
      </c>
      <c r="Y67" s="16">
        <v>4123</v>
      </c>
      <c r="Z67" s="39"/>
      <c r="AA67" s="71" t="b">
        <f t="shared" si="3"/>
        <v>1</v>
      </c>
      <c r="AB67" t="s">
        <v>39</v>
      </c>
      <c r="AC67" s="63">
        <v>1622</v>
      </c>
      <c r="AD67" s="63">
        <v>2529</v>
      </c>
      <c r="AE67" s="63">
        <v>4151</v>
      </c>
      <c r="AF67" s="63"/>
      <c r="AG67" s="63">
        <v>1155</v>
      </c>
      <c r="AH67" s="63">
        <v>2057</v>
      </c>
      <c r="AI67" s="63">
        <v>3212</v>
      </c>
      <c r="AJ67" s="63"/>
      <c r="AK67" s="63">
        <v>1610</v>
      </c>
      <c r="AL67" s="63">
        <v>2513</v>
      </c>
      <c r="AM67" s="63">
        <v>4123</v>
      </c>
      <c r="AO67" s="71"/>
      <c r="AP67" t="s">
        <v>39</v>
      </c>
      <c r="AQ67" s="73">
        <f t="shared" si="4"/>
        <v>0</v>
      </c>
      <c r="AR67" s="73">
        <f t="shared" si="5"/>
        <v>0</v>
      </c>
      <c r="AS67" s="73">
        <f t="shared" si="6"/>
        <v>0</v>
      </c>
      <c r="AT67" s="73">
        <f t="shared" si="7"/>
        <v>0</v>
      </c>
      <c r="AU67" s="73">
        <f t="shared" si="8"/>
        <v>0</v>
      </c>
      <c r="AV67" s="73">
        <f t="shared" si="9"/>
        <v>0</v>
      </c>
      <c r="AW67" s="73">
        <f t="shared" si="10"/>
        <v>0</v>
      </c>
      <c r="AX67" s="73">
        <f t="shared" si="11"/>
        <v>0</v>
      </c>
      <c r="AY67" s="73">
        <f t="shared" si="12"/>
        <v>0</v>
      </c>
      <c r="AZ67" s="73">
        <f t="shared" si="13"/>
        <v>0</v>
      </c>
      <c r="BA67" s="73">
        <f t="shared" si="14"/>
        <v>0</v>
      </c>
      <c r="BC67" t="s">
        <v>39</v>
      </c>
      <c r="BD67" s="76">
        <f t="shared" si="15"/>
        <v>-21</v>
      </c>
      <c r="BE67" s="76">
        <f t="shared" si="16"/>
        <v>-40</v>
      </c>
      <c r="BF67" s="76">
        <f t="shared" si="17"/>
        <v>-61</v>
      </c>
      <c r="BG67" s="76">
        <f t="shared" si="18"/>
        <v>0</v>
      </c>
      <c r="BH67" s="76">
        <f t="shared" si="19"/>
        <v>-21</v>
      </c>
      <c r="BI67" s="76">
        <f t="shared" si="20"/>
        <v>-39</v>
      </c>
      <c r="BJ67" s="76">
        <f t="shared" si="21"/>
        <v>-60</v>
      </c>
      <c r="BK67" s="76">
        <f t="shared" si="22"/>
        <v>0</v>
      </c>
      <c r="BL67" s="76">
        <f t="shared" si="23"/>
        <v>-21</v>
      </c>
      <c r="BM67" s="76">
        <f t="shared" si="24"/>
        <v>-40</v>
      </c>
      <c r="BN67" s="76">
        <f t="shared" si="25"/>
        <v>-61</v>
      </c>
      <c r="BP67" t="s">
        <v>39</v>
      </c>
      <c r="BQ67" s="75">
        <f t="shared" si="26"/>
        <v>-1.2946979038224414E-2</v>
      </c>
      <c r="BR67" s="75">
        <f t="shared" si="27"/>
        <v>-1.5816528272044286E-2</v>
      </c>
      <c r="BS67" s="75">
        <f t="shared" si="28"/>
        <v>-1.4695254155625151E-2</v>
      </c>
      <c r="BT67" s="75"/>
      <c r="BU67" s="75">
        <f t="shared" si="29"/>
        <v>-1.8181818181818181E-2</v>
      </c>
      <c r="BV67" s="75">
        <f t="shared" si="30"/>
        <v>-1.8959649975692758E-2</v>
      </c>
      <c r="BW67" s="75">
        <f t="shared" si="31"/>
        <v>-1.86799501867995E-2</v>
      </c>
      <c r="BX67" s="75"/>
      <c r="BY67" s="75">
        <f t="shared" si="32"/>
        <v>-1.3043478260869565E-2</v>
      </c>
      <c r="BZ67" s="75">
        <f t="shared" si="33"/>
        <v>-1.5917230401910069E-2</v>
      </c>
      <c r="CA67" s="75">
        <f t="shared" si="34"/>
        <v>-1.479505214649527E-2</v>
      </c>
    </row>
    <row r="68" spans="1:79" x14ac:dyDescent="0.45">
      <c r="A68" s="39" t="s">
        <v>40</v>
      </c>
      <c r="B68" s="16">
        <v>4986</v>
      </c>
      <c r="C68" s="16">
        <v>5543</v>
      </c>
      <c r="D68" s="16">
        <v>10529</v>
      </c>
      <c r="E68" s="16"/>
      <c r="F68" s="16">
        <v>4328</v>
      </c>
      <c r="G68" s="16">
        <v>5109</v>
      </c>
      <c r="H68" s="16">
        <v>9437</v>
      </c>
      <c r="I68" s="44"/>
      <c r="J68" s="16">
        <v>4936</v>
      </c>
      <c r="K68" s="16">
        <v>5513</v>
      </c>
      <c r="L68" s="16">
        <v>10449</v>
      </c>
      <c r="M68" s="39"/>
      <c r="N68" s="39" t="s">
        <v>40</v>
      </c>
      <c r="O68" s="16">
        <v>4736</v>
      </c>
      <c r="P68" s="16">
        <v>5035</v>
      </c>
      <c r="Q68" s="16">
        <v>9771</v>
      </c>
      <c r="R68" s="16"/>
      <c r="S68" s="16">
        <v>4077</v>
      </c>
      <c r="T68" s="16">
        <v>4599</v>
      </c>
      <c r="U68" s="16">
        <v>8676</v>
      </c>
      <c r="V68" s="44"/>
      <c r="W68" s="16">
        <v>4686</v>
      </c>
      <c r="X68" s="16">
        <v>5003</v>
      </c>
      <c r="Y68" s="16">
        <v>9689</v>
      </c>
      <c r="Z68" s="39"/>
      <c r="AA68" s="71" t="b">
        <f t="shared" si="3"/>
        <v>1</v>
      </c>
      <c r="AB68" t="s">
        <v>40</v>
      </c>
      <c r="AC68" s="63">
        <v>4736</v>
      </c>
      <c r="AD68" s="63">
        <v>5035</v>
      </c>
      <c r="AE68" s="63">
        <v>9771</v>
      </c>
      <c r="AF68" s="63"/>
      <c r="AG68" s="63">
        <v>4077</v>
      </c>
      <c r="AH68" s="63">
        <v>4599</v>
      </c>
      <c r="AI68" s="63">
        <v>8676</v>
      </c>
      <c r="AJ68" s="63"/>
      <c r="AK68" s="63">
        <v>4686</v>
      </c>
      <c r="AL68" s="63">
        <v>5003</v>
      </c>
      <c r="AM68" s="63">
        <v>9689</v>
      </c>
      <c r="AO68" s="71"/>
      <c r="AP68" t="s">
        <v>40</v>
      </c>
      <c r="AQ68" s="73">
        <f t="shared" si="4"/>
        <v>0</v>
      </c>
      <c r="AR68" s="73">
        <f t="shared" si="5"/>
        <v>0</v>
      </c>
      <c r="AS68" s="73">
        <f t="shared" si="6"/>
        <v>0</v>
      </c>
      <c r="AT68" s="73">
        <f t="shared" si="7"/>
        <v>0</v>
      </c>
      <c r="AU68" s="73">
        <f t="shared" si="8"/>
        <v>0</v>
      </c>
      <c r="AV68" s="73">
        <f t="shared" si="9"/>
        <v>0</v>
      </c>
      <c r="AW68" s="73">
        <f t="shared" si="10"/>
        <v>0</v>
      </c>
      <c r="AX68" s="73">
        <f t="shared" si="11"/>
        <v>0</v>
      </c>
      <c r="AY68" s="73">
        <f t="shared" si="12"/>
        <v>0</v>
      </c>
      <c r="AZ68" s="73">
        <f t="shared" si="13"/>
        <v>0</v>
      </c>
      <c r="BA68" s="73">
        <f t="shared" si="14"/>
        <v>0</v>
      </c>
      <c r="BC68" t="s">
        <v>40</v>
      </c>
      <c r="BD68" s="76">
        <f t="shared" si="15"/>
        <v>-250</v>
      </c>
      <c r="BE68" s="76">
        <f t="shared" si="16"/>
        <v>-508</v>
      </c>
      <c r="BF68" s="76">
        <f t="shared" si="17"/>
        <v>-758</v>
      </c>
      <c r="BG68" s="76">
        <f t="shared" si="18"/>
        <v>0</v>
      </c>
      <c r="BH68" s="76">
        <f t="shared" si="19"/>
        <v>-251</v>
      </c>
      <c r="BI68" s="76">
        <f t="shared" si="20"/>
        <v>-510</v>
      </c>
      <c r="BJ68" s="76">
        <f t="shared" si="21"/>
        <v>-761</v>
      </c>
      <c r="BK68" s="76">
        <f t="shared" si="22"/>
        <v>0</v>
      </c>
      <c r="BL68" s="76">
        <f t="shared" si="23"/>
        <v>-250</v>
      </c>
      <c r="BM68" s="76">
        <f t="shared" si="24"/>
        <v>-510</v>
      </c>
      <c r="BN68" s="76">
        <f t="shared" si="25"/>
        <v>-760</v>
      </c>
      <c r="BP68" t="s">
        <v>40</v>
      </c>
      <c r="BQ68" s="75">
        <f t="shared" si="26"/>
        <v>-5.2787162162162164E-2</v>
      </c>
      <c r="BR68" s="75">
        <f t="shared" si="27"/>
        <v>-0.10089374379344587</v>
      </c>
      <c r="BS68" s="75">
        <f t="shared" si="28"/>
        <v>-7.7576501893357894E-2</v>
      </c>
      <c r="BT68" s="75"/>
      <c r="BU68" s="75">
        <f t="shared" si="29"/>
        <v>-6.1564876134412555E-2</v>
      </c>
      <c r="BV68" s="75">
        <f t="shared" si="30"/>
        <v>-0.11089367253750815</v>
      </c>
      <c r="BW68" s="75">
        <f t="shared" si="31"/>
        <v>-8.7713231904103267E-2</v>
      </c>
      <c r="BX68" s="75"/>
      <c r="BY68" s="75">
        <f t="shared" si="32"/>
        <v>-5.3350405463081521E-2</v>
      </c>
      <c r="BZ68" s="75">
        <f t="shared" si="33"/>
        <v>-0.10193883669798121</v>
      </c>
      <c r="CA68" s="75">
        <f t="shared" si="34"/>
        <v>-7.8439467437300028E-2</v>
      </c>
    </row>
    <row r="69" spans="1:79" x14ac:dyDescent="0.45">
      <c r="A69" s="39"/>
      <c r="B69" s="16" t="s">
        <v>199</v>
      </c>
      <c r="C69" s="16" t="s">
        <v>199</v>
      </c>
      <c r="D69" s="16" t="s">
        <v>199</v>
      </c>
      <c r="E69" s="16"/>
      <c r="F69" s="16" t="s">
        <v>199</v>
      </c>
      <c r="G69" s="16" t="s">
        <v>199</v>
      </c>
      <c r="H69" s="16" t="s">
        <v>199</v>
      </c>
      <c r="I69" s="44"/>
      <c r="J69" s="16" t="s">
        <v>199</v>
      </c>
      <c r="K69" s="16" t="s">
        <v>199</v>
      </c>
      <c r="L69" s="16" t="s">
        <v>199</v>
      </c>
      <c r="M69" s="39"/>
      <c r="N69" s="39"/>
      <c r="O69" s="16" t="s">
        <v>199</v>
      </c>
      <c r="P69" s="16" t="s">
        <v>199</v>
      </c>
      <c r="Q69" s="16" t="s">
        <v>199</v>
      </c>
      <c r="R69" s="16"/>
      <c r="S69" s="16" t="s">
        <v>199</v>
      </c>
      <c r="T69" s="16" t="s">
        <v>199</v>
      </c>
      <c r="U69" s="16" t="s">
        <v>199</v>
      </c>
      <c r="V69" s="44"/>
      <c r="W69" s="16" t="s">
        <v>199</v>
      </c>
      <c r="X69" s="16" t="s">
        <v>199</v>
      </c>
      <c r="Y69" s="16" t="s">
        <v>199</v>
      </c>
      <c r="Z69" s="39"/>
      <c r="AA69" s="71"/>
      <c r="AC69" s="63"/>
      <c r="AD69" s="63"/>
      <c r="AE69" s="63"/>
      <c r="AF69" s="63"/>
      <c r="AG69" s="63"/>
      <c r="AH69" s="63"/>
      <c r="AI69" s="63"/>
      <c r="AJ69" s="63"/>
      <c r="AK69" s="63"/>
      <c r="AL69" s="63"/>
      <c r="AM69" s="63"/>
      <c r="AO69" s="71"/>
      <c r="BQ69" s="75"/>
      <c r="BR69" s="75"/>
      <c r="BS69" s="75"/>
      <c r="BT69" s="75"/>
      <c r="BU69" s="75"/>
      <c r="BV69" s="75"/>
      <c r="BW69" s="75"/>
      <c r="BX69" s="75"/>
      <c r="BY69" s="75"/>
      <c r="BZ69" s="75"/>
      <c r="CA69" s="75"/>
    </row>
    <row r="70" spans="1:79" x14ac:dyDescent="0.45">
      <c r="A70" s="39" t="s">
        <v>81</v>
      </c>
      <c r="B70" s="16">
        <v>6742</v>
      </c>
      <c r="C70" s="16">
        <v>6841</v>
      </c>
      <c r="D70" s="16">
        <v>13583</v>
      </c>
      <c r="E70" s="16"/>
      <c r="F70" s="16">
        <v>5855</v>
      </c>
      <c r="G70" s="16">
        <v>6158</v>
      </c>
      <c r="H70" s="16">
        <v>12013</v>
      </c>
      <c r="I70" s="44"/>
      <c r="J70" s="16">
        <v>6687</v>
      </c>
      <c r="K70" s="16">
        <v>6817</v>
      </c>
      <c r="L70" s="16">
        <v>13504</v>
      </c>
      <c r="M70" s="39"/>
      <c r="N70" s="39" t="s">
        <v>81</v>
      </c>
      <c r="O70" s="16">
        <v>6721</v>
      </c>
      <c r="P70" s="16">
        <v>6815</v>
      </c>
      <c r="Q70" s="16">
        <v>13536</v>
      </c>
      <c r="R70" s="16"/>
      <c r="S70" s="16">
        <v>5837</v>
      </c>
      <c r="T70" s="16">
        <v>6137</v>
      </c>
      <c r="U70" s="16">
        <v>11974</v>
      </c>
      <c r="V70" s="44"/>
      <c r="W70" s="16">
        <v>6666</v>
      </c>
      <c r="X70" s="16">
        <v>6791</v>
      </c>
      <c r="Y70" s="16">
        <v>13457</v>
      </c>
      <c r="Z70" s="39"/>
      <c r="AA70" s="71" t="b">
        <f t="shared" si="3"/>
        <v>1</v>
      </c>
      <c r="AB70" t="s">
        <v>81</v>
      </c>
      <c r="AC70" s="63">
        <v>6721</v>
      </c>
      <c r="AD70" s="63">
        <v>6815</v>
      </c>
      <c r="AE70" s="63">
        <v>13536</v>
      </c>
      <c r="AF70" s="63"/>
      <c r="AG70" s="63">
        <v>5837</v>
      </c>
      <c r="AH70" s="63">
        <v>6137</v>
      </c>
      <c r="AI70" s="63">
        <v>11974</v>
      </c>
      <c r="AJ70" s="63"/>
      <c r="AK70" s="63">
        <v>6666</v>
      </c>
      <c r="AL70" s="63">
        <v>6791</v>
      </c>
      <c r="AM70" s="63">
        <v>13457</v>
      </c>
      <c r="AO70" s="71"/>
      <c r="AP70" t="s">
        <v>81</v>
      </c>
      <c r="AQ70" s="73">
        <f t="shared" si="4"/>
        <v>0</v>
      </c>
      <c r="AR70" s="73">
        <f t="shared" si="5"/>
        <v>0</v>
      </c>
      <c r="AS70" s="73">
        <f t="shared" si="6"/>
        <v>0</v>
      </c>
      <c r="AT70" s="73">
        <f t="shared" si="7"/>
        <v>0</v>
      </c>
      <c r="AU70" s="73">
        <f t="shared" si="8"/>
        <v>0</v>
      </c>
      <c r="AV70" s="73">
        <f t="shared" si="9"/>
        <v>0</v>
      </c>
      <c r="AW70" s="73">
        <f t="shared" si="10"/>
        <v>0</v>
      </c>
      <c r="AX70" s="73">
        <f t="shared" si="11"/>
        <v>0</v>
      </c>
      <c r="AY70" s="73">
        <f t="shared" si="12"/>
        <v>0</v>
      </c>
      <c r="AZ70" s="73">
        <f t="shared" si="13"/>
        <v>0</v>
      </c>
      <c r="BA70" s="73">
        <f t="shared" si="14"/>
        <v>0</v>
      </c>
      <c r="BC70" t="s">
        <v>81</v>
      </c>
      <c r="BD70" s="76">
        <f t="shared" si="15"/>
        <v>-21</v>
      </c>
      <c r="BE70" s="76">
        <f t="shared" si="16"/>
        <v>-26</v>
      </c>
      <c r="BF70" s="76">
        <f t="shared" si="17"/>
        <v>-47</v>
      </c>
      <c r="BG70" s="76">
        <f t="shared" si="18"/>
        <v>0</v>
      </c>
      <c r="BH70" s="76">
        <f t="shared" si="19"/>
        <v>-18</v>
      </c>
      <c r="BI70" s="76">
        <f t="shared" si="20"/>
        <v>-21</v>
      </c>
      <c r="BJ70" s="76">
        <f t="shared" si="21"/>
        <v>-39</v>
      </c>
      <c r="BK70" s="76">
        <f t="shared" si="22"/>
        <v>0</v>
      </c>
      <c r="BL70" s="76">
        <f t="shared" si="23"/>
        <v>-21</v>
      </c>
      <c r="BM70" s="76">
        <f t="shared" si="24"/>
        <v>-26</v>
      </c>
      <c r="BN70" s="76">
        <f t="shared" si="25"/>
        <v>-47</v>
      </c>
      <c r="BP70" t="s">
        <v>81</v>
      </c>
      <c r="BQ70" s="75">
        <f t="shared" si="26"/>
        <v>-3.1245350394286564E-3</v>
      </c>
      <c r="BR70" s="75">
        <f t="shared" si="27"/>
        <v>-3.8151137197358766E-3</v>
      </c>
      <c r="BS70" s="75">
        <f t="shared" si="28"/>
        <v>-3.472222222222222E-3</v>
      </c>
      <c r="BT70" s="75"/>
      <c r="BU70" s="75">
        <f t="shared" si="29"/>
        <v>-3.0837759122837073E-3</v>
      </c>
      <c r="BV70" s="75">
        <f t="shared" si="30"/>
        <v>-3.42186736190321E-3</v>
      </c>
      <c r="BW70" s="75">
        <f t="shared" si="31"/>
        <v>-3.2570569567396024E-3</v>
      </c>
      <c r="BX70" s="75"/>
      <c r="BY70" s="75">
        <f t="shared" si="32"/>
        <v>-3.1503150315031502E-3</v>
      </c>
      <c r="BZ70" s="75">
        <f t="shared" si="33"/>
        <v>-3.8285966720659698E-3</v>
      </c>
      <c r="CA70" s="75">
        <f t="shared" si="34"/>
        <v>-3.4926060786207923E-3</v>
      </c>
    </row>
    <row r="71" spans="1:79" x14ac:dyDescent="0.45">
      <c r="A71" s="39" t="s">
        <v>41</v>
      </c>
      <c r="B71" s="16">
        <v>2042</v>
      </c>
      <c r="C71" s="16">
        <v>1885</v>
      </c>
      <c r="D71" s="16">
        <v>3927</v>
      </c>
      <c r="E71" s="16"/>
      <c r="F71" s="16">
        <v>1609</v>
      </c>
      <c r="G71" s="16">
        <v>1591</v>
      </c>
      <c r="H71" s="16">
        <v>3200</v>
      </c>
      <c r="I71" s="44"/>
      <c r="J71" s="16">
        <v>2029</v>
      </c>
      <c r="K71" s="16">
        <v>1879</v>
      </c>
      <c r="L71" s="16">
        <v>3908</v>
      </c>
      <c r="M71" s="39"/>
      <c r="N71" s="39" t="s">
        <v>41</v>
      </c>
      <c r="O71" s="16">
        <v>2042</v>
      </c>
      <c r="P71" s="16">
        <v>1885</v>
      </c>
      <c r="Q71" s="16">
        <v>3927</v>
      </c>
      <c r="R71" s="16"/>
      <c r="S71" s="16">
        <v>1609</v>
      </c>
      <c r="T71" s="16">
        <v>1591</v>
      </c>
      <c r="U71" s="16">
        <v>3200</v>
      </c>
      <c r="V71" s="44"/>
      <c r="W71" s="16">
        <v>2029</v>
      </c>
      <c r="X71" s="16">
        <v>1879</v>
      </c>
      <c r="Y71" s="16">
        <v>3908</v>
      </c>
      <c r="Z71" s="39"/>
      <c r="AA71" s="71" t="b">
        <f t="shared" si="3"/>
        <v>1</v>
      </c>
      <c r="AB71" t="s">
        <v>41</v>
      </c>
      <c r="AC71" s="63">
        <v>2042</v>
      </c>
      <c r="AD71" s="63">
        <v>1885</v>
      </c>
      <c r="AE71" s="63">
        <v>3927</v>
      </c>
      <c r="AF71" s="63"/>
      <c r="AG71" s="63">
        <v>1609</v>
      </c>
      <c r="AH71" s="63">
        <v>1591</v>
      </c>
      <c r="AI71" s="63">
        <v>3200</v>
      </c>
      <c r="AJ71" s="63"/>
      <c r="AK71" s="63">
        <v>2029</v>
      </c>
      <c r="AL71" s="63">
        <v>1879</v>
      </c>
      <c r="AM71" s="63">
        <v>3908</v>
      </c>
      <c r="AO71" s="71"/>
      <c r="AP71" t="s">
        <v>41</v>
      </c>
      <c r="AQ71" s="73">
        <f t="shared" si="4"/>
        <v>0</v>
      </c>
      <c r="AR71" s="73">
        <f t="shared" si="5"/>
        <v>0</v>
      </c>
      <c r="AS71" s="73">
        <f t="shared" si="6"/>
        <v>0</v>
      </c>
      <c r="AT71" s="73">
        <f t="shared" si="7"/>
        <v>0</v>
      </c>
      <c r="AU71" s="73">
        <f t="shared" si="8"/>
        <v>0</v>
      </c>
      <c r="AV71" s="73">
        <f t="shared" si="9"/>
        <v>0</v>
      </c>
      <c r="AW71" s="73">
        <f t="shared" si="10"/>
        <v>0</v>
      </c>
      <c r="AX71" s="73">
        <f t="shared" si="11"/>
        <v>0</v>
      </c>
      <c r="AY71" s="73">
        <f t="shared" si="12"/>
        <v>0</v>
      </c>
      <c r="AZ71" s="73">
        <f t="shared" si="13"/>
        <v>0</v>
      </c>
      <c r="BA71" s="73">
        <f t="shared" si="14"/>
        <v>0</v>
      </c>
      <c r="BC71" t="s">
        <v>41</v>
      </c>
      <c r="BD71" s="76">
        <f t="shared" si="15"/>
        <v>0</v>
      </c>
      <c r="BE71" s="76">
        <f t="shared" si="16"/>
        <v>0</v>
      </c>
      <c r="BF71" s="76">
        <f t="shared" si="17"/>
        <v>0</v>
      </c>
      <c r="BG71" s="76">
        <f t="shared" si="18"/>
        <v>0</v>
      </c>
      <c r="BH71" s="76">
        <f t="shared" si="19"/>
        <v>0</v>
      </c>
      <c r="BI71" s="76">
        <f t="shared" si="20"/>
        <v>0</v>
      </c>
      <c r="BJ71" s="76">
        <f t="shared" si="21"/>
        <v>0</v>
      </c>
      <c r="BK71" s="76">
        <f t="shared" si="22"/>
        <v>0</v>
      </c>
      <c r="BL71" s="76">
        <f t="shared" si="23"/>
        <v>0</v>
      </c>
      <c r="BM71" s="76">
        <f t="shared" si="24"/>
        <v>0</v>
      </c>
      <c r="BN71" s="76">
        <f t="shared" si="25"/>
        <v>0</v>
      </c>
      <c r="BP71" t="s">
        <v>41</v>
      </c>
      <c r="BQ71" s="75">
        <f t="shared" si="26"/>
        <v>0</v>
      </c>
      <c r="BR71" s="75">
        <f t="shared" si="27"/>
        <v>0</v>
      </c>
      <c r="BS71" s="75">
        <f t="shared" si="28"/>
        <v>0</v>
      </c>
      <c r="BT71" s="75"/>
      <c r="BU71" s="75">
        <f t="shared" si="29"/>
        <v>0</v>
      </c>
      <c r="BV71" s="75">
        <f t="shared" si="30"/>
        <v>0</v>
      </c>
      <c r="BW71" s="75">
        <f t="shared" si="31"/>
        <v>0</v>
      </c>
      <c r="BX71" s="75"/>
      <c r="BY71" s="75">
        <f t="shared" si="32"/>
        <v>0</v>
      </c>
      <c r="BZ71" s="75">
        <f t="shared" si="33"/>
        <v>0</v>
      </c>
      <c r="CA71" s="75">
        <f t="shared" si="34"/>
        <v>0</v>
      </c>
    </row>
    <row r="72" spans="1:79" x14ac:dyDescent="0.45">
      <c r="A72" s="46" t="s">
        <v>42</v>
      </c>
      <c r="B72" s="16">
        <v>707</v>
      </c>
      <c r="C72" s="16">
        <v>485</v>
      </c>
      <c r="D72" s="16">
        <v>1192</v>
      </c>
      <c r="E72" s="16"/>
      <c r="F72" s="16">
        <v>695</v>
      </c>
      <c r="G72" s="16">
        <v>468</v>
      </c>
      <c r="H72" s="16">
        <v>1163</v>
      </c>
      <c r="I72" s="44"/>
      <c r="J72" s="16">
        <v>706</v>
      </c>
      <c r="K72" s="16">
        <v>485</v>
      </c>
      <c r="L72" s="16">
        <v>1191</v>
      </c>
      <c r="M72" s="46"/>
      <c r="N72" s="46" t="s">
        <v>42</v>
      </c>
      <c r="O72" s="16">
        <v>705</v>
      </c>
      <c r="P72" s="16">
        <v>485</v>
      </c>
      <c r="Q72" s="16">
        <v>1190</v>
      </c>
      <c r="R72" s="16"/>
      <c r="S72" s="16">
        <v>693</v>
      </c>
      <c r="T72" s="16">
        <v>468</v>
      </c>
      <c r="U72" s="16">
        <v>1161</v>
      </c>
      <c r="V72" s="44"/>
      <c r="W72" s="16">
        <v>704</v>
      </c>
      <c r="X72" s="16">
        <v>485</v>
      </c>
      <c r="Y72" s="16">
        <v>1189</v>
      </c>
      <c r="Z72" s="46"/>
      <c r="AA72" s="71" t="b">
        <f t="shared" si="3"/>
        <v>1</v>
      </c>
      <c r="AB72" t="s">
        <v>42</v>
      </c>
      <c r="AC72" s="63">
        <v>705</v>
      </c>
      <c r="AD72" s="63">
        <v>485</v>
      </c>
      <c r="AE72" s="63">
        <v>1190</v>
      </c>
      <c r="AF72" s="63"/>
      <c r="AG72" s="63">
        <v>693</v>
      </c>
      <c r="AH72" s="63">
        <v>468</v>
      </c>
      <c r="AI72" s="63">
        <v>1161</v>
      </c>
      <c r="AJ72" s="63"/>
      <c r="AK72" s="63">
        <v>704</v>
      </c>
      <c r="AL72" s="63">
        <v>485</v>
      </c>
      <c r="AM72" s="63">
        <v>1189</v>
      </c>
      <c r="AO72" s="71"/>
      <c r="AP72" t="s">
        <v>42</v>
      </c>
      <c r="AQ72" s="73">
        <f t="shared" si="4"/>
        <v>0</v>
      </c>
      <c r="AR72" s="73">
        <f t="shared" si="5"/>
        <v>0</v>
      </c>
      <c r="AS72" s="73">
        <f t="shared" si="6"/>
        <v>0</v>
      </c>
      <c r="AT72" s="73">
        <f t="shared" si="7"/>
        <v>0</v>
      </c>
      <c r="AU72" s="73">
        <f t="shared" si="8"/>
        <v>0</v>
      </c>
      <c r="AV72" s="73">
        <f t="shared" si="9"/>
        <v>0</v>
      </c>
      <c r="AW72" s="73">
        <f t="shared" si="10"/>
        <v>0</v>
      </c>
      <c r="AX72" s="73">
        <f t="shared" si="11"/>
        <v>0</v>
      </c>
      <c r="AY72" s="73">
        <f t="shared" si="12"/>
        <v>0</v>
      </c>
      <c r="AZ72" s="73">
        <f t="shared" si="13"/>
        <v>0</v>
      </c>
      <c r="BA72" s="73">
        <f t="shared" si="14"/>
        <v>0</v>
      </c>
      <c r="BC72" t="s">
        <v>42</v>
      </c>
      <c r="BD72" s="76">
        <f t="shared" si="15"/>
        <v>-2</v>
      </c>
      <c r="BE72" s="76">
        <f t="shared" si="16"/>
        <v>0</v>
      </c>
      <c r="BF72" s="76">
        <f t="shared" si="17"/>
        <v>-2</v>
      </c>
      <c r="BG72" s="76">
        <f t="shared" si="18"/>
        <v>0</v>
      </c>
      <c r="BH72" s="76">
        <f t="shared" si="19"/>
        <v>-2</v>
      </c>
      <c r="BI72" s="76">
        <f t="shared" si="20"/>
        <v>0</v>
      </c>
      <c r="BJ72" s="76">
        <f t="shared" si="21"/>
        <v>-2</v>
      </c>
      <c r="BK72" s="76">
        <f t="shared" si="22"/>
        <v>0</v>
      </c>
      <c r="BL72" s="76">
        <f t="shared" si="23"/>
        <v>-2</v>
      </c>
      <c r="BM72" s="76">
        <f t="shared" si="24"/>
        <v>0</v>
      </c>
      <c r="BN72" s="76">
        <f t="shared" si="25"/>
        <v>-2</v>
      </c>
      <c r="BP72" t="s">
        <v>42</v>
      </c>
      <c r="BQ72" s="75">
        <f t="shared" si="26"/>
        <v>-2.8368794326241137E-3</v>
      </c>
      <c r="BR72" s="75">
        <f t="shared" si="27"/>
        <v>0</v>
      </c>
      <c r="BS72" s="75">
        <f t="shared" si="28"/>
        <v>-1.6806722689075631E-3</v>
      </c>
      <c r="BT72" s="75"/>
      <c r="BU72" s="75">
        <f t="shared" si="29"/>
        <v>-2.886002886002886E-3</v>
      </c>
      <c r="BV72" s="75">
        <f t="shared" si="30"/>
        <v>0</v>
      </c>
      <c r="BW72" s="75">
        <f t="shared" si="31"/>
        <v>-1.7226528854435831E-3</v>
      </c>
      <c r="BX72" s="75"/>
      <c r="BY72" s="75">
        <f t="shared" si="32"/>
        <v>-2.840909090909091E-3</v>
      </c>
      <c r="BZ72" s="75">
        <f t="shared" si="33"/>
        <v>0</v>
      </c>
      <c r="CA72" s="75">
        <f t="shared" si="34"/>
        <v>-1.6820857863751051E-3</v>
      </c>
    </row>
    <row r="73" spans="1:79" x14ac:dyDescent="0.45">
      <c r="A73" s="39" t="s">
        <v>43</v>
      </c>
      <c r="B73" s="16">
        <v>4121</v>
      </c>
      <c r="C73" s="16">
        <v>4181</v>
      </c>
      <c r="D73" s="16">
        <v>8302</v>
      </c>
      <c r="E73" s="16"/>
      <c r="F73" s="16">
        <v>3819</v>
      </c>
      <c r="G73" s="16">
        <v>3964</v>
      </c>
      <c r="H73" s="16">
        <v>7783</v>
      </c>
      <c r="I73" s="44"/>
      <c r="J73" s="16">
        <v>4103</v>
      </c>
      <c r="K73" s="16">
        <v>4174</v>
      </c>
      <c r="L73" s="16">
        <v>8277</v>
      </c>
      <c r="M73" s="39"/>
      <c r="N73" s="39" t="s">
        <v>43</v>
      </c>
      <c r="O73" s="16">
        <v>4111</v>
      </c>
      <c r="P73" s="16">
        <v>4165</v>
      </c>
      <c r="Q73" s="16">
        <v>8276</v>
      </c>
      <c r="R73" s="16"/>
      <c r="S73" s="16">
        <v>3812</v>
      </c>
      <c r="T73" s="16">
        <v>3953</v>
      </c>
      <c r="U73" s="16">
        <v>7765</v>
      </c>
      <c r="V73" s="44"/>
      <c r="W73" s="16">
        <v>4093</v>
      </c>
      <c r="X73" s="16">
        <v>4158</v>
      </c>
      <c r="Y73" s="16">
        <v>8251</v>
      </c>
      <c r="Z73" s="39"/>
      <c r="AA73" s="71" t="b">
        <f t="shared" si="3"/>
        <v>1</v>
      </c>
      <c r="AB73" t="s">
        <v>43</v>
      </c>
      <c r="AC73" s="63">
        <v>4111</v>
      </c>
      <c r="AD73" s="63">
        <v>4165</v>
      </c>
      <c r="AE73" s="63">
        <v>8276</v>
      </c>
      <c r="AF73" s="63"/>
      <c r="AG73" s="63">
        <v>3812</v>
      </c>
      <c r="AH73" s="63">
        <v>3953</v>
      </c>
      <c r="AI73" s="63">
        <v>7765</v>
      </c>
      <c r="AJ73" s="63"/>
      <c r="AK73" s="63">
        <v>4093</v>
      </c>
      <c r="AL73" s="63">
        <v>4158</v>
      </c>
      <c r="AM73" s="63">
        <v>8251</v>
      </c>
      <c r="AO73" s="71"/>
      <c r="AP73" t="s">
        <v>43</v>
      </c>
      <c r="AQ73" s="73">
        <f t="shared" si="4"/>
        <v>0</v>
      </c>
      <c r="AR73" s="73">
        <f t="shared" si="5"/>
        <v>0</v>
      </c>
      <c r="AS73" s="73">
        <f t="shared" si="6"/>
        <v>0</v>
      </c>
      <c r="AT73" s="73">
        <f t="shared" si="7"/>
        <v>0</v>
      </c>
      <c r="AU73" s="73">
        <f t="shared" si="8"/>
        <v>0</v>
      </c>
      <c r="AV73" s="73">
        <f t="shared" si="9"/>
        <v>0</v>
      </c>
      <c r="AW73" s="73">
        <f t="shared" si="10"/>
        <v>0</v>
      </c>
      <c r="AX73" s="73">
        <f t="shared" si="11"/>
        <v>0</v>
      </c>
      <c r="AY73" s="73">
        <f t="shared" si="12"/>
        <v>0</v>
      </c>
      <c r="AZ73" s="73">
        <f t="shared" si="13"/>
        <v>0</v>
      </c>
      <c r="BA73" s="73">
        <f t="shared" si="14"/>
        <v>0</v>
      </c>
      <c r="BC73" t="s">
        <v>43</v>
      </c>
      <c r="BD73" s="76">
        <f t="shared" si="15"/>
        <v>-10</v>
      </c>
      <c r="BE73" s="76">
        <f t="shared" si="16"/>
        <v>-16</v>
      </c>
      <c r="BF73" s="76">
        <f t="shared" si="17"/>
        <v>-26</v>
      </c>
      <c r="BG73" s="76">
        <f t="shared" si="18"/>
        <v>0</v>
      </c>
      <c r="BH73" s="76">
        <f t="shared" si="19"/>
        <v>-7</v>
      </c>
      <c r="BI73" s="76">
        <f t="shared" si="20"/>
        <v>-11</v>
      </c>
      <c r="BJ73" s="76">
        <f t="shared" si="21"/>
        <v>-18</v>
      </c>
      <c r="BK73" s="76">
        <f t="shared" si="22"/>
        <v>0</v>
      </c>
      <c r="BL73" s="76">
        <f t="shared" si="23"/>
        <v>-10</v>
      </c>
      <c r="BM73" s="76">
        <f t="shared" si="24"/>
        <v>-16</v>
      </c>
      <c r="BN73" s="76">
        <f t="shared" si="25"/>
        <v>-26</v>
      </c>
      <c r="BP73" t="s">
        <v>43</v>
      </c>
      <c r="BQ73" s="75">
        <f t="shared" si="26"/>
        <v>-2.4324981756263684E-3</v>
      </c>
      <c r="BR73" s="75">
        <f t="shared" si="27"/>
        <v>-3.8415366146458585E-3</v>
      </c>
      <c r="BS73" s="75">
        <f t="shared" si="28"/>
        <v>-3.1416143064282261E-3</v>
      </c>
      <c r="BT73" s="75"/>
      <c r="BU73" s="75">
        <f t="shared" si="29"/>
        <v>-1.8363064008394543E-3</v>
      </c>
      <c r="BV73" s="75">
        <f t="shared" si="30"/>
        <v>-2.7826966860612194E-3</v>
      </c>
      <c r="BW73" s="75">
        <f t="shared" si="31"/>
        <v>-2.31809401159047E-3</v>
      </c>
      <c r="BX73" s="75"/>
      <c r="BY73" s="75">
        <f t="shared" si="32"/>
        <v>-2.443195699975568E-3</v>
      </c>
      <c r="BZ73" s="75">
        <f t="shared" si="33"/>
        <v>-3.8480038480038481E-3</v>
      </c>
      <c r="CA73" s="75">
        <f t="shared" si="34"/>
        <v>-3.1511331959762452E-3</v>
      </c>
    </row>
    <row r="74" spans="1:79" x14ac:dyDescent="0.45">
      <c r="A74" s="39" t="s">
        <v>44</v>
      </c>
      <c r="B74" s="16">
        <v>661</v>
      </c>
      <c r="C74" s="16">
        <v>828</v>
      </c>
      <c r="D74" s="16">
        <v>1489</v>
      </c>
      <c r="E74" s="16"/>
      <c r="F74" s="16">
        <v>484</v>
      </c>
      <c r="G74" s="16">
        <v>659</v>
      </c>
      <c r="H74" s="16">
        <v>1143</v>
      </c>
      <c r="I74" s="44"/>
      <c r="J74" s="16">
        <v>637</v>
      </c>
      <c r="K74" s="16">
        <v>817</v>
      </c>
      <c r="L74" s="16">
        <v>1454</v>
      </c>
      <c r="M74" s="39"/>
      <c r="N74" s="39" t="s">
        <v>44</v>
      </c>
      <c r="O74" s="16">
        <v>645</v>
      </c>
      <c r="P74" s="16">
        <v>815</v>
      </c>
      <c r="Q74" s="16">
        <v>1460</v>
      </c>
      <c r="R74" s="16"/>
      <c r="S74" s="16">
        <v>468</v>
      </c>
      <c r="T74" s="16">
        <v>646</v>
      </c>
      <c r="U74" s="16">
        <v>1114</v>
      </c>
      <c r="V74" s="44"/>
      <c r="W74" s="16">
        <v>621</v>
      </c>
      <c r="X74" s="16">
        <v>804</v>
      </c>
      <c r="Y74" s="16">
        <v>1425</v>
      </c>
      <c r="Z74" s="39"/>
      <c r="AA74" s="71" t="b">
        <f t="shared" si="3"/>
        <v>1</v>
      </c>
      <c r="AB74" t="s">
        <v>44</v>
      </c>
      <c r="AC74" s="63">
        <v>645</v>
      </c>
      <c r="AD74" s="63">
        <v>815</v>
      </c>
      <c r="AE74" s="63">
        <v>1460</v>
      </c>
      <c r="AF74" s="63"/>
      <c r="AG74" s="63">
        <v>468</v>
      </c>
      <c r="AH74" s="63">
        <v>646</v>
      </c>
      <c r="AI74" s="63">
        <v>1114</v>
      </c>
      <c r="AJ74" s="63"/>
      <c r="AK74" s="63">
        <v>621</v>
      </c>
      <c r="AL74" s="63">
        <v>804</v>
      </c>
      <c r="AM74" s="63">
        <v>1425</v>
      </c>
      <c r="AO74" s="71"/>
      <c r="AP74" t="s">
        <v>44</v>
      </c>
      <c r="AQ74" s="73">
        <f t="shared" si="4"/>
        <v>0</v>
      </c>
      <c r="AR74" s="73">
        <f t="shared" si="5"/>
        <v>0</v>
      </c>
      <c r="AS74" s="73">
        <f t="shared" si="6"/>
        <v>0</v>
      </c>
      <c r="AT74" s="73">
        <f t="shared" si="7"/>
        <v>0</v>
      </c>
      <c r="AU74" s="73">
        <f t="shared" si="8"/>
        <v>0</v>
      </c>
      <c r="AV74" s="73">
        <f t="shared" si="9"/>
        <v>0</v>
      </c>
      <c r="AW74" s="73">
        <f t="shared" si="10"/>
        <v>0</v>
      </c>
      <c r="AX74" s="73">
        <f t="shared" si="11"/>
        <v>0</v>
      </c>
      <c r="AY74" s="73">
        <f t="shared" si="12"/>
        <v>0</v>
      </c>
      <c r="AZ74" s="73">
        <f t="shared" si="13"/>
        <v>0</v>
      </c>
      <c r="BA74" s="73">
        <f t="shared" si="14"/>
        <v>0</v>
      </c>
      <c r="BC74" t="s">
        <v>44</v>
      </c>
      <c r="BD74" s="76">
        <f t="shared" si="15"/>
        <v>-16</v>
      </c>
      <c r="BE74" s="76">
        <f t="shared" si="16"/>
        <v>-13</v>
      </c>
      <c r="BF74" s="76">
        <f t="shared" si="17"/>
        <v>-29</v>
      </c>
      <c r="BG74" s="76">
        <f t="shared" si="18"/>
        <v>0</v>
      </c>
      <c r="BH74" s="76">
        <f t="shared" si="19"/>
        <v>-16</v>
      </c>
      <c r="BI74" s="76">
        <f t="shared" si="20"/>
        <v>-13</v>
      </c>
      <c r="BJ74" s="76">
        <f t="shared" si="21"/>
        <v>-29</v>
      </c>
      <c r="BK74" s="76">
        <f t="shared" si="22"/>
        <v>0</v>
      </c>
      <c r="BL74" s="76">
        <f t="shared" si="23"/>
        <v>-16</v>
      </c>
      <c r="BM74" s="76">
        <f t="shared" si="24"/>
        <v>-13</v>
      </c>
      <c r="BN74" s="76">
        <f t="shared" si="25"/>
        <v>-29</v>
      </c>
      <c r="BP74" t="s">
        <v>44</v>
      </c>
      <c r="BQ74" s="75">
        <f t="shared" si="26"/>
        <v>-2.4806201550387597E-2</v>
      </c>
      <c r="BR74" s="75">
        <f t="shared" si="27"/>
        <v>-1.5950920245398775E-2</v>
      </c>
      <c r="BS74" s="75">
        <f t="shared" si="28"/>
        <v>-1.9863013698630139E-2</v>
      </c>
      <c r="BT74" s="75"/>
      <c r="BU74" s="75">
        <f t="shared" si="29"/>
        <v>-3.4188034188034191E-2</v>
      </c>
      <c r="BV74" s="75">
        <f t="shared" si="30"/>
        <v>-2.0123839009287926E-2</v>
      </c>
      <c r="BW74" s="75">
        <f t="shared" si="31"/>
        <v>-2.6032315978456014E-2</v>
      </c>
      <c r="BX74" s="75"/>
      <c r="BY74" s="75">
        <f t="shared" si="32"/>
        <v>-2.5764895330112721E-2</v>
      </c>
      <c r="BZ74" s="75">
        <f t="shared" si="33"/>
        <v>-1.6169154228855721E-2</v>
      </c>
      <c r="CA74" s="75">
        <f t="shared" si="34"/>
        <v>-2.0350877192982456E-2</v>
      </c>
    </row>
    <row r="75" spans="1:79" x14ac:dyDescent="0.45">
      <c r="A75" s="40"/>
      <c r="B75" s="16" t="s">
        <v>199</v>
      </c>
      <c r="C75" s="16" t="s">
        <v>199</v>
      </c>
      <c r="D75" s="16" t="s">
        <v>199</v>
      </c>
      <c r="E75" s="16"/>
      <c r="F75" s="16" t="s">
        <v>199</v>
      </c>
      <c r="G75" s="16" t="s">
        <v>199</v>
      </c>
      <c r="H75" s="16" t="s">
        <v>199</v>
      </c>
      <c r="I75" s="44"/>
      <c r="J75" s="16" t="s">
        <v>199</v>
      </c>
      <c r="K75" s="16" t="s">
        <v>199</v>
      </c>
      <c r="L75" s="16" t="s">
        <v>199</v>
      </c>
      <c r="M75" s="40"/>
      <c r="N75" s="40"/>
      <c r="O75" s="16" t="s">
        <v>199</v>
      </c>
      <c r="P75" s="16" t="s">
        <v>199</v>
      </c>
      <c r="Q75" s="16" t="s">
        <v>199</v>
      </c>
      <c r="R75" s="16"/>
      <c r="S75" s="16" t="s">
        <v>199</v>
      </c>
      <c r="T75" s="16" t="s">
        <v>199</v>
      </c>
      <c r="U75" s="16" t="s">
        <v>199</v>
      </c>
      <c r="V75" s="44"/>
      <c r="W75" s="16" t="s">
        <v>199</v>
      </c>
      <c r="X75" s="16" t="s">
        <v>199</v>
      </c>
      <c r="Y75" s="16" t="s">
        <v>199</v>
      </c>
      <c r="Z75" s="40"/>
      <c r="AA75" s="71"/>
      <c r="AC75" s="63"/>
      <c r="AD75" s="63"/>
      <c r="AE75" s="63"/>
      <c r="AF75" s="63"/>
      <c r="AG75" s="63"/>
      <c r="AH75" s="63"/>
      <c r="AI75" s="63"/>
      <c r="AJ75" s="63"/>
      <c r="AK75" s="63"/>
      <c r="AL75" s="63"/>
      <c r="AM75" s="63"/>
      <c r="AO75" s="71"/>
      <c r="BQ75" s="75"/>
      <c r="BR75" s="75"/>
      <c r="BS75" s="75"/>
      <c r="BT75" s="75"/>
      <c r="BU75" s="75"/>
      <c r="BV75" s="75"/>
      <c r="BW75" s="75"/>
      <c r="BX75" s="75"/>
      <c r="BY75" s="75"/>
      <c r="BZ75" s="75"/>
      <c r="CA75" s="75"/>
    </row>
    <row r="76" spans="1:79" x14ac:dyDescent="0.45">
      <c r="A76" s="40" t="s">
        <v>45</v>
      </c>
      <c r="B76" s="16">
        <v>400</v>
      </c>
      <c r="C76" s="16">
        <v>424</v>
      </c>
      <c r="D76" s="16">
        <v>824</v>
      </c>
      <c r="E76" s="16"/>
      <c r="F76" s="16">
        <v>245</v>
      </c>
      <c r="G76" s="16">
        <v>324</v>
      </c>
      <c r="H76" s="16">
        <v>569</v>
      </c>
      <c r="I76" s="44"/>
      <c r="J76" s="16">
        <v>393</v>
      </c>
      <c r="K76" s="16">
        <v>421</v>
      </c>
      <c r="L76" s="16">
        <v>814</v>
      </c>
      <c r="M76" s="40"/>
      <c r="N76" s="40" t="s">
        <v>45</v>
      </c>
      <c r="O76" s="16">
        <v>400</v>
      </c>
      <c r="P76" s="16">
        <v>424</v>
      </c>
      <c r="Q76" s="16">
        <v>824</v>
      </c>
      <c r="R76" s="16"/>
      <c r="S76" s="16">
        <v>245</v>
      </c>
      <c r="T76" s="16">
        <v>324</v>
      </c>
      <c r="U76" s="16">
        <v>569</v>
      </c>
      <c r="V76" s="44"/>
      <c r="W76" s="16">
        <v>393</v>
      </c>
      <c r="X76" s="16">
        <v>421</v>
      </c>
      <c r="Y76" s="16">
        <v>814</v>
      </c>
      <c r="Z76" s="40"/>
      <c r="AA76" s="71" t="b">
        <f t="shared" si="3"/>
        <v>1</v>
      </c>
      <c r="AB76" t="s">
        <v>45</v>
      </c>
      <c r="AC76" s="63">
        <v>400</v>
      </c>
      <c r="AD76" s="63">
        <v>424</v>
      </c>
      <c r="AE76" s="63">
        <v>824</v>
      </c>
      <c r="AF76" s="63"/>
      <c r="AG76" s="63">
        <v>245</v>
      </c>
      <c r="AH76" s="63">
        <v>324</v>
      </c>
      <c r="AI76" s="63">
        <v>569</v>
      </c>
      <c r="AJ76" s="63"/>
      <c r="AK76" s="63">
        <v>393</v>
      </c>
      <c r="AL76" s="63">
        <v>421</v>
      </c>
      <c r="AM76" s="63">
        <v>814</v>
      </c>
      <c r="AO76" s="71"/>
      <c r="AP76" t="s">
        <v>45</v>
      </c>
      <c r="AQ76" s="73">
        <f t="shared" si="4"/>
        <v>0</v>
      </c>
      <c r="AR76" s="73">
        <f t="shared" si="5"/>
        <v>0</v>
      </c>
      <c r="AS76" s="73">
        <f t="shared" si="6"/>
        <v>0</v>
      </c>
      <c r="AT76" s="73">
        <f t="shared" si="7"/>
        <v>0</v>
      </c>
      <c r="AU76" s="73">
        <f t="shared" si="8"/>
        <v>0</v>
      </c>
      <c r="AV76" s="73">
        <f t="shared" si="9"/>
        <v>0</v>
      </c>
      <c r="AW76" s="73">
        <f t="shared" si="10"/>
        <v>0</v>
      </c>
      <c r="AX76" s="73">
        <f t="shared" si="11"/>
        <v>0</v>
      </c>
      <c r="AY76" s="73">
        <f t="shared" si="12"/>
        <v>0</v>
      </c>
      <c r="AZ76" s="73">
        <f t="shared" si="13"/>
        <v>0</v>
      </c>
      <c r="BA76" s="73">
        <f t="shared" si="14"/>
        <v>0</v>
      </c>
      <c r="BC76" t="s">
        <v>45</v>
      </c>
      <c r="BD76" s="76">
        <f t="shared" si="15"/>
        <v>0</v>
      </c>
      <c r="BE76" s="76">
        <f t="shared" si="16"/>
        <v>0</v>
      </c>
      <c r="BF76" s="76">
        <f t="shared" si="17"/>
        <v>0</v>
      </c>
      <c r="BG76" s="76">
        <f t="shared" si="18"/>
        <v>0</v>
      </c>
      <c r="BH76" s="76">
        <f t="shared" si="19"/>
        <v>0</v>
      </c>
      <c r="BI76" s="76">
        <f t="shared" si="20"/>
        <v>0</v>
      </c>
      <c r="BJ76" s="76">
        <f t="shared" si="21"/>
        <v>0</v>
      </c>
      <c r="BK76" s="76">
        <f t="shared" si="22"/>
        <v>0</v>
      </c>
      <c r="BL76" s="76">
        <f t="shared" si="23"/>
        <v>0</v>
      </c>
      <c r="BM76" s="76">
        <f t="shared" si="24"/>
        <v>0</v>
      </c>
      <c r="BN76" s="76">
        <f t="shared" si="25"/>
        <v>0</v>
      </c>
      <c r="BP76" t="s">
        <v>45</v>
      </c>
      <c r="BQ76" s="75">
        <f t="shared" si="26"/>
        <v>0</v>
      </c>
      <c r="BR76" s="75">
        <f t="shared" si="27"/>
        <v>0</v>
      </c>
      <c r="BS76" s="75">
        <f t="shared" si="28"/>
        <v>0</v>
      </c>
      <c r="BT76" s="75"/>
      <c r="BU76" s="75">
        <f t="shared" si="29"/>
        <v>0</v>
      </c>
      <c r="BV76" s="75">
        <f t="shared" si="30"/>
        <v>0</v>
      </c>
      <c r="BW76" s="75">
        <f t="shared" si="31"/>
        <v>0</v>
      </c>
      <c r="BX76" s="75"/>
      <c r="BY76" s="75">
        <f t="shared" si="32"/>
        <v>0</v>
      </c>
      <c r="BZ76" s="75">
        <f t="shared" si="33"/>
        <v>0</v>
      </c>
      <c r="CA76" s="75">
        <f t="shared" si="34"/>
        <v>0</v>
      </c>
    </row>
    <row r="77" spans="1:79" x14ac:dyDescent="0.45">
      <c r="A77" s="40"/>
      <c r="B77" s="16" t="s">
        <v>199</v>
      </c>
      <c r="C77" s="16" t="s">
        <v>199</v>
      </c>
      <c r="D77" s="16" t="s">
        <v>199</v>
      </c>
      <c r="E77" s="16"/>
      <c r="F77" s="16" t="s">
        <v>199</v>
      </c>
      <c r="G77" s="16" t="s">
        <v>199</v>
      </c>
      <c r="H77" s="16" t="s">
        <v>199</v>
      </c>
      <c r="I77" s="44"/>
      <c r="J77" s="16" t="s">
        <v>199</v>
      </c>
      <c r="K77" s="16" t="s">
        <v>199</v>
      </c>
      <c r="L77" s="16" t="s">
        <v>199</v>
      </c>
      <c r="M77" s="40"/>
      <c r="N77" s="40"/>
      <c r="O77" s="16" t="s">
        <v>199</v>
      </c>
      <c r="P77" s="16" t="s">
        <v>199</v>
      </c>
      <c r="Q77" s="16" t="s">
        <v>199</v>
      </c>
      <c r="R77" s="16"/>
      <c r="S77" s="16" t="s">
        <v>199</v>
      </c>
      <c r="T77" s="16" t="s">
        <v>199</v>
      </c>
      <c r="U77" s="16" t="s">
        <v>199</v>
      </c>
      <c r="V77" s="44"/>
      <c r="W77" s="16" t="s">
        <v>199</v>
      </c>
      <c r="X77" s="16" t="s">
        <v>199</v>
      </c>
      <c r="Y77" s="16" t="s">
        <v>199</v>
      </c>
      <c r="Z77" s="40"/>
      <c r="AA77" s="71"/>
      <c r="AC77" s="63"/>
      <c r="AD77" s="63"/>
      <c r="AE77" s="63"/>
      <c r="AF77" s="63"/>
      <c r="AG77" s="63"/>
      <c r="AH77" s="63"/>
      <c r="AI77" s="63"/>
      <c r="AJ77" s="63"/>
      <c r="AK77" s="63"/>
      <c r="AL77" s="63"/>
      <c r="AM77" s="63"/>
      <c r="AO77" s="71"/>
      <c r="BQ77" s="75"/>
      <c r="BR77" s="75"/>
      <c r="BS77" s="75"/>
      <c r="BT77" s="75"/>
      <c r="BU77" s="75"/>
      <c r="BV77" s="75"/>
      <c r="BW77" s="75"/>
      <c r="BX77" s="75"/>
      <c r="BY77" s="75"/>
      <c r="BZ77" s="75"/>
      <c r="CA77" s="75"/>
    </row>
    <row r="78" spans="1:79" x14ac:dyDescent="0.45">
      <c r="A78" s="46" t="s">
        <v>46</v>
      </c>
      <c r="B78" s="16">
        <v>58515</v>
      </c>
      <c r="C78" s="16">
        <v>112635</v>
      </c>
      <c r="D78" s="16">
        <v>171150</v>
      </c>
      <c r="E78" s="16"/>
      <c r="F78" s="16">
        <v>37236</v>
      </c>
      <c r="G78" s="16">
        <v>92892</v>
      </c>
      <c r="H78" s="16">
        <v>130128</v>
      </c>
      <c r="I78" s="44"/>
      <c r="J78" s="16">
        <v>57656</v>
      </c>
      <c r="K78" s="16">
        <v>111950</v>
      </c>
      <c r="L78" s="16">
        <v>169606</v>
      </c>
      <c r="M78" s="46"/>
      <c r="N78" s="46" t="s">
        <v>46</v>
      </c>
      <c r="O78" s="16">
        <v>58375</v>
      </c>
      <c r="P78" s="16">
        <v>112329</v>
      </c>
      <c r="Q78" s="16">
        <v>170704</v>
      </c>
      <c r="R78" s="16"/>
      <c r="S78" s="16">
        <v>37147</v>
      </c>
      <c r="T78" s="16">
        <v>92647</v>
      </c>
      <c r="U78" s="16">
        <v>129794</v>
      </c>
      <c r="V78" s="44"/>
      <c r="W78" s="16">
        <v>57518</v>
      </c>
      <c r="X78" s="16">
        <v>111647</v>
      </c>
      <c r="Y78" s="16">
        <v>169165</v>
      </c>
      <c r="Z78" s="46"/>
      <c r="AA78" s="71" t="b">
        <f t="shared" si="3"/>
        <v>1</v>
      </c>
      <c r="AB78" t="s">
        <v>46</v>
      </c>
      <c r="AC78" s="63">
        <v>58375</v>
      </c>
      <c r="AD78" s="63">
        <v>112329</v>
      </c>
      <c r="AE78" s="63">
        <v>170704</v>
      </c>
      <c r="AF78" s="63"/>
      <c r="AG78" s="63">
        <v>37147</v>
      </c>
      <c r="AH78" s="63">
        <v>92647</v>
      </c>
      <c r="AI78" s="63">
        <v>129794</v>
      </c>
      <c r="AJ78" s="63"/>
      <c r="AK78" s="63">
        <v>57518</v>
      </c>
      <c r="AL78" s="63">
        <v>111647</v>
      </c>
      <c r="AM78" s="63">
        <v>169165</v>
      </c>
      <c r="AO78" s="71"/>
      <c r="AP78" t="s">
        <v>46</v>
      </c>
      <c r="AQ78" s="73">
        <f t="shared" si="4"/>
        <v>0</v>
      </c>
      <c r="AR78" s="73">
        <f t="shared" si="5"/>
        <v>0</v>
      </c>
      <c r="AS78" s="73">
        <f t="shared" si="6"/>
        <v>0</v>
      </c>
      <c r="AT78" s="73">
        <f t="shared" si="7"/>
        <v>0</v>
      </c>
      <c r="AU78" s="73">
        <f t="shared" si="8"/>
        <v>0</v>
      </c>
      <c r="AV78" s="73">
        <f t="shared" si="9"/>
        <v>0</v>
      </c>
      <c r="AW78" s="73">
        <f t="shared" si="10"/>
        <v>0</v>
      </c>
      <c r="AX78" s="73">
        <f t="shared" si="11"/>
        <v>0</v>
      </c>
      <c r="AY78" s="73">
        <f t="shared" si="12"/>
        <v>0</v>
      </c>
      <c r="AZ78" s="73">
        <f t="shared" si="13"/>
        <v>0</v>
      </c>
      <c r="BA78" s="73">
        <f t="shared" si="14"/>
        <v>0</v>
      </c>
      <c r="BC78" t="s">
        <v>46</v>
      </c>
      <c r="BD78" s="76">
        <f t="shared" si="15"/>
        <v>-140</v>
      </c>
      <c r="BE78" s="76">
        <f t="shared" si="16"/>
        <v>-306</v>
      </c>
      <c r="BF78" s="76">
        <f t="shared" si="17"/>
        <v>-446</v>
      </c>
      <c r="BG78" s="76">
        <f t="shared" si="18"/>
        <v>0</v>
      </c>
      <c r="BH78" s="76">
        <f t="shared" si="19"/>
        <v>-89</v>
      </c>
      <c r="BI78" s="76">
        <f t="shared" si="20"/>
        <v>-245</v>
      </c>
      <c r="BJ78" s="76">
        <f t="shared" si="21"/>
        <v>-334</v>
      </c>
      <c r="BK78" s="76">
        <f t="shared" si="22"/>
        <v>0</v>
      </c>
      <c r="BL78" s="76">
        <f t="shared" si="23"/>
        <v>-138</v>
      </c>
      <c r="BM78" s="76">
        <f t="shared" si="24"/>
        <v>-303</v>
      </c>
      <c r="BN78" s="76">
        <f t="shared" si="25"/>
        <v>-441</v>
      </c>
      <c r="BP78" t="s">
        <v>46</v>
      </c>
      <c r="BQ78" s="75">
        <f t="shared" si="26"/>
        <v>-2.398286937901499E-3</v>
      </c>
      <c r="BR78" s="75">
        <f t="shared" si="27"/>
        <v>-2.724140693854659E-3</v>
      </c>
      <c r="BS78" s="75">
        <f t="shared" si="28"/>
        <v>-2.6127097197488048E-3</v>
      </c>
      <c r="BT78" s="75"/>
      <c r="BU78" s="75">
        <f t="shared" si="29"/>
        <v>-2.395886612647051E-3</v>
      </c>
      <c r="BV78" s="75">
        <f t="shared" si="30"/>
        <v>-2.6444461234578563E-3</v>
      </c>
      <c r="BW78" s="75">
        <f t="shared" si="31"/>
        <v>-2.5733084734271229E-3</v>
      </c>
      <c r="BX78" s="75"/>
      <c r="BY78" s="75">
        <f t="shared" si="32"/>
        <v>-2.3992489307694985E-3</v>
      </c>
      <c r="BZ78" s="75">
        <f t="shared" si="33"/>
        <v>-2.7139108081721854E-3</v>
      </c>
      <c r="CA78" s="75">
        <f t="shared" si="34"/>
        <v>-2.6069222356870513E-3</v>
      </c>
    </row>
    <row r="79" spans="1:79" x14ac:dyDescent="0.45">
      <c r="A79" s="46" t="s">
        <v>47</v>
      </c>
      <c r="B79" s="16">
        <v>4571</v>
      </c>
      <c r="C79" s="16">
        <v>4804</v>
      </c>
      <c r="D79" s="16">
        <v>9375</v>
      </c>
      <c r="E79" s="16"/>
      <c r="F79" s="16">
        <v>2276</v>
      </c>
      <c r="G79" s="16">
        <v>3233</v>
      </c>
      <c r="H79" s="16">
        <v>5509</v>
      </c>
      <c r="I79" s="44"/>
      <c r="J79" s="16">
        <v>4396</v>
      </c>
      <c r="K79" s="16">
        <v>4694</v>
      </c>
      <c r="L79" s="16">
        <v>9090</v>
      </c>
      <c r="M79" s="46"/>
      <c r="N79" s="46" t="s">
        <v>47</v>
      </c>
      <c r="O79" s="16">
        <v>4566</v>
      </c>
      <c r="P79" s="16">
        <v>4789</v>
      </c>
      <c r="Q79" s="16">
        <v>9355</v>
      </c>
      <c r="R79" s="16"/>
      <c r="S79" s="16">
        <v>2273</v>
      </c>
      <c r="T79" s="16">
        <v>3219</v>
      </c>
      <c r="U79" s="16">
        <v>5492</v>
      </c>
      <c r="V79" s="44"/>
      <c r="W79" s="16">
        <v>4391</v>
      </c>
      <c r="X79" s="16">
        <v>4679</v>
      </c>
      <c r="Y79" s="16">
        <v>9070</v>
      </c>
      <c r="Z79" s="46"/>
      <c r="AA79" s="71" t="b">
        <f t="shared" si="3"/>
        <v>1</v>
      </c>
      <c r="AB79" t="s">
        <v>47</v>
      </c>
      <c r="AC79" s="63">
        <v>4566</v>
      </c>
      <c r="AD79" s="63">
        <v>4789</v>
      </c>
      <c r="AE79" s="63">
        <v>9355</v>
      </c>
      <c r="AF79" s="63"/>
      <c r="AG79" s="63">
        <v>2273</v>
      </c>
      <c r="AH79" s="63">
        <v>3219</v>
      </c>
      <c r="AI79" s="63">
        <v>5492</v>
      </c>
      <c r="AJ79" s="63"/>
      <c r="AK79" s="63">
        <v>4391</v>
      </c>
      <c r="AL79" s="63">
        <v>4679</v>
      </c>
      <c r="AM79" s="63">
        <v>9070</v>
      </c>
      <c r="AO79" s="71"/>
      <c r="AP79" t="s">
        <v>47</v>
      </c>
      <c r="AQ79" s="73">
        <f t="shared" si="4"/>
        <v>0</v>
      </c>
      <c r="AR79" s="73">
        <f t="shared" si="5"/>
        <v>0</v>
      </c>
      <c r="AS79" s="73">
        <f t="shared" si="6"/>
        <v>0</v>
      </c>
      <c r="AT79" s="73">
        <f t="shared" si="7"/>
        <v>0</v>
      </c>
      <c r="AU79" s="73">
        <f t="shared" si="8"/>
        <v>0</v>
      </c>
      <c r="AV79" s="73">
        <f t="shared" si="9"/>
        <v>0</v>
      </c>
      <c r="AW79" s="73">
        <f t="shared" si="10"/>
        <v>0</v>
      </c>
      <c r="AX79" s="73">
        <f t="shared" si="11"/>
        <v>0</v>
      </c>
      <c r="AY79" s="73">
        <f t="shared" si="12"/>
        <v>0</v>
      </c>
      <c r="AZ79" s="73">
        <f t="shared" si="13"/>
        <v>0</v>
      </c>
      <c r="BA79" s="73">
        <f t="shared" si="14"/>
        <v>0</v>
      </c>
      <c r="BC79" t="s">
        <v>47</v>
      </c>
      <c r="BD79" s="76">
        <f t="shared" si="15"/>
        <v>-5</v>
      </c>
      <c r="BE79" s="76">
        <f t="shared" si="16"/>
        <v>-15</v>
      </c>
      <c r="BF79" s="76">
        <f t="shared" si="17"/>
        <v>-20</v>
      </c>
      <c r="BG79" s="76">
        <f t="shared" si="18"/>
        <v>0</v>
      </c>
      <c r="BH79" s="76">
        <f t="shared" si="19"/>
        <v>-3</v>
      </c>
      <c r="BI79" s="76">
        <f t="shared" si="20"/>
        <v>-14</v>
      </c>
      <c r="BJ79" s="76">
        <f t="shared" si="21"/>
        <v>-17</v>
      </c>
      <c r="BK79" s="76">
        <f t="shared" si="22"/>
        <v>0</v>
      </c>
      <c r="BL79" s="76">
        <f t="shared" si="23"/>
        <v>-5</v>
      </c>
      <c r="BM79" s="76">
        <f t="shared" si="24"/>
        <v>-15</v>
      </c>
      <c r="BN79" s="76">
        <f t="shared" si="25"/>
        <v>-20</v>
      </c>
      <c r="BP79" t="s">
        <v>47</v>
      </c>
      <c r="BQ79" s="75">
        <f t="shared" si="26"/>
        <v>-1.0950503723171265E-3</v>
      </c>
      <c r="BR79" s="75">
        <f t="shared" si="27"/>
        <v>-3.1321779077051574E-3</v>
      </c>
      <c r="BS79" s="75">
        <f t="shared" si="28"/>
        <v>-2.137894174238375E-3</v>
      </c>
      <c r="BT79" s="75"/>
      <c r="BU79" s="75">
        <f t="shared" si="29"/>
        <v>-1.3198416190057193E-3</v>
      </c>
      <c r="BV79" s="75">
        <f t="shared" si="30"/>
        <v>-4.3491767629698667E-3</v>
      </c>
      <c r="BW79" s="75">
        <f t="shared" si="31"/>
        <v>-3.0954115076474872E-3</v>
      </c>
      <c r="BX79" s="75"/>
      <c r="BY79" s="75">
        <f t="shared" si="32"/>
        <v>-1.1386927806877705E-3</v>
      </c>
      <c r="BZ79" s="75">
        <f t="shared" si="33"/>
        <v>-3.2058132079504169E-3</v>
      </c>
      <c r="CA79" s="75">
        <f t="shared" si="34"/>
        <v>-2.205071664829107E-3</v>
      </c>
    </row>
    <row r="80" spans="1:79" x14ac:dyDescent="0.45">
      <c r="A80" s="46"/>
      <c r="B80" s="16" t="s">
        <v>199</v>
      </c>
      <c r="C80" s="16" t="s">
        <v>199</v>
      </c>
      <c r="D80" s="16" t="s">
        <v>199</v>
      </c>
      <c r="E80" s="16"/>
      <c r="F80" s="16" t="s">
        <v>199</v>
      </c>
      <c r="G80" s="16" t="s">
        <v>199</v>
      </c>
      <c r="H80" s="16" t="s">
        <v>199</v>
      </c>
      <c r="I80" s="44"/>
      <c r="J80" s="16" t="s">
        <v>199</v>
      </c>
      <c r="K80" s="16" t="s">
        <v>199</v>
      </c>
      <c r="L80" s="16" t="s">
        <v>199</v>
      </c>
      <c r="M80" s="46"/>
      <c r="N80" s="46"/>
      <c r="O80" s="16" t="s">
        <v>199</v>
      </c>
      <c r="P80" s="16" t="s">
        <v>199</v>
      </c>
      <c r="Q80" s="16" t="s">
        <v>199</v>
      </c>
      <c r="R80" s="16"/>
      <c r="S80" s="16" t="s">
        <v>199</v>
      </c>
      <c r="T80" s="16" t="s">
        <v>199</v>
      </c>
      <c r="U80" s="16" t="s">
        <v>199</v>
      </c>
      <c r="V80" s="44"/>
      <c r="W80" s="16" t="s">
        <v>199</v>
      </c>
      <c r="X80" s="16" t="s">
        <v>199</v>
      </c>
      <c r="Y80" s="16" t="s">
        <v>199</v>
      </c>
      <c r="Z80" s="46"/>
      <c r="AA80" s="71"/>
      <c r="AC80" s="63"/>
      <c r="AD80" s="63"/>
      <c r="AE80" s="63"/>
      <c r="AF80" s="63"/>
      <c r="AG80" s="63"/>
      <c r="AH80" s="63"/>
      <c r="AI80" s="63"/>
      <c r="AJ80" s="63"/>
      <c r="AK80" s="63"/>
      <c r="AL80" s="63"/>
      <c r="AM80" s="63"/>
      <c r="AO80" s="71"/>
      <c r="BQ80" s="75"/>
      <c r="BR80" s="75"/>
      <c r="BS80" s="75"/>
      <c r="BT80" s="75"/>
      <c r="BU80" s="75"/>
      <c r="BV80" s="75"/>
      <c r="BW80" s="75"/>
      <c r="BX80" s="75"/>
      <c r="BY80" s="75"/>
      <c r="BZ80" s="75"/>
      <c r="CA80" s="75"/>
    </row>
    <row r="81" spans="1:79" x14ac:dyDescent="0.45">
      <c r="A81" s="39" t="s">
        <v>48</v>
      </c>
      <c r="B81" s="16">
        <v>27180</v>
      </c>
      <c r="C81" s="16">
        <v>43553</v>
      </c>
      <c r="D81" s="16">
        <v>70733</v>
      </c>
      <c r="E81" s="16"/>
      <c r="F81" s="16">
        <v>17712</v>
      </c>
      <c r="G81" s="16">
        <v>33904</v>
      </c>
      <c r="H81" s="16">
        <v>51616</v>
      </c>
      <c r="I81" s="44"/>
      <c r="J81" s="16">
        <v>26904</v>
      </c>
      <c r="K81" s="16">
        <v>43341</v>
      </c>
      <c r="L81" s="16">
        <v>70245</v>
      </c>
      <c r="M81" s="39"/>
      <c r="N81" s="39" t="s">
        <v>48</v>
      </c>
      <c r="O81" s="16">
        <v>26926</v>
      </c>
      <c r="P81" s="16">
        <v>43173</v>
      </c>
      <c r="Q81" s="16">
        <v>70099</v>
      </c>
      <c r="R81" s="16"/>
      <c r="S81" s="16">
        <v>17540</v>
      </c>
      <c r="T81" s="16">
        <v>33609</v>
      </c>
      <c r="U81" s="16">
        <v>51149</v>
      </c>
      <c r="V81" s="44"/>
      <c r="W81" s="16">
        <v>26651</v>
      </c>
      <c r="X81" s="16">
        <v>42962</v>
      </c>
      <c r="Y81" s="16">
        <v>69613</v>
      </c>
      <c r="Z81" s="39"/>
      <c r="AA81" s="71" t="b">
        <f t="shared" ref="AA81:AA88" si="36">AB81=N81</f>
        <v>1</v>
      </c>
      <c r="AB81" t="s">
        <v>48</v>
      </c>
      <c r="AC81" s="63">
        <v>26926</v>
      </c>
      <c r="AD81" s="63">
        <v>43173</v>
      </c>
      <c r="AE81" s="63">
        <v>70099</v>
      </c>
      <c r="AF81" s="63"/>
      <c r="AG81" s="63">
        <v>17540</v>
      </c>
      <c r="AH81" s="63">
        <v>33609</v>
      </c>
      <c r="AI81" s="63">
        <v>51149</v>
      </c>
      <c r="AJ81" s="63"/>
      <c r="AK81" s="63">
        <v>26651</v>
      </c>
      <c r="AL81" s="63">
        <v>42962</v>
      </c>
      <c r="AM81" s="63">
        <v>69613</v>
      </c>
      <c r="AO81" s="71"/>
      <c r="AP81" t="s">
        <v>48</v>
      </c>
      <c r="AQ81" s="73">
        <f t="shared" ref="AQ81:AQ88" si="37">AC81-O81</f>
        <v>0</v>
      </c>
      <c r="AR81" s="73">
        <f t="shared" ref="AR81:AR88" si="38">AD81-P81</f>
        <v>0</v>
      </c>
      <c r="AS81" s="73">
        <f t="shared" ref="AS81:AS88" si="39">AE81-Q81</f>
        <v>0</v>
      </c>
      <c r="AT81" s="73">
        <f t="shared" ref="AT81:AT88" si="40">AF81-R81</f>
        <v>0</v>
      </c>
      <c r="AU81" s="73">
        <f t="shared" ref="AU81:AU88" si="41">AG81-S81</f>
        <v>0</v>
      </c>
      <c r="AV81" s="73">
        <f t="shared" ref="AV81:AV88" si="42">AH81-T81</f>
        <v>0</v>
      </c>
      <c r="AW81" s="73">
        <f t="shared" ref="AW81:AW88" si="43">AI81-U81</f>
        <v>0</v>
      </c>
      <c r="AX81" s="73">
        <f t="shared" ref="AX81:AX88" si="44">AJ81-V81</f>
        <v>0</v>
      </c>
      <c r="AY81" s="73">
        <f t="shared" ref="AY81:AY88" si="45">AK81-W81</f>
        <v>0</v>
      </c>
      <c r="AZ81" s="73">
        <f t="shared" ref="AZ81:AZ88" si="46">AL81-X81</f>
        <v>0</v>
      </c>
      <c r="BA81" s="73">
        <f t="shared" ref="BA81:BA88" si="47">AM81-Y81</f>
        <v>0</v>
      </c>
      <c r="BC81" t="s">
        <v>48</v>
      </c>
      <c r="BD81" s="76">
        <f t="shared" ref="BD81:BD88" si="48">AC81-B81</f>
        <v>-254</v>
      </c>
      <c r="BE81" s="76">
        <f t="shared" ref="BE81:BE88" si="49">AD81-C81</f>
        <v>-380</v>
      </c>
      <c r="BF81" s="76">
        <f t="shared" ref="BF81:BF88" si="50">AE81-D81</f>
        <v>-634</v>
      </c>
      <c r="BG81" s="76">
        <f t="shared" ref="BG81:BG88" si="51">AF81-E81</f>
        <v>0</v>
      </c>
      <c r="BH81" s="76">
        <f t="shared" ref="BH81:BH88" si="52">AG81-F81</f>
        <v>-172</v>
      </c>
      <c r="BI81" s="76">
        <f t="shared" ref="BI81:BI88" si="53">AH81-G81</f>
        <v>-295</v>
      </c>
      <c r="BJ81" s="76">
        <f t="shared" ref="BJ81:BJ88" si="54">AI81-H81</f>
        <v>-467</v>
      </c>
      <c r="BK81" s="76">
        <f t="shared" ref="BK81:BK88" si="55">AJ81-I81</f>
        <v>0</v>
      </c>
      <c r="BL81" s="76">
        <f t="shared" ref="BL81:BL88" si="56">AK81-J81</f>
        <v>-253</v>
      </c>
      <c r="BM81" s="76">
        <f t="shared" ref="BM81:BM88" si="57">AL81-K81</f>
        <v>-379</v>
      </c>
      <c r="BN81" s="76">
        <f t="shared" ref="BN81:BN88" si="58">AM81-L81</f>
        <v>-632</v>
      </c>
      <c r="BP81" t="s">
        <v>48</v>
      </c>
      <c r="BQ81" s="75">
        <f t="shared" ref="BQ81:BQ88" si="59">(AC81-B81)/AC81</f>
        <v>-9.4332615316051402E-3</v>
      </c>
      <c r="BR81" s="75">
        <f t="shared" ref="BR81:BR88" si="60">(AD81-C81)/AD81</f>
        <v>-8.8017974196835987E-3</v>
      </c>
      <c r="BS81" s="75">
        <f t="shared" ref="BS81:BS88" si="61">(AE81-D81)/AE81</f>
        <v>-9.0443515599366604E-3</v>
      </c>
      <c r="BT81" s="75"/>
      <c r="BU81" s="75">
        <f t="shared" ref="BU81:BU88" si="62">(AG81-F81)/AG81</f>
        <v>-9.8061573546180166E-3</v>
      </c>
      <c r="BV81" s="75">
        <f t="shared" ref="BV81:BV88" si="63">(AH81-G81)/AH81</f>
        <v>-8.7774108125799645E-3</v>
      </c>
      <c r="BW81" s="75">
        <f t="shared" ref="BW81:BW88" si="64">(AI81-H81)/AI81</f>
        <v>-9.130188273475533E-3</v>
      </c>
      <c r="BX81" s="75"/>
      <c r="BY81" s="75">
        <f t="shared" ref="BY81:BY88" si="65">(AK81-J81)/AK81</f>
        <v>-9.4930771828449206E-3</v>
      </c>
      <c r="BZ81" s="75">
        <f t="shared" ref="BZ81:BZ88" si="66">(AL81-K81)/AL81</f>
        <v>-8.821749453004981E-3</v>
      </c>
      <c r="CA81" s="75">
        <f t="shared" ref="CA81:CA88" si="67">(AM81-L81)/AM81</f>
        <v>-9.0787640239610411E-3</v>
      </c>
    </row>
    <row r="82" spans="1:79" x14ac:dyDescent="0.45">
      <c r="A82" s="39" t="s">
        <v>49</v>
      </c>
      <c r="B82" s="16">
        <v>195570</v>
      </c>
      <c r="C82" s="16">
        <v>211423</v>
      </c>
      <c r="D82" s="16">
        <v>406993</v>
      </c>
      <c r="E82" s="16"/>
      <c r="F82" s="16">
        <v>133110</v>
      </c>
      <c r="G82" s="16">
        <v>173586</v>
      </c>
      <c r="H82" s="16">
        <v>306696</v>
      </c>
      <c r="I82" s="44"/>
      <c r="J82" s="16">
        <v>193176</v>
      </c>
      <c r="K82" s="16">
        <v>209936</v>
      </c>
      <c r="L82" s="16">
        <v>403112</v>
      </c>
      <c r="M82" s="39"/>
      <c r="N82" s="39" t="s">
        <v>49</v>
      </c>
      <c r="O82" s="16">
        <v>195535</v>
      </c>
      <c r="P82" s="16">
        <v>211310</v>
      </c>
      <c r="Q82" s="16">
        <v>406845</v>
      </c>
      <c r="R82" s="16"/>
      <c r="S82" s="16">
        <v>133075</v>
      </c>
      <c r="T82" s="16">
        <v>173473</v>
      </c>
      <c r="U82" s="16">
        <v>306548</v>
      </c>
      <c r="V82" s="44"/>
      <c r="W82" s="16">
        <v>193141</v>
      </c>
      <c r="X82" s="16">
        <v>209823</v>
      </c>
      <c r="Y82" s="16">
        <v>402964</v>
      </c>
      <c r="Z82" s="39"/>
      <c r="AA82" s="71" t="b">
        <f t="shared" si="36"/>
        <v>1</v>
      </c>
      <c r="AB82" t="s">
        <v>49</v>
      </c>
      <c r="AC82" s="63">
        <v>195535</v>
      </c>
      <c r="AD82" s="63">
        <v>211310</v>
      </c>
      <c r="AE82" s="63">
        <v>406845</v>
      </c>
      <c r="AF82" s="63"/>
      <c r="AG82" s="63">
        <v>133075</v>
      </c>
      <c r="AH82" s="63">
        <v>173473</v>
      </c>
      <c r="AI82" s="63">
        <v>306548</v>
      </c>
      <c r="AJ82" s="63"/>
      <c r="AK82" s="63">
        <v>193141</v>
      </c>
      <c r="AL82" s="63">
        <v>209823</v>
      </c>
      <c r="AM82" s="63">
        <v>402964</v>
      </c>
      <c r="AO82" s="71"/>
      <c r="AP82" t="s">
        <v>49</v>
      </c>
      <c r="AQ82" s="73">
        <f t="shared" si="37"/>
        <v>0</v>
      </c>
      <c r="AR82" s="73">
        <f t="shared" si="38"/>
        <v>0</v>
      </c>
      <c r="AS82" s="73">
        <f t="shared" si="39"/>
        <v>0</v>
      </c>
      <c r="AT82" s="73">
        <f t="shared" si="40"/>
        <v>0</v>
      </c>
      <c r="AU82" s="73">
        <f t="shared" si="41"/>
        <v>0</v>
      </c>
      <c r="AV82" s="73">
        <f t="shared" si="42"/>
        <v>0</v>
      </c>
      <c r="AW82" s="73">
        <f t="shared" si="43"/>
        <v>0</v>
      </c>
      <c r="AX82" s="73">
        <f t="shared" si="44"/>
        <v>0</v>
      </c>
      <c r="AY82" s="73">
        <f t="shared" si="45"/>
        <v>0</v>
      </c>
      <c r="AZ82" s="73">
        <f t="shared" si="46"/>
        <v>0</v>
      </c>
      <c r="BA82" s="73">
        <f t="shared" si="47"/>
        <v>0</v>
      </c>
      <c r="BC82" t="s">
        <v>49</v>
      </c>
      <c r="BD82" s="76">
        <f t="shared" si="48"/>
        <v>-35</v>
      </c>
      <c r="BE82" s="76">
        <f t="shared" si="49"/>
        <v>-113</v>
      </c>
      <c r="BF82" s="76">
        <f t="shared" si="50"/>
        <v>-148</v>
      </c>
      <c r="BG82" s="76">
        <f t="shared" si="51"/>
        <v>0</v>
      </c>
      <c r="BH82" s="76">
        <f t="shared" si="52"/>
        <v>-35</v>
      </c>
      <c r="BI82" s="76">
        <f t="shared" si="53"/>
        <v>-113</v>
      </c>
      <c r="BJ82" s="76">
        <f t="shared" si="54"/>
        <v>-148</v>
      </c>
      <c r="BK82" s="76">
        <f t="shared" si="55"/>
        <v>0</v>
      </c>
      <c r="BL82" s="76">
        <f t="shared" si="56"/>
        <v>-35</v>
      </c>
      <c r="BM82" s="76">
        <f t="shared" si="57"/>
        <v>-113</v>
      </c>
      <c r="BN82" s="76">
        <f t="shared" si="58"/>
        <v>-148</v>
      </c>
      <c r="BP82" t="s">
        <v>49</v>
      </c>
      <c r="BQ82" s="75">
        <f t="shared" si="59"/>
        <v>-1.789960876569412E-4</v>
      </c>
      <c r="BR82" s="75">
        <f t="shared" si="60"/>
        <v>-5.3475935828877007E-4</v>
      </c>
      <c r="BS82" s="75">
        <f t="shared" si="61"/>
        <v>-3.6377490198970122E-4</v>
      </c>
      <c r="BT82" s="75"/>
      <c r="BU82" s="75">
        <f t="shared" si="62"/>
        <v>-2.6300958106331018E-4</v>
      </c>
      <c r="BV82" s="75">
        <f t="shared" si="63"/>
        <v>-6.513982002962997E-4</v>
      </c>
      <c r="BW82" s="75">
        <f t="shared" si="64"/>
        <v>-4.8279551652596003E-4</v>
      </c>
      <c r="BX82" s="75"/>
      <c r="BY82" s="75">
        <f t="shared" si="65"/>
        <v>-1.8121476020109662E-4</v>
      </c>
      <c r="BZ82" s="75">
        <f t="shared" si="66"/>
        <v>-5.385491580999223E-4</v>
      </c>
      <c r="CA82" s="75">
        <f t="shared" si="67"/>
        <v>-3.6727846656276988E-4</v>
      </c>
    </row>
    <row r="83" spans="1:79" x14ac:dyDescent="0.45">
      <c r="A83" s="45" t="s">
        <v>50</v>
      </c>
      <c r="B83" s="16">
        <v>353</v>
      </c>
      <c r="C83" s="16">
        <v>368</v>
      </c>
      <c r="D83" s="16">
        <v>721</v>
      </c>
      <c r="E83" s="16"/>
      <c r="F83" s="16">
        <v>160</v>
      </c>
      <c r="G83" s="16">
        <v>211</v>
      </c>
      <c r="H83" s="16">
        <v>371</v>
      </c>
      <c r="I83" s="44"/>
      <c r="J83" s="16">
        <v>352</v>
      </c>
      <c r="K83" s="16">
        <v>367</v>
      </c>
      <c r="L83" s="16">
        <v>719</v>
      </c>
      <c r="M83" s="45"/>
      <c r="N83" s="45" t="s">
        <v>50</v>
      </c>
      <c r="O83" s="16">
        <v>353</v>
      </c>
      <c r="P83" s="16">
        <v>368</v>
      </c>
      <c r="Q83" s="16">
        <v>721</v>
      </c>
      <c r="R83" s="16"/>
      <c r="S83" s="16">
        <v>160</v>
      </c>
      <c r="T83" s="16">
        <v>211</v>
      </c>
      <c r="U83" s="16">
        <v>371</v>
      </c>
      <c r="V83" s="44"/>
      <c r="W83" s="16">
        <v>352</v>
      </c>
      <c r="X83" s="16">
        <v>367</v>
      </c>
      <c r="Y83" s="16">
        <v>719</v>
      </c>
      <c r="Z83" s="45"/>
      <c r="AA83" s="71" t="b">
        <f t="shared" si="36"/>
        <v>1</v>
      </c>
      <c r="AB83" t="s">
        <v>50</v>
      </c>
      <c r="AC83" s="63">
        <v>353</v>
      </c>
      <c r="AD83" s="63">
        <v>368</v>
      </c>
      <c r="AE83" s="63">
        <v>721</v>
      </c>
      <c r="AF83" s="63"/>
      <c r="AG83" s="63">
        <v>160</v>
      </c>
      <c r="AH83" s="63">
        <v>211</v>
      </c>
      <c r="AI83" s="63">
        <v>371</v>
      </c>
      <c r="AJ83" s="63"/>
      <c r="AK83" s="63">
        <v>352</v>
      </c>
      <c r="AL83" s="63">
        <v>367</v>
      </c>
      <c r="AM83" s="63">
        <v>719</v>
      </c>
      <c r="AO83" s="71"/>
      <c r="AP83" t="s">
        <v>50</v>
      </c>
      <c r="AQ83" s="73">
        <f t="shared" si="37"/>
        <v>0</v>
      </c>
      <c r="AR83" s="73">
        <f t="shared" si="38"/>
        <v>0</v>
      </c>
      <c r="AS83" s="73">
        <f t="shared" si="39"/>
        <v>0</v>
      </c>
      <c r="AT83" s="73">
        <f t="shared" si="40"/>
        <v>0</v>
      </c>
      <c r="AU83" s="73">
        <f t="shared" si="41"/>
        <v>0</v>
      </c>
      <c r="AV83" s="73">
        <f t="shared" si="42"/>
        <v>0</v>
      </c>
      <c r="AW83" s="73">
        <f t="shared" si="43"/>
        <v>0</v>
      </c>
      <c r="AX83" s="73">
        <f t="shared" si="44"/>
        <v>0</v>
      </c>
      <c r="AY83" s="73">
        <f t="shared" si="45"/>
        <v>0</v>
      </c>
      <c r="AZ83" s="73">
        <f t="shared" si="46"/>
        <v>0</v>
      </c>
      <c r="BA83" s="73">
        <f t="shared" si="47"/>
        <v>0</v>
      </c>
      <c r="BC83" t="s">
        <v>50</v>
      </c>
      <c r="BD83" s="76">
        <f t="shared" si="48"/>
        <v>0</v>
      </c>
      <c r="BE83" s="76">
        <f t="shared" si="49"/>
        <v>0</v>
      </c>
      <c r="BF83" s="76">
        <f t="shared" si="50"/>
        <v>0</v>
      </c>
      <c r="BG83" s="76">
        <f t="shared" si="51"/>
        <v>0</v>
      </c>
      <c r="BH83" s="76">
        <f t="shared" si="52"/>
        <v>0</v>
      </c>
      <c r="BI83" s="76">
        <f t="shared" si="53"/>
        <v>0</v>
      </c>
      <c r="BJ83" s="76">
        <f t="shared" si="54"/>
        <v>0</v>
      </c>
      <c r="BK83" s="76">
        <f t="shared" si="55"/>
        <v>0</v>
      </c>
      <c r="BL83" s="76">
        <f t="shared" si="56"/>
        <v>0</v>
      </c>
      <c r="BM83" s="76">
        <f t="shared" si="57"/>
        <v>0</v>
      </c>
      <c r="BN83" s="76">
        <f t="shared" si="58"/>
        <v>0</v>
      </c>
      <c r="BP83" t="s">
        <v>50</v>
      </c>
      <c r="BQ83" s="75">
        <f t="shared" si="59"/>
        <v>0</v>
      </c>
      <c r="BR83" s="75">
        <f t="shared" si="60"/>
        <v>0</v>
      </c>
      <c r="BS83" s="75">
        <f t="shared" si="61"/>
        <v>0</v>
      </c>
      <c r="BT83" s="75"/>
      <c r="BU83" s="75">
        <f t="shared" si="62"/>
        <v>0</v>
      </c>
      <c r="BV83" s="75">
        <f t="shared" si="63"/>
        <v>0</v>
      </c>
      <c r="BW83" s="75">
        <f t="shared" si="64"/>
        <v>0</v>
      </c>
      <c r="BX83" s="75"/>
      <c r="BY83" s="75">
        <f t="shared" si="65"/>
        <v>0</v>
      </c>
      <c r="BZ83" s="75">
        <f t="shared" si="66"/>
        <v>0</v>
      </c>
      <c r="CA83" s="75">
        <f t="shared" si="67"/>
        <v>0</v>
      </c>
    </row>
    <row r="84" spans="1:79" x14ac:dyDescent="0.45">
      <c r="A84" s="39" t="s">
        <v>51</v>
      </c>
      <c r="B84" s="16">
        <v>4962</v>
      </c>
      <c r="C84" s="16">
        <v>4566</v>
      </c>
      <c r="D84" s="16">
        <v>9528</v>
      </c>
      <c r="E84" s="16"/>
      <c r="F84" s="16">
        <v>1783</v>
      </c>
      <c r="G84" s="16">
        <v>1955</v>
      </c>
      <c r="H84" s="16">
        <v>3738</v>
      </c>
      <c r="I84" s="44"/>
      <c r="J84" s="16">
        <v>4511</v>
      </c>
      <c r="K84" s="16">
        <v>4315</v>
      </c>
      <c r="L84" s="16">
        <v>8826</v>
      </c>
      <c r="M84" s="39"/>
      <c r="N84" s="39" t="s">
        <v>51</v>
      </c>
      <c r="O84" s="16">
        <v>4962</v>
      </c>
      <c r="P84" s="16">
        <v>4566</v>
      </c>
      <c r="Q84" s="16">
        <v>9528</v>
      </c>
      <c r="R84" s="16"/>
      <c r="S84" s="16">
        <v>1783</v>
      </c>
      <c r="T84" s="16">
        <v>1955</v>
      </c>
      <c r="U84" s="16">
        <v>3738</v>
      </c>
      <c r="V84" s="44"/>
      <c r="W84" s="16">
        <v>4511</v>
      </c>
      <c r="X84" s="16">
        <v>4315</v>
      </c>
      <c r="Y84" s="16">
        <v>8826</v>
      </c>
      <c r="Z84" s="45"/>
      <c r="AA84" s="71" t="b">
        <f t="shared" si="36"/>
        <v>1</v>
      </c>
      <c r="AB84" t="s">
        <v>51</v>
      </c>
      <c r="AC84" s="63">
        <v>4962</v>
      </c>
      <c r="AD84" s="63">
        <v>4566</v>
      </c>
      <c r="AE84" s="63">
        <v>9528</v>
      </c>
      <c r="AF84" s="63"/>
      <c r="AG84" s="63">
        <v>1783</v>
      </c>
      <c r="AH84" s="63">
        <v>1955</v>
      </c>
      <c r="AI84" s="63">
        <v>3738</v>
      </c>
      <c r="AJ84" s="63"/>
      <c r="AK84" s="63">
        <v>4511</v>
      </c>
      <c r="AL84" s="63">
        <v>4315</v>
      </c>
      <c r="AM84" s="63">
        <v>8826</v>
      </c>
      <c r="AO84" s="71"/>
      <c r="AP84" t="s">
        <v>51</v>
      </c>
      <c r="AQ84" s="73">
        <f t="shared" si="37"/>
        <v>0</v>
      </c>
      <c r="AR84" s="73">
        <f t="shared" si="38"/>
        <v>0</v>
      </c>
      <c r="AS84" s="73">
        <f t="shared" si="39"/>
        <v>0</v>
      </c>
      <c r="AT84" s="73">
        <f t="shared" si="40"/>
        <v>0</v>
      </c>
      <c r="AU84" s="73">
        <f t="shared" si="41"/>
        <v>0</v>
      </c>
      <c r="AV84" s="73">
        <f t="shared" si="42"/>
        <v>0</v>
      </c>
      <c r="AW84" s="73">
        <f t="shared" si="43"/>
        <v>0</v>
      </c>
      <c r="AX84" s="73">
        <f t="shared" si="44"/>
        <v>0</v>
      </c>
      <c r="AY84" s="73">
        <f t="shared" si="45"/>
        <v>0</v>
      </c>
      <c r="AZ84" s="73">
        <f t="shared" si="46"/>
        <v>0</v>
      </c>
      <c r="BA84" s="73">
        <f t="shared" si="47"/>
        <v>0</v>
      </c>
      <c r="BC84" t="s">
        <v>51</v>
      </c>
      <c r="BD84" s="76">
        <f t="shared" si="48"/>
        <v>0</v>
      </c>
      <c r="BE84" s="76">
        <f t="shared" si="49"/>
        <v>0</v>
      </c>
      <c r="BF84" s="76">
        <f t="shared" si="50"/>
        <v>0</v>
      </c>
      <c r="BG84" s="76">
        <f t="shared" si="51"/>
        <v>0</v>
      </c>
      <c r="BH84" s="76">
        <f t="shared" si="52"/>
        <v>0</v>
      </c>
      <c r="BI84" s="76">
        <f t="shared" si="53"/>
        <v>0</v>
      </c>
      <c r="BJ84" s="76">
        <f t="shared" si="54"/>
        <v>0</v>
      </c>
      <c r="BK84" s="76">
        <f t="shared" si="55"/>
        <v>0</v>
      </c>
      <c r="BL84" s="76">
        <f t="shared" si="56"/>
        <v>0</v>
      </c>
      <c r="BM84" s="76">
        <f t="shared" si="57"/>
        <v>0</v>
      </c>
      <c r="BN84" s="76">
        <f t="shared" si="58"/>
        <v>0</v>
      </c>
      <c r="BP84" t="s">
        <v>51</v>
      </c>
      <c r="BQ84" s="75">
        <f t="shared" si="59"/>
        <v>0</v>
      </c>
      <c r="BR84" s="75">
        <f t="shared" si="60"/>
        <v>0</v>
      </c>
      <c r="BS84" s="75">
        <f t="shared" si="61"/>
        <v>0</v>
      </c>
      <c r="BT84" s="75"/>
      <c r="BU84" s="75">
        <f t="shared" si="62"/>
        <v>0</v>
      </c>
      <c r="BV84" s="75">
        <f t="shared" si="63"/>
        <v>0</v>
      </c>
      <c r="BW84" s="75">
        <f t="shared" si="64"/>
        <v>0</v>
      </c>
      <c r="BX84" s="75"/>
      <c r="BY84" s="75">
        <f t="shared" si="65"/>
        <v>0</v>
      </c>
      <c r="BZ84" s="75">
        <f t="shared" si="66"/>
        <v>0</v>
      </c>
      <c r="CA84" s="75">
        <f t="shared" si="67"/>
        <v>0</v>
      </c>
    </row>
    <row r="85" spans="1:79" x14ac:dyDescent="0.45">
      <c r="A85" s="39" t="s">
        <v>52</v>
      </c>
      <c r="B85" s="16">
        <v>1201</v>
      </c>
      <c r="C85" s="16">
        <v>17171</v>
      </c>
      <c r="D85" s="16">
        <v>18372</v>
      </c>
      <c r="E85" s="16"/>
      <c r="F85" s="16">
        <v>333</v>
      </c>
      <c r="G85" s="16">
        <v>9649</v>
      </c>
      <c r="H85" s="16">
        <v>9982</v>
      </c>
      <c r="I85" s="44"/>
      <c r="J85" s="16">
        <v>1094</v>
      </c>
      <c r="K85" s="16">
        <v>16704</v>
      </c>
      <c r="L85" s="16">
        <v>17798</v>
      </c>
      <c r="M85" s="39"/>
      <c r="N85" s="39" t="s">
        <v>52</v>
      </c>
      <c r="O85" s="16">
        <v>1198</v>
      </c>
      <c r="P85" s="16">
        <v>17154</v>
      </c>
      <c r="Q85" s="16">
        <v>18352</v>
      </c>
      <c r="R85" s="16"/>
      <c r="S85" s="16">
        <v>333</v>
      </c>
      <c r="T85" s="16">
        <v>9646</v>
      </c>
      <c r="U85" s="16">
        <v>9979</v>
      </c>
      <c r="V85" s="44"/>
      <c r="W85" s="16">
        <v>1092</v>
      </c>
      <c r="X85" s="16">
        <v>16687</v>
      </c>
      <c r="Y85" s="16">
        <v>17779</v>
      </c>
      <c r="Z85" s="45"/>
      <c r="AA85" s="71" t="b">
        <f t="shared" si="36"/>
        <v>1</v>
      </c>
      <c r="AB85" t="s">
        <v>52</v>
      </c>
      <c r="AC85" s="63">
        <v>1198</v>
      </c>
      <c r="AD85" s="63">
        <v>17154</v>
      </c>
      <c r="AE85" s="63">
        <v>18352</v>
      </c>
      <c r="AF85" s="63"/>
      <c r="AG85" s="63">
        <v>333</v>
      </c>
      <c r="AH85" s="63">
        <v>9646</v>
      </c>
      <c r="AI85" s="63">
        <v>9979</v>
      </c>
      <c r="AJ85" s="63"/>
      <c r="AK85" s="63">
        <v>1092</v>
      </c>
      <c r="AL85" s="63">
        <v>16687</v>
      </c>
      <c r="AM85" s="63">
        <v>17779</v>
      </c>
      <c r="AO85" s="71"/>
      <c r="AP85" t="s">
        <v>52</v>
      </c>
      <c r="AQ85" s="73">
        <f t="shared" si="37"/>
        <v>0</v>
      </c>
      <c r="AR85" s="73">
        <f t="shared" si="38"/>
        <v>0</v>
      </c>
      <c r="AS85" s="73">
        <f t="shared" si="39"/>
        <v>0</v>
      </c>
      <c r="AT85" s="73">
        <f t="shared" si="40"/>
        <v>0</v>
      </c>
      <c r="AU85" s="73">
        <f t="shared" si="41"/>
        <v>0</v>
      </c>
      <c r="AV85" s="73">
        <f t="shared" si="42"/>
        <v>0</v>
      </c>
      <c r="AW85" s="73">
        <f t="shared" si="43"/>
        <v>0</v>
      </c>
      <c r="AX85" s="73">
        <f t="shared" si="44"/>
        <v>0</v>
      </c>
      <c r="AY85" s="73">
        <f t="shared" si="45"/>
        <v>0</v>
      </c>
      <c r="AZ85" s="73">
        <f t="shared" si="46"/>
        <v>0</v>
      </c>
      <c r="BA85" s="73">
        <f t="shared" si="47"/>
        <v>0</v>
      </c>
      <c r="BC85" t="s">
        <v>52</v>
      </c>
      <c r="BD85" s="76">
        <f t="shared" si="48"/>
        <v>-3</v>
      </c>
      <c r="BE85" s="76">
        <f t="shared" si="49"/>
        <v>-17</v>
      </c>
      <c r="BF85" s="76">
        <f t="shared" si="50"/>
        <v>-20</v>
      </c>
      <c r="BG85" s="76">
        <f t="shared" si="51"/>
        <v>0</v>
      </c>
      <c r="BH85" s="76">
        <f t="shared" si="52"/>
        <v>0</v>
      </c>
      <c r="BI85" s="76">
        <f t="shared" si="53"/>
        <v>-3</v>
      </c>
      <c r="BJ85" s="76">
        <f t="shared" si="54"/>
        <v>-3</v>
      </c>
      <c r="BK85" s="76">
        <f t="shared" si="55"/>
        <v>0</v>
      </c>
      <c r="BL85" s="76">
        <f t="shared" si="56"/>
        <v>-2</v>
      </c>
      <c r="BM85" s="76">
        <f t="shared" si="57"/>
        <v>-17</v>
      </c>
      <c r="BN85" s="76">
        <f t="shared" si="58"/>
        <v>-19</v>
      </c>
      <c r="BP85" t="s">
        <v>52</v>
      </c>
      <c r="BQ85" s="75">
        <f t="shared" si="59"/>
        <v>-2.5041736227045075E-3</v>
      </c>
      <c r="BR85" s="75">
        <f t="shared" si="60"/>
        <v>-9.9102250204034055E-4</v>
      </c>
      <c r="BS85" s="75">
        <f t="shared" si="61"/>
        <v>-1.089799476896251E-3</v>
      </c>
      <c r="BT85" s="75"/>
      <c r="BU85" s="75">
        <f t="shared" si="62"/>
        <v>0</v>
      </c>
      <c r="BV85" s="75">
        <f t="shared" si="63"/>
        <v>-3.1100974497200911E-4</v>
      </c>
      <c r="BW85" s="75">
        <f t="shared" si="64"/>
        <v>-3.0063132578414672E-4</v>
      </c>
      <c r="BX85" s="75"/>
      <c r="BY85" s="75">
        <f t="shared" si="65"/>
        <v>-1.8315018315018315E-3</v>
      </c>
      <c r="BZ85" s="75">
        <f t="shared" si="66"/>
        <v>-1.018757116318092E-3</v>
      </c>
      <c r="CA85" s="75">
        <f t="shared" si="67"/>
        <v>-1.0686765284886664E-3</v>
      </c>
    </row>
    <row r="86" spans="1:79" x14ac:dyDescent="0.45">
      <c r="A86" s="39" t="s">
        <v>53</v>
      </c>
      <c r="B86" s="16">
        <v>1057</v>
      </c>
      <c r="C86" s="16">
        <v>1395</v>
      </c>
      <c r="D86" s="16">
        <v>2452</v>
      </c>
      <c r="E86" s="16"/>
      <c r="F86" s="16">
        <v>410</v>
      </c>
      <c r="G86" s="16">
        <v>879</v>
      </c>
      <c r="H86" s="16">
        <v>1289</v>
      </c>
      <c r="I86" s="44"/>
      <c r="J86" s="16">
        <v>1033</v>
      </c>
      <c r="K86" s="16">
        <v>1369</v>
      </c>
      <c r="L86" s="16">
        <v>2402</v>
      </c>
      <c r="M86" s="39"/>
      <c r="N86" s="39" t="s">
        <v>53</v>
      </c>
      <c r="O86" s="16">
        <v>1057</v>
      </c>
      <c r="P86" s="16">
        <v>1393</v>
      </c>
      <c r="Q86" s="16">
        <v>2450</v>
      </c>
      <c r="R86" s="16"/>
      <c r="S86" s="16">
        <v>410</v>
      </c>
      <c r="T86" s="16">
        <v>877</v>
      </c>
      <c r="U86" s="16">
        <v>1287</v>
      </c>
      <c r="V86" s="44"/>
      <c r="W86" s="16">
        <v>1033</v>
      </c>
      <c r="X86" s="16">
        <v>1367</v>
      </c>
      <c r="Y86" s="16">
        <v>2400</v>
      </c>
      <c r="Z86" s="45"/>
      <c r="AA86" s="71" t="b">
        <f t="shared" si="36"/>
        <v>1</v>
      </c>
      <c r="AB86" t="s">
        <v>53</v>
      </c>
      <c r="AC86" s="63">
        <v>1057</v>
      </c>
      <c r="AD86" s="63">
        <v>1393</v>
      </c>
      <c r="AE86" s="63">
        <v>2450</v>
      </c>
      <c r="AF86" s="63"/>
      <c r="AG86" s="63">
        <v>410</v>
      </c>
      <c r="AH86" s="63">
        <v>877</v>
      </c>
      <c r="AI86" s="63">
        <v>1287</v>
      </c>
      <c r="AJ86" s="63"/>
      <c r="AK86" s="63">
        <v>1033</v>
      </c>
      <c r="AL86" s="63">
        <v>1367</v>
      </c>
      <c r="AM86" s="63">
        <v>2400</v>
      </c>
      <c r="AO86" s="71"/>
      <c r="AP86" t="s">
        <v>53</v>
      </c>
      <c r="AQ86" s="73">
        <f t="shared" si="37"/>
        <v>0</v>
      </c>
      <c r="AR86" s="73">
        <f t="shared" si="38"/>
        <v>0</v>
      </c>
      <c r="AS86" s="73">
        <f t="shared" si="39"/>
        <v>0</v>
      </c>
      <c r="AT86" s="73">
        <f t="shared" si="40"/>
        <v>0</v>
      </c>
      <c r="AU86" s="73">
        <f t="shared" si="41"/>
        <v>0</v>
      </c>
      <c r="AV86" s="73">
        <f t="shared" si="42"/>
        <v>0</v>
      </c>
      <c r="AW86" s="73">
        <f t="shared" si="43"/>
        <v>0</v>
      </c>
      <c r="AX86" s="73">
        <f t="shared" si="44"/>
        <v>0</v>
      </c>
      <c r="AY86" s="73">
        <f t="shared" si="45"/>
        <v>0</v>
      </c>
      <c r="AZ86" s="73">
        <f t="shared" si="46"/>
        <v>0</v>
      </c>
      <c r="BA86" s="73">
        <f t="shared" si="47"/>
        <v>0</v>
      </c>
      <c r="BC86" t="s">
        <v>53</v>
      </c>
      <c r="BD86" s="76">
        <f t="shared" si="48"/>
        <v>0</v>
      </c>
      <c r="BE86" s="76">
        <f t="shared" si="49"/>
        <v>-2</v>
      </c>
      <c r="BF86" s="76">
        <f t="shared" si="50"/>
        <v>-2</v>
      </c>
      <c r="BG86" s="76">
        <f t="shared" si="51"/>
        <v>0</v>
      </c>
      <c r="BH86" s="76">
        <f t="shared" si="52"/>
        <v>0</v>
      </c>
      <c r="BI86" s="76">
        <f t="shared" si="53"/>
        <v>-2</v>
      </c>
      <c r="BJ86" s="76">
        <f t="shared" si="54"/>
        <v>-2</v>
      </c>
      <c r="BK86" s="76">
        <f t="shared" si="55"/>
        <v>0</v>
      </c>
      <c r="BL86" s="76">
        <f t="shared" si="56"/>
        <v>0</v>
      </c>
      <c r="BM86" s="76">
        <f t="shared" si="57"/>
        <v>-2</v>
      </c>
      <c r="BN86" s="76">
        <f t="shared" si="58"/>
        <v>-2</v>
      </c>
      <c r="BP86" t="s">
        <v>53</v>
      </c>
      <c r="BQ86" s="75">
        <f t="shared" si="59"/>
        <v>0</v>
      </c>
      <c r="BR86" s="75">
        <f t="shared" si="60"/>
        <v>-1.4357501794687725E-3</v>
      </c>
      <c r="BS86" s="75">
        <f t="shared" si="61"/>
        <v>-8.1632653061224493E-4</v>
      </c>
      <c r="BT86" s="75"/>
      <c r="BU86" s="75">
        <f t="shared" si="62"/>
        <v>0</v>
      </c>
      <c r="BV86" s="75">
        <f t="shared" si="63"/>
        <v>-2.2805017103762829E-3</v>
      </c>
      <c r="BW86" s="75">
        <f t="shared" si="64"/>
        <v>-1.554001554001554E-3</v>
      </c>
      <c r="BX86" s="75"/>
      <c r="BY86" s="75">
        <f t="shared" si="65"/>
        <v>0</v>
      </c>
      <c r="BZ86" s="75">
        <f t="shared" si="66"/>
        <v>-1.463057790782736E-3</v>
      </c>
      <c r="CA86" s="75">
        <f t="shared" si="67"/>
        <v>-8.3333333333333339E-4</v>
      </c>
    </row>
    <row r="87" spans="1:79" x14ac:dyDescent="0.45">
      <c r="A87" s="39" t="s">
        <v>54</v>
      </c>
      <c r="B87" s="16">
        <v>2918</v>
      </c>
      <c r="C87" s="16">
        <v>3108</v>
      </c>
      <c r="D87" s="16">
        <v>6026</v>
      </c>
      <c r="E87" s="16"/>
      <c r="F87" s="16">
        <v>837</v>
      </c>
      <c r="G87" s="16">
        <v>1437</v>
      </c>
      <c r="H87" s="16">
        <v>2274</v>
      </c>
      <c r="I87" s="44"/>
      <c r="J87" s="16">
        <v>2644</v>
      </c>
      <c r="K87" s="16">
        <v>2967</v>
      </c>
      <c r="L87" s="16">
        <v>5611</v>
      </c>
      <c r="M87" s="39"/>
      <c r="N87" s="39" t="s">
        <v>54</v>
      </c>
      <c r="O87" s="16">
        <v>2917</v>
      </c>
      <c r="P87" s="16">
        <v>3108</v>
      </c>
      <c r="Q87" s="16">
        <v>6025</v>
      </c>
      <c r="R87" s="16"/>
      <c r="S87" s="16">
        <v>837</v>
      </c>
      <c r="T87" s="16">
        <v>1437</v>
      </c>
      <c r="U87" s="16">
        <v>2274</v>
      </c>
      <c r="V87" s="44"/>
      <c r="W87" s="16">
        <v>2644</v>
      </c>
      <c r="X87" s="16">
        <v>2967</v>
      </c>
      <c r="Y87" s="16">
        <v>5611</v>
      </c>
      <c r="Z87" s="45"/>
      <c r="AA87" s="71" t="b">
        <f t="shared" si="36"/>
        <v>1</v>
      </c>
      <c r="AB87" t="s">
        <v>54</v>
      </c>
      <c r="AC87" s="63">
        <v>2917</v>
      </c>
      <c r="AD87" s="63">
        <v>3108</v>
      </c>
      <c r="AE87" s="63">
        <v>6025</v>
      </c>
      <c r="AF87" s="63"/>
      <c r="AG87" s="63">
        <v>837</v>
      </c>
      <c r="AH87" s="63">
        <v>1437</v>
      </c>
      <c r="AI87" s="63">
        <v>2274</v>
      </c>
      <c r="AJ87" s="63"/>
      <c r="AK87" s="63">
        <v>2644</v>
      </c>
      <c r="AL87" s="63">
        <v>2967</v>
      </c>
      <c r="AM87" s="63">
        <v>5611</v>
      </c>
      <c r="AO87" s="71"/>
      <c r="AP87" t="s">
        <v>54</v>
      </c>
      <c r="AQ87" s="73">
        <f t="shared" si="37"/>
        <v>0</v>
      </c>
      <c r="AR87" s="73">
        <f t="shared" si="38"/>
        <v>0</v>
      </c>
      <c r="AS87" s="73">
        <f t="shared" si="39"/>
        <v>0</v>
      </c>
      <c r="AT87" s="73">
        <f t="shared" si="40"/>
        <v>0</v>
      </c>
      <c r="AU87" s="73">
        <f t="shared" si="41"/>
        <v>0</v>
      </c>
      <c r="AV87" s="73">
        <f t="shared" si="42"/>
        <v>0</v>
      </c>
      <c r="AW87" s="73">
        <f t="shared" si="43"/>
        <v>0</v>
      </c>
      <c r="AX87" s="73">
        <f t="shared" si="44"/>
        <v>0</v>
      </c>
      <c r="AY87" s="73">
        <f t="shared" si="45"/>
        <v>0</v>
      </c>
      <c r="AZ87" s="73">
        <f t="shared" si="46"/>
        <v>0</v>
      </c>
      <c r="BA87" s="73">
        <f t="shared" si="47"/>
        <v>0</v>
      </c>
      <c r="BC87" t="s">
        <v>54</v>
      </c>
      <c r="BD87" s="76">
        <f t="shared" si="48"/>
        <v>-1</v>
      </c>
      <c r="BE87" s="76">
        <f t="shared" si="49"/>
        <v>0</v>
      </c>
      <c r="BF87" s="76">
        <f t="shared" si="50"/>
        <v>-1</v>
      </c>
      <c r="BG87" s="76">
        <f t="shared" si="51"/>
        <v>0</v>
      </c>
      <c r="BH87" s="76">
        <f t="shared" si="52"/>
        <v>0</v>
      </c>
      <c r="BI87" s="76">
        <f t="shared" si="53"/>
        <v>0</v>
      </c>
      <c r="BJ87" s="76">
        <f t="shared" si="54"/>
        <v>0</v>
      </c>
      <c r="BK87" s="76">
        <f t="shared" si="55"/>
        <v>0</v>
      </c>
      <c r="BL87" s="76">
        <f t="shared" si="56"/>
        <v>0</v>
      </c>
      <c r="BM87" s="76">
        <f t="shared" si="57"/>
        <v>0</v>
      </c>
      <c r="BN87" s="76">
        <f t="shared" si="58"/>
        <v>0</v>
      </c>
      <c r="BP87" t="s">
        <v>54</v>
      </c>
      <c r="BQ87" s="75">
        <f t="shared" si="59"/>
        <v>-3.4281796366129587E-4</v>
      </c>
      <c r="BR87" s="75">
        <f t="shared" si="60"/>
        <v>0</v>
      </c>
      <c r="BS87" s="75">
        <f t="shared" si="61"/>
        <v>-1.6597510373443983E-4</v>
      </c>
      <c r="BT87" s="75"/>
      <c r="BU87" s="75">
        <f t="shared" si="62"/>
        <v>0</v>
      </c>
      <c r="BV87" s="75">
        <f t="shared" si="63"/>
        <v>0</v>
      </c>
      <c r="BW87" s="75">
        <f t="shared" si="64"/>
        <v>0</v>
      </c>
      <c r="BX87" s="75"/>
      <c r="BY87" s="75">
        <f t="shared" si="65"/>
        <v>0</v>
      </c>
      <c r="BZ87" s="75">
        <f t="shared" si="66"/>
        <v>0</v>
      </c>
      <c r="CA87" s="75">
        <f t="shared" si="67"/>
        <v>0</v>
      </c>
    </row>
    <row r="88" spans="1:79" x14ac:dyDescent="0.45">
      <c r="A88" s="39" t="s">
        <v>55</v>
      </c>
      <c r="B88" s="39">
        <v>94</v>
      </c>
      <c r="C88" s="39">
        <v>40</v>
      </c>
      <c r="D88" s="39">
        <v>134</v>
      </c>
      <c r="E88" s="39"/>
      <c r="F88" s="39">
        <v>39</v>
      </c>
      <c r="G88" s="39">
        <v>29</v>
      </c>
      <c r="H88" s="39">
        <v>68</v>
      </c>
      <c r="I88" s="39"/>
      <c r="J88" s="39">
        <v>94</v>
      </c>
      <c r="K88" s="39">
        <v>40</v>
      </c>
      <c r="L88" s="39">
        <v>134</v>
      </c>
      <c r="M88" s="39"/>
      <c r="N88" s="39" t="s">
        <v>55</v>
      </c>
      <c r="O88" s="39">
        <v>94</v>
      </c>
      <c r="P88" s="39">
        <v>40</v>
      </c>
      <c r="Q88" s="39">
        <v>134</v>
      </c>
      <c r="R88" s="39"/>
      <c r="S88" s="39">
        <v>39</v>
      </c>
      <c r="T88" s="39">
        <v>29</v>
      </c>
      <c r="U88" s="39">
        <v>68</v>
      </c>
      <c r="V88" s="39"/>
      <c r="W88" s="39">
        <v>94</v>
      </c>
      <c r="X88" s="39">
        <v>40</v>
      </c>
      <c r="Y88" s="39">
        <v>134</v>
      </c>
      <c r="Z88" s="45"/>
      <c r="AA88" s="71" t="b">
        <f t="shared" si="36"/>
        <v>1</v>
      </c>
      <c r="AB88" t="s">
        <v>55</v>
      </c>
      <c r="AC88" s="63">
        <v>94</v>
      </c>
      <c r="AD88" s="63">
        <v>40</v>
      </c>
      <c r="AE88" s="63">
        <v>134</v>
      </c>
      <c r="AF88" s="63"/>
      <c r="AG88" s="63">
        <v>39</v>
      </c>
      <c r="AH88" s="63">
        <v>29</v>
      </c>
      <c r="AI88" s="63">
        <v>68</v>
      </c>
      <c r="AJ88" s="63"/>
      <c r="AK88" s="63">
        <v>94</v>
      </c>
      <c r="AL88" s="63">
        <v>40</v>
      </c>
      <c r="AM88" s="63">
        <v>134</v>
      </c>
      <c r="AO88" s="71"/>
      <c r="AP88" t="s">
        <v>55</v>
      </c>
      <c r="AQ88" s="73">
        <f t="shared" si="37"/>
        <v>0</v>
      </c>
      <c r="AR88" s="73">
        <f t="shared" si="38"/>
        <v>0</v>
      </c>
      <c r="AS88" s="73">
        <f t="shared" si="39"/>
        <v>0</v>
      </c>
      <c r="AT88" s="73">
        <f t="shared" si="40"/>
        <v>0</v>
      </c>
      <c r="AU88" s="73">
        <f t="shared" si="41"/>
        <v>0</v>
      </c>
      <c r="AV88" s="73">
        <f t="shared" si="42"/>
        <v>0</v>
      </c>
      <c r="AW88" s="73">
        <f t="shared" si="43"/>
        <v>0</v>
      </c>
      <c r="AX88" s="73">
        <f t="shared" si="44"/>
        <v>0</v>
      </c>
      <c r="AY88" s="73">
        <f t="shared" si="45"/>
        <v>0</v>
      </c>
      <c r="AZ88" s="73">
        <f t="shared" si="46"/>
        <v>0</v>
      </c>
      <c r="BA88" s="73">
        <f t="shared" si="47"/>
        <v>0</v>
      </c>
      <c r="BC88" t="s">
        <v>55</v>
      </c>
      <c r="BD88" s="76">
        <f t="shared" si="48"/>
        <v>0</v>
      </c>
      <c r="BE88" s="76">
        <f t="shared" si="49"/>
        <v>0</v>
      </c>
      <c r="BF88" s="76">
        <f t="shared" si="50"/>
        <v>0</v>
      </c>
      <c r="BG88" s="76">
        <f t="shared" si="51"/>
        <v>0</v>
      </c>
      <c r="BH88" s="76">
        <f t="shared" si="52"/>
        <v>0</v>
      </c>
      <c r="BI88" s="76">
        <f t="shared" si="53"/>
        <v>0</v>
      </c>
      <c r="BJ88" s="76">
        <f t="shared" si="54"/>
        <v>0</v>
      </c>
      <c r="BK88" s="76">
        <f t="shared" si="55"/>
        <v>0</v>
      </c>
      <c r="BL88" s="76">
        <f t="shared" si="56"/>
        <v>0</v>
      </c>
      <c r="BM88" s="76">
        <f t="shared" si="57"/>
        <v>0</v>
      </c>
      <c r="BN88" s="76">
        <f t="shared" si="58"/>
        <v>0</v>
      </c>
      <c r="BP88" t="s">
        <v>55</v>
      </c>
      <c r="BQ88" s="75">
        <f t="shared" si="59"/>
        <v>0</v>
      </c>
      <c r="BR88" s="75">
        <f t="shared" si="60"/>
        <v>0</v>
      </c>
      <c r="BS88" s="75">
        <f t="shared" si="61"/>
        <v>0</v>
      </c>
      <c r="BT88" s="75"/>
      <c r="BU88" s="75">
        <f t="shared" si="62"/>
        <v>0</v>
      </c>
      <c r="BV88" s="75">
        <f t="shared" si="63"/>
        <v>0</v>
      </c>
      <c r="BW88" s="75">
        <f t="shared" si="64"/>
        <v>0</v>
      </c>
      <c r="BX88" s="75"/>
      <c r="BY88" s="75">
        <f t="shared" si="65"/>
        <v>0</v>
      </c>
      <c r="BZ88" s="75">
        <f t="shared" si="66"/>
        <v>0</v>
      </c>
      <c r="CA88" s="75">
        <f t="shared" si="67"/>
        <v>0</v>
      </c>
    </row>
    <row r="89" spans="1:79" x14ac:dyDescent="0.45">
      <c r="A89" s="39" t="s">
        <v>56</v>
      </c>
      <c r="B89" s="39">
        <v>26238</v>
      </c>
      <c r="C89" s="39">
        <v>25361</v>
      </c>
      <c r="D89" s="39">
        <v>51599</v>
      </c>
      <c r="E89" s="39"/>
      <c r="F89" s="39">
        <v>14364</v>
      </c>
      <c r="G89" s="39">
        <v>19255</v>
      </c>
      <c r="H89" s="39">
        <v>33619</v>
      </c>
      <c r="I89" s="39"/>
      <c r="J89" s="39">
        <v>25607</v>
      </c>
      <c r="K89" s="39">
        <v>25060</v>
      </c>
      <c r="L89" s="39">
        <v>50667</v>
      </c>
      <c r="M89" s="39"/>
      <c r="N89" s="39" t="s">
        <v>56</v>
      </c>
      <c r="O89" s="39">
        <v>26218</v>
      </c>
      <c r="P89" s="39">
        <v>25348</v>
      </c>
      <c r="Q89" s="39">
        <v>51566</v>
      </c>
      <c r="R89" s="39"/>
      <c r="S89" s="39">
        <v>14348</v>
      </c>
      <c r="T89" s="39">
        <v>19244</v>
      </c>
      <c r="U89" s="39">
        <v>33592</v>
      </c>
      <c r="V89" s="39"/>
      <c r="W89" s="39">
        <v>25587</v>
      </c>
      <c r="X89" s="39">
        <v>25047</v>
      </c>
      <c r="Y89" s="39">
        <v>50634</v>
      </c>
      <c r="Z89" s="45"/>
      <c r="AC89" s="63"/>
      <c r="AD89" s="63"/>
      <c r="AE89" s="63"/>
      <c r="AF89" s="63"/>
      <c r="AG89" s="63"/>
      <c r="AH89" s="63"/>
      <c r="AI89" s="63"/>
      <c r="AJ89" s="63"/>
      <c r="AK89" s="63"/>
      <c r="AL89" s="63"/>
      <c r="AM89" s="63"/>
      <c r="AO89" s="71"/>
      <c r="BY89" s="56"/>
      <c r="BZ89" s="56"/>
    </row>
    <row r="90" spans="1:79" ht="36.75" customHeight="1" x14ac:dyDescent="0.45">
      <c r="Z90" s="45"/>
      <c r="AC90" s="63"/>
      <c r="AD90" s="63"/>
      <c r="AE90" s="63"/>
      <c r="AF90" s="63"/>
      <c r="AG90" s="63"/>
      <c r="AH90" s="63"/>
      <c r="AI90" s="63"/>
      <c r="AJ90" s="63"/>
      <c r="AK90" s="63"/>
      <c r="AL90" s="63"/>
      <c r="AM90" s="63"/>
      <c r="AO90" s="71"/>
      <c r="BY90" s="56"/>
      <c r="BZ90" s="56"/>
    </row>
    <row r="91" spans="1:79" ht="31.5" customHeight="1" x14ac:dyDescent="0.45">
      <c r="AC91" s="63"/>
      <c r="AD91" s="63"/>
      <c r="AE91" s="63"/>
      <c r="AF91" s="63"/>
      <c r="AG91" s="63"/>
      <c r="AH91" s="63"/>
      <c r="AI91" s="63"/>
      <c r="AJ91" s="63"/>
      <c r="AK91" s="63"/>
      <c r="AL91" s="63"/>
      <c r="AM91" s="63"/>
      <c r="AO91" s="71"/>
      <c r="BY91" s="56"/>
      <c r="BZ91" s="56"/>
    </row>
    <row r="92" spans="1:79" ht="15" customHeight="1" x14ac:dyDescent="0.45">
      <c r="AC92" s="63"/>
      <c r="AD92" s="63"/>
      <c r="AE92" s="63"/>
      <c r="AF92" s="63"/>
      <c r="AG92" s="63"/>
      <c r="AH92" s="63"/>
      <c r="AI92" s="63"/>
      <c r="AJ92" s="63"/>
      <c r="AK92" s="63"/>
      <c r="AL92" s="63"/>
      <c r="AM92" s="63"/>
      <c r="AO92" s="71"/>
      <c r="BY92" s="56"/>
      <c r="BZ92" s="56"/>
    </row>
    <row r="93" spans="1:79" x14ac:dyDescent="0.45">
      <c r="AC93" s="63"/>
      <c r="AD93" s="63"/>
      <c r="AE93" s="63"/>
      <c r="AF93" s="63"/>
      <c r="AG93" s="63"/>
      <c r="AH93" s="63"/>
      <c r="AI93" s="63"/>
      <c r="AJ93" s="63"/>
      <c r="AK93" s="63"/>
      <c r="AL93" s="63"/>
      <c r="AM93" s="63"/>
      <c r="AO93" s="71"/>
      <c r="BY93" s="56"/>
      <c r="BZ93" s="56"/>
    </row>
    <row r="94" spans="1:79" x14ac:dyDescent="0.45">
      <c r="AC94" s="63"/>
      <c r="AD94" s="63"/>
      <c r="AE94" s="63"/>
      <c r="AF94" s="63"/>
      <c r="AG94" s="63"/>
      <c r="AH94" s="63"/>
      <c r="AI94" s="63"/>
      <c r="AJ94" s="63"/>
      <c r="AK94" s="63"/>
      <c r="AL94" s="63"/>
      <c r="AM94" s="63"/>
      <c r="AO94" s="71"/>
      <c r="BY94" s="56"/>
      <c r="BZ94" s="56"/>
    </row>
    <row r="95" spans="1:79" x14ac:dyDescent="0.45">
      <c r="AC95" s="63"/>
      <c r="AD95" s="63"/>
      <c r="AE95" s="63"/>
      <c r="AF95" s="63"/>
      <c r="AG95" s="63"/>
      <c r="AH95" s="63"/>
      <c r="AI95" s="63"/>
      <c r="AJ95" s="63"/>
      <c r="AK95" s="63"/>
      <c r="AL95" s="63"/>
      <c r="AM95" s="63"/>
      <c r="AO95" s="71"/>
      <c r="BY95" s="56"/>
      <c r="BZ95" s="56"/>
    </row>
    <row r="96" spans="1:79" x14ac:dyDescent="0.45">
      <c r="AC96" s="63"/>
      <c r="AD96" s="63"/>
      <c r="AE96" s="63"/>
      <c r="AF96" s="63"/>
      <c r="AG96" s="63"/>
      <c r="AH96" s="63"/>
      <c r="AI96" s="63"/>
      <c r="AJ96" s="63"/>
      <c r="AK96" s="63"/>
      <c r="AL96" s="63"/>
      <c r="AM96" s="63"/>
      <c r="AO96" s="71"/>
      <c r="BY96" s="56"/>
      <c r="BZ96" s="56"/>
    </row>
    <row r="97" spans="30:78" x14ac:dyDescent="0.45">
      <c r="BY97" s="56"/>
      <c r="BZ97" s="56"/>
    </row>
    <row r="98" spans="30:78" x14ac:dyDescent="0.45">
      <c r="AD98" s="71"/>
      <c r="AE98" s="71"/>
      <c r="AF98" s="71"/>
      <c r="AG98" s="71"/>
      <c r="BY98" s="56"/>
      <c r="BZ98" s="56"/>
    </row>
    <row r="99" spans="30:78" x14ac:dyDescent="0.45">
      <c r="AQ99"/>
      <c r="AR99"/>
      <c r="AS99"/>
      <c r="AT99"/>
      <c r="AU99"/>
      <c r="AV99"/>
      <c r="AW99"/>
      <c r="AX99"/>
      <c r="AY99"/>
      <c r="AZ99"/>
      <c r="BA99"/>
      <c r="BD99"/>
      <c r="BE99"/>
      <c r="BF99"/>
      <c r="BG99"/>
      <c r="BH99"/>
      <c r="BI99"/>
      <c r="BJ99"/>
      <c r="BK99"/>
      <c r="BL99"/>
      <c r="BM99"/>
      <c r="BN99"/>
      <c r="BY99" s="56"/>
      <c r="BZ99" s="56"/>
    </row>
    <row r="100" spans="30:78" x14ac:dyDescent="0.45">
      <c r="BY100" s="56"/>
      <c r="BZ100" s="56"/>
    </row>
    <row r="101" spans="30:78" x14ac:dyDescent="0.45">
      <c r="BY101" s="56"/>
      <c r="BZ101" s="56"/>
    </row>
    <row r="102" spans="30:78" x14ac:dyDescent="0.45">
      <c r="AQ102"/>
      <c r="AR102"/>
      <c r="AS102"/>
      <c r="AT102"/>
      <c r="AU102"/>
      <c r="AV102"/>
      <c r="AW102"/>
      <c r="AX102"/>
      <c r="AY102"/>
      <c r="AZ102"/>
      <c r="BA102"/>
      <c r="BD102"/>
      <c r="BE102"/>
      <c r="BF102"/>
      <c r="BG102"/>
      <c r="BH102"/>
      <c r="BI102"/>
      <c r="BJ102"/>
      <c r="BK102"/>
      <c r="BL102"/>
      <c r="BM102"/>
      <c r="BN102"/>
      <c r="BY102" s="56"/>
      <c r="BZ102" s="56"/>
    </row>
    <row r="103" spans="30:78" ht="15" customHeight="1" x14ac:dyDescent="0.45">
      <c r="BY103" s="56"/>
      <c r="BZ103" s="56"/>
    </row>
    <row r="104" spans="30:78" x14ac:dyDescent="0.45">
      <c r="AQ104"/>
      <c r="AR104"/>
      <c r="AS104"/>
      <c r="AT104"/>
      <c r="AU104"/>
      <c r="AV104"/>
      <c r="AW104"/>
      <c r="AX104"/>
      <c r="AY104"/>
      <c r="AZ104"/>
      <c r="BA104"/>
      <c r="BD104"/>
      <c r="BE104"/>
      <c r="BF104"/>
      <c r="BG104"/>
      <c r="BH104"/>
      <c r="BI104"/>
      <c r="BJ104"/>
      <c r="BK104"/>
      <c r="BL104"/>
      <c r="BM104"/>
      <c r="BN104"/>
      <c r="BY104" s="56"/>
      <c r="BZ104" s="56"/>
    </row>
    <row r="105" spans="30:78" x14ac:dyDescent="0.45">
      <c r="AQ105"/>
      <c r="AR105"/>
      <c r="AS105"/>
      <c r="AT105"/>
      <c r="AU105"/>
      <c r="AV105"/>
      <c r="AW105"/>
      <c r="AX105"/>
      <c r="AY105"/>
      <c r="AZ105"/>
      <c r="BA105"/>
      <c r="BD105"/>
      <c r="BE105"/>
      <c r="BF105"/>
      <c r="BG105"/>
      <c r="BH105"/>
      <c r="BI105"/>
      <c r="BJ105"/>
      <c r="BK105"/>
      <c r="BL105"/>
      <c r="BM105"/>
      <c r="BN105"/>
      <c r="BY105" s="56"/>
      <c r="BZ105" s="56"/>
    </row>
    <row r="106" spans="30:78" x14ac:dyDescent="0.45">
      <c r="AQ106"/>
      <c r="AR106"/>
      <c r="AS106"/>
      <c r="AT106"/>
      <c r="AU106"/>
      <c r="AV106"/>
      <c r="AW106"/>
      <c r="AX106"/>
      <c r="AY106"/>
      <c r="AZ106"/>
      <c r="BA106"/>
      <c r="BD106"/>
      <c r="BE106"/>
      <c r="BF106"/>
      <c r="BG106"/>
      <c r="BH106"/>
      <c r="BI106"/>
      <c r="BJ106"/>
      <c r="BK106"/>
      <c r="BL106"/>
      <c r="BM106"/>
      <c r="BN106"/>
      <c r="BY106" s="56"/>
      <c r="BZ106" s="56"/>
    </row>
    <row r="107" spans="30:78" x14ac:dyDescent="0.45">
      <c r="AQ107"/>
      <c r="AR107"/>
      <c r="AS107"/>
      <c r="AT107"/>
      <c r="AU107"/>
      <c r="AV107"/>
      <c r="AW107"/>
      <c r="AX107"/>
      <c r="AY107"/>
      <c r="AZ107"/>
      <c r="BA107"/>
      <c r="BD107"/>
      <c r="BE107"/>
      <c r="BF107"/>
      <c r="BG107"/>
      <c r="BH107"/>
      <c r="BI107"/>
      <c r="BJ107"/>
      <c r="BK107"/>
      <c r="BL107"/>
      <c r="BM107"/>
      <c r="BN107"/>
      <c r="BY107" s="56"/>
      <c r="BZ107" s="56"/>
    </row>
    <row r="108" spans="30:78" x14ac:dyDescent="0.45">
      <c r="AQ108"/>
      <c r="AR108"/>
      <c r="AS108"/>
      <c r="AT108"/>
      <c r="AU108"/>
      <c r="AV108"/>
      <c r="AW108"/>
      <c r="AX108"/>
      <c r="AY108"/>
      <c r="AZ108"/>
      <c r="BA108"/>
      <c r="BD108"/>
      <c r="BE108"/>
      <c r="BF108"/>
      <c r="BG108"/>
      <c r="BH108"/>
      <c r="BI108"/>
      <c r="BJ108"/>
      <c r="BK108"/>
      <c r="BL108"/>
      <c r="BM108"/>
      <c r="BN108"/>
      <c r="BY108" s="56"/>
      <c r="BZ108" s="56"/>
    </row>
    <row r="109" spans="30:78" x14ac:dyDescent="0.45">
      <c r="AQ109"/>
      <c r="AR109"/>
      <c r="AS109"/>
      <c r="AT109"/>
      <c r="AU109"/>
      <c r="AV109"/>
      <c r="AW109"/>
      <c r="AX109"/>
      <c r="AY109"/>
      <c r="AZ109"/>
      <c r="BA109"/>
      <c r="BD109"/>
      <c r="BE109"/>
      <c r="BF109"/>
      <c r="BG109"/>
      <c r="BH109"/>
      <c r="BI109"/>
      <c r="BJ109"/>
      <c r="BK109"/>
      <c r="BL109"/>
      <c r="BM109"/>
      <c r="BN109"/>
      <c r="BY109" s="56"/>
      <c r="BZ109" s="56"/>
    </row>
    <row r="110" spans="30:78" x14ac:dyDescent="0.45">
      <c r="AQ110"/>
      <c r="AR110"/>
      <c r="AS110"/>
      <c r="AT110"/>
      <c r="AU110"/>
      <c r="AV110"/>
      <c r="AW110"/>
      <c r="AX110"/>
      <c r="AY110"/>
      <c r="AZ110"/>
      <c r="BA110"/>
      <c r="BD110"/>
      <c r="BE110"/>
      <c r="BF110"/>
      <c r="BG110"/>
      <c r="BH110"/>
      <c r="BI110"/>
      <c r="BJ110"/>
      <c r="BK110"/>
      <c r="BL110"/>
      <c r="BM110"/>
      <c r="BN110"/>
      <c r="BY110" s="56"/>
      <c r="BZ110" s="56"/>
    </row>
    <row r="111" spans="30:78" x14ac:dyDescent="0.45">
      <c r="AQ111"/>
      <c r="AR111"/>
      <c r="AS111"/>
      <c r="AT111"/>
      <c r="AU111"/>
      <c r="AV111"/>
      <c r="AW111"/>
      <c r="AX111"/>
      <c r="AY111"/>
      <c r="AZ111"/>
      <c r="BA111"/>
      <c r="BD111"/>
      <c r="BE111"/>
      <c r="BF111"/>
      <c r="BG111"/>
      <c r="BH111"/>
      <c r="BI111"/>
      <c r="BJ111"/>
      <c r="BK111"/>
      <c r="BL111"/>
      <c r="BM111"/>
      <c r="BN111"/>
      <c r="BY111" s="56"/>
      <c r="BZ111" s="56"/>
    </row>
    <row r="112" spans="30:78" x14ac:dyDescent="0.45">
      <c r="AQ112"/>
      <c r="AR112"/>
      <c r="AS112"/>
      <c r="AT112"/>
      <c r="AU112"/>
      <c r="AV112"/>
      <c r="AW112"/>
      <c r="AX112"/>
      <c r="AY112"/>
      <c r="AZ112"/>
      <c r="BA112"/>
      <c r="BD112"/>
      <c r="BE112"/>
      <c r="BF112"/>
      <c r="BG112"/>
      <c r="BH112"/>
      <c r="BI112"/>
      <c r="BJ112"/>
      <c r="BK112"/>
      <c r="BL112"/>
      <c r="BM112"/>
      <c r="BN112"/>
      <c r="BY112" s="56"/>
      <c r="BZ112" s="56"/>
    </row>
    <row r="113" spans="43:78" x14ac:dyDescent="0.45">
      <c r="AQ113"/>
      <c r="AR113"/>
      <c r="AS113"/>
      <c r="AT113"/>
      <c r="AU113"/>
      <c r="AV113"/>
      <c r="AW113"/>
      <c r="AX113"/>
      <c r="AY113"/>
      <c r="AZ113"/>
      <c r="BA113"/>
      <c r="BD113"/>
      <c r="BE113"/>
      <c r="BF113"/>
      <c r="BG113"/>
      <c r="BH113"/>
      <c r="BI113"/>
      <c r="BJ113"/>
      <c r="BK113"/>
      <c r="BL113"/>
      <c r="BM113"/>
      <c r="BN113"/>
      <c r="BY113" s="56"/>
      <c r="BZ113" s="56"/>
    </row>
    <row r="114" spans="43:78" x14ac:dyDescent="0.45">
      <c r="AQ114"/>
      <c r="AR114"/>
      <c r="AS114"/>
      <c r="AT114"/>
      <c r="AU114"/>
      <c r="AV114"/>
      <c r="AW114"/>
      <c r="AX114"/>
      <c r="AY114"/>
      <c r="AZ114"/>
      <c r="BA114"/>
      <c r="BD114"/>
      <c r="BE114"/>
      <c r="BF114"/>
      <c r="BG114"/>
      <c r="BH114"/>
      <c r="BI114"/>
      <c r="BJ114"/>
      <c r="BK114"/>
      <c r="BL114"/>
      <c r="BM114"/>
      <c r="BN114"/>
      <c r="BY114" s="56"/>
      <c r="BZ114" s="56"/>
    </row>
    <row r="115" spans="43:78" x14ac:dyDescent="0.45">
      <c r="AQ115"/>
      <c r="AR115"/>
      <c r="AS115"/>
      <c r="AT115"/>
      <c r="AU115"/>
      <c r="AV115"/>
      <c r="AW115"/>
      <c r="AX115"/>
      <c r="AY115"/>
      <c r="AZ115"/>
      <c r="BA115"/>
      <c r="BD115"/>
      <c r="BE115"/>
      <c r="BF115"/>
      <c r="BG115"/>
      <c r="BH115"/>
      <c r="BI115"/>
      <c r="BJ115"/>
      <c r="BK115"/>
      <c r="BL115"/>
      <c r="BM115"/>
      <c r="BN115"/>
      <c r="BY115" s="56"/>
      <c r="BZ115" s="56"/>
    </row>
    <row r="116" spans="43:78" x14ac:dyDescent="0.45">
      <c r="AQ116"/>
      <c r="AR116"/>
      <c r="AS116"/>
      <c r="AT116"/>
      <c r="AU116"/>
      <c r="AV116"/>
      <c r="AW116"/>
      <c r="AX116"/>
      <c r="AY116"/>
      <c r="AZ116"/>
      <c r="BA116"/>
      <c r="BD116"/>
      <c r="BE116"/>
      <c r="BF116"/>
      <c r="BG116"/>
      <c r="BH116"/>
      <c r="BI116"/>
      <c r="BJ116"/>
      <c r="BK116"/>
      <c r="BL116"/>
      <c r="BM116"/>
      <c r="BN116"/>
      <c r="BY116" s="56"/>
      <c r="BZ116" s="56"/>
    </row>
    <row r="117" spans="43:78" x14ac:dyDescent="0.45">
      <c r="AQ117"/>
      <c r="AR117"/>
      <c r="AS117"/>
      <c r="AT117"/>
      <c r="AU117"/>
      <c r="AV117"/>
      <c r="AW117"/>
      <c r="AX117"/>
      <c r="AY117"/>
      <c r="AZ117"/>
      <c r="BA117"/>
      <c r="BD117"/>
      <c r="BE117"/>
      <c r="BF117"/>
      <c r="BG117"/>
      <c r="BH117"/>
      <c r="BI117"/>
      <c r="BJ117"/>
      <c r="BK117"/>
      <c r="BL117"/>
      <c r="BM117"/>
      <c r="BN117"/>
      <c r="BY117" s="56"/>
      <c r="BZ117" s="56"/>
    </row>
    <row r="118" spans="43:78" x14ac:dyDescent="0.45">
      <c r="AQ118"/>
      <c r="AR118"/>
      <c r="AS118"/>
      <c r="AT118"/>
      <c r="AU118"/>
      <c r="AV118"/>
      <c r="AW118"/>
      <c r="AX118"/>
      <c r="AY118"/>
      <c r="AZ118"/>
      <c r="BA118"/>
      <c r="BD118"/>
      <c r="BE118"/>
      <c r="BF118"/>
      <c r="BG118"/>
      <c r="BH118"/>
      <c r="BI118"/>
      <c r="BJ118"/>
      <c r="BK118"/>
      <c r="BL118"/>
      <c r="BM118"/>
      <c r="BN118"/>
      <c r="BY118" s="56"/>
      <c r="BZ118" s="56"/>
    </row>
    <row r="119" spans="43:78" x14ac:dyDescent="0.45">
      <c r="AQ119"/>
      <c r="AR119"/>
      <c r="AS119"/>
      <c r="AT119"/>
      <c r="AU119"/>
      <c r="AV119"/>
      <c r="AW119"/>
      <c r="AX119"/>
      <c r="AY119"/>
      <c r="AZ119"/>
      <c r="BA119"/>
      <c r="BD119"/>
      <c r="BE119"/>
      <c r="BF119"/>
      <c r="BG119"/>
      <c r="BH119"/>
      <c r="BI119"/>
      <c r="BJ119"/>
      <c r="BK119"/>
      <c r="BL119"/>
      <c r="BM119"/>
      <c r="BN119"/>
      <c r="BY119" s="56"/>
      <c r="BZ119" s="56"/>
    </row>
    <row r="120" spans="43:78" x14ac:dyDescent="0.45">
      <c r="AQ120"/>
      <c r="AR120"/>
      <c r="AS120"/>
      <c r="AT120"/>
      <c r="AU120"/>
      <c r="AV120"/>
      <c r="AW120"/>
      <c r="AX120"/>
      <c r="AY120"/>
      <c r="AZ120"/>
      <c r="BA120"/>
      <c r="BD120"/>
      <c r="BE120"/>
      <c r="BF120"/>
      <c r="BG120"/>
      <c r="BH120"/>
      <c r="BI120"/>
      <c r="BJ120"/>
      <c r="BK120"/>
      <c r="BL120"/>
      <c r="BM120"/>
      <c r="BN120"/>
      <c r="BY120" s="56"/>
      <c r="BZ120" s="56"/>
    </row>
    <row r="121" spans="43:78" x14ac:dyDescent="0.45">
      <c r="AQ121"/>
      <c r="AR121"/>
      <c r="AS121"/>
      <c r="AT121"/>
      <c r="AU121"/>
      <c r="AV121"/>
      <c r="AW121"/>
      <c r="AX121"/>
      <c r="AY121"/>
      <c r="AZ121"/>
      <c r="BA121"/>
      <c r="BD121"/>
      <c r="BE121"/>
      <c r="BF121"/>
      <c r="BG121"/>
      <c r="BH121"/>
      <c r="BI121"/>
      <c r="BJ121"/>
      <c r="BK121"/>
      <c r="BL121"/>
      <c r="BM121"/>
      <c r="BN121"/>
      <c r="BY121" s="56"/>
      <c r="BZ121" s="56"/>
    </row>
    <row r="122" spans="43:78" x14ac:dyDescent="0.45">
      <c r="AQ122"/>
      <c r="AR122"/>
      <c r="AS122"/>
      <c r="AT122"/>
      <c r="AU122"/>
      <c r="AV122"/>
      <c r="AW122"/>
      <c r="AX122"/>
      <c r="AY122"/>
      <c r="AZ122"/>
      <c r="BA122"/>
      <c r="BD122"/>
      <c r="BE122"/>
      <c r="BF122"/>
      <c r="BG122"/>
      <c r="BH122"/>
      <c r="BI122"/>
      <c r="BJ122"/>
      <c r="BK122"/>
      <c r="BL122"/>
      <c r="BM122"/>
      <c r="BN122"/>
      <c r="BY122" s="56"/>
      <c r="BZ122" s="56"/>
    </row>
    <row r="123" spans="43:78" x14ac:dyDescent="0.45">
      <c r="AQ123"/>
      <c r="AR123"/>
      <c r="AS123"/>
      <c r="AT123"/>
      <c r="AU123"/>
      <c r="AV123"/>
      <c r="AW123"/>
      <c r="AX123"/>
      <c r="AY123"/>
      <c r="AZ123"/>
      <c r="BA123"/>
      <c r="BD123"/>
      <c r="BE123"/>
      <c r="BF123"/>
      <c r="BG123"/>
      <c r="BH123"/>
      <c r="BI123"/>
      <c r="BJ123"/>
      <c r="BK123"/>
      <c r="BL123"/>
      <c r="BM123"/>
      <c r="BN123"/>
      <c r="BY123" s="56"/>
      <c r="BZ123" s="56"/>
    </row>
    <row r="124" spans="43:78" x14ac:dyDescent="0.45">
      <c r="AQ124"/>
      <c r="AR124"/>
      <c r="AS124"/>
      <c r="AT124"/>
      <c r="AU124"/>
      <c r="AV124"/>
      <c r="AW124"/>
      <c r="AX124"/>
      <c r="AY124"/>
      <c r="AZ124"/>
      <c r="BA124"/>
      <c r="BD124"/>
      <c r="BE124"/>
      <c r="BF124"/>
      <c r="BG124"/>
      <c r="BH124"/>
      <c r="BI124"/>
      <c r="BJ124"/>
      <c r="BK124"/>
      <c r="BL124"/>
      <c r="BM124"/>
      <c r="BN124"/>
      <c r="BY124" s="56"/>
      <c r="BZ124" s="56"/>
    </row>
    <row r="125" spans="43:78" x14ac:dyDescent="0.45">
      <c r="AQ125"/>
      <c r="AR125"/>
      <c r="AS125"/>
      <c r="AT125"/>
      <c r="AU125"/>
      <c r="AV125"/>
      <c r="AW125"/>
      <c r="AX125"/>
      <c r="AY125"/>
      <c r="AZ125"/>
      <c r="BA125"/>
      <c r="BD125"/>
      <c r="BE125"/>
      <c r="BF125"/>
      <c r="BG125"/>
      <c r="BH125"/>
      <c r="BI125"/>
      <c r="BJ125"/>
      <c r="BK125"/>
      <c r="BL125"/>
      <c r="BM125"/>
      <c r="BN125"/>
      <c r="BY125" s="56"/>
      <c r="BZ125" s="56"/>
    </row>
    <row r="126" spans="43:78" x14ac:dyDescent="0.45">
      <c r="AQ126"/>
      <c r="AR126"/>
      <c r="AS126"/>
      <c r="AT126"/>
      <c r="AU126"/>
      <c r="AV126"/>
      <c r="AW126"/>
      <c r="AX126"/>
      <c r="AY126"/>
      <c r="AZ126"/>
      <c r="BA126"/>
      <c r="BD126"/>
      <c r="BE126"/>
      <c r="BF126"/>
      <c r="BG126"/>
      <c r="BH126"/>
      <c r="BI126"/>
      <c r="BJ126"/>
      <c r="BK126"/>
      <c r="BL126"/>
      <c r="BM126"/>
      <c r="BN126"/>
      <c r="BY126" s="56"/>
      <c r="BZ126" s="56"/>
    </row>
    <row r="127" spans="43:78" x14ac:dyDescent="0.45">
      <c r="AQ127"/>
      <c r="AR127"/>
      <c r="AS127"/>
      <c r="AT127"/>
      <c r="AU127"/>
      <c r="AV127"/>
      <c r="AW127"/>
      <c r="AX127"/>
      <c r="AY127"/>
      <c r="AZ127"/>
      <c r="BA127"/>
      <c r="BD127"/>
      <c r="BE127"/>
      <c r="BF127"/>
      <c r="BG127"/>
      <c r="BH127"/>
      <c r="BI127"/>
      <c r="BJ127"/>
      <c r="BK127"/>
      <c r="BL127"/>
      <c r="BM127"/>
      <c r="BN127"/>
      <c r="BY127" s="56"/>
      <c r="BZ127" s="56"/>
    </row>
    <row r="128" spans="43:78" x14ac:dyDescent="0.45">
      <c r="AQ128"/>
      <c r="AR128"/>
      <c r="AS128"/>
      <c r="AT128"/>
      <c r="AU128"/>
      <c r="AV128"/>
      <c r="AW128"/>
      <c r="AX128"/>
      <c r="AY128"/>
      <c r="AZ128"/>
      <c r="BA128"/>
      <c r="BD128"/>
      <c r="BE128"/>
      <c r="BF128"/>
      <c r="BG128"/>
      <c r="BH128"/>
      <c r="BI128"/>
      <c r="BJ128"/>
      <c r="BK128"/>
      <c r="BL128"/>
      <c r="BM128"/>
      <c r="BN128"/>
      <c r="BY128" s="56"/>
      <c r="BZ128" s="56"/>
    </row>
    <row r="129" spans="43:78" x14ac:dyDescent="0.45">
      <c r="AQ129"/>
      <c r="AR129"/>
      <c r="AS129"/>
      <c r="AT129"/>
      <c r="AU129"/>
      <c r="AV129"/>
      <c r="AW129"/>
      <c r="AX129"/>
      <c r="AY129"/>
      <c r="AZ129"/>
      <c r="BA129"/>
      <c r="BD129"/>
      <c r="BE129"/>
      <c r="BF129"/>
      <c r="BG129"/>
      <c r="BH129"/>
      <c r="BI129"/>
      <c r="BJ129"/>
      <c r="BK129"/>
      <c r="BL129"/>
      <c r="BM129"/>
      <c r="BN129"/>
      <c r="BY129" s="56"/>
      <c r="BZ129" s="56"/>
    </row>
    <row r="130" spans="43:78" x14ac:dyDescent="0.45">
      <c r="AQ130"/>
      <c r="AR130"/>
      <c r="AS130"/>
      <c r="AT130"/>
      <c r="AU130"/>
      <c r="AV130"/>
      <c r="AW130"/>
      <c r="AX130"/>
      <c r="AY130"/>
      <c r="AZ130"/>
      <c r="BA130"/>
      <c r="BD130"/>
      <c r="BE130"/>
      <c r="BF130"/>
      <c r="BG130"/>
      <c r="BH130"/>
      <c r="BI130"/>
      <c r="BJ130"/>
      <c r="BK130"/>
      <c r="BL130"/>
      <c r="BM130"/>
      <c r="BN130"/>
      <c r="BY130" s="56"/>
      <c r="BZ130" s="56"/>
    </row>
    <row r="131" spans="43:78" x14ac:dyDescent="0.45">
      <c r="AQ131"/>
      <c r="AR131"/>
      <c r="AS131"/>
      <c r="AT131"/>
      <c r="AU131"/>
      <c r="AV131"/>
      <c r="AW131"/>
      <c r="AX131"/>
      <c r="AY131"/>
      <c r="AZ131"/>
      <c r="BA131"/>
      <c r="BD131"/>
      <c r="BE131"/>
      <c r="BF131"/>
      <c r="BG131"/>
      <c r="BH131"/>
      <c r="BI131"/>
      <c r="BJ131"/>
      <c r="BK131"/>
      <c r="BL131"/>
      <c r="BM131"/>
      <c r="BN131"/>
      <c r="BY131" s="56"/>
      <c r="BZ131" s="56"/>
    </row>
    <row r="132" spans="43:78" x14ac:dyDescent="0.45">
      <c r="AQ132"/>
      <c r="AR132"/>
      <c r="AS132"/>
      <c r="AT132"/>
      <c r="AU132"/>
      <c r="AV132"/>
      <c r="AW132"/>
      <c r="AX132"/>
      <c r="AY132"/>
      <c r="AZ132"/>
      <c r="BA132"/>
      <c r="BD132"/>
      <c r="BE132"/>
      <c r="BF132"/>
      <c r="BG132"/>
      <c r="BH132"/>
      <c r="BI132"/>
      <c r="BJ132"/>
      <c r="BK132"/>
      <c r="BL132"/>
      <c r="BM132"/>
      <c r="BN132"/>
      <c r="BY132" s="56"/>
      <c r="BZ132" s="56"/>
    </row>
    <row r="133" spans="43:78" x14ac:dyDescent="0.45">
      <c r="AQ133"/>
      <c r="AR133"/>
      <c r="AS133"/>
      <c r="AT133"/>
      <c r="AU133"/>
      <c r="AV133"/>
      <c r="AW133"/>
      <c r="AX133"/>
      <c r="AY133"/>
      <c r="AZ133"/>
      <c r="BA133"/>
      <c r="BD133"/>
      <c r="BE133"/>
      <c r="BF133"/>
      <c r="BG133"/>
      <c r="BH133"/>
      <c r="BI133"/>
      <c r="BJ133"/>
      <c r="BK133"/>
      <c r="BL133"/>
      <c r="BM133"/>
      <c r="BN133"/>
      <c r="BY133" s="56"/>
      <c r="BZ133" s="56"/>
    </row>
    <row r="134" spans="43:78" x14ac:dyDescent="0.45">
      <c r="AQ134"/>
      <c r="AR134"/>
      <c r="AS134"/>
      <c r="AT134"/>
      <c r="AU134"/>
      <c r="AV134"/>
      <c r="AW134"/>
      <c r="AX134"/>
      <c r="AY134"/>
      <c r="AZ134"/>
      <c r="BA134"/>
      <c r="BD134"/>
      <c r="BE134"/>
      <c r="BF134"/>
      <c r="BG134"/>
      <c r="BH134"/>
      <c r="BI134"/>
      <c r="BJ134"/>
      <c r="BK134"/>
      <c r="BL134"/>
      <c r="BM134"/>
      <c r="BN134"/>
      <c r="BY134" s="56"/>
      <c r="BZ134" s="56"/>
    </row>
    <row r="135" spans="43:78" x14ac:dyDescent="0.45">
      <c r="AQ135"/>
      <c r="AR135"/>
      <c r="AS135"/>
      <c r="AT135"/>
      <c r="AU135"/>
      <c r="AV135"/>
      <c r="AW135"/>
      <c r="AX135"/>
      <c r="AY135"/>
      <c r="AZ135"/>
      <c r="BA135"/>
      <c r="BD135"/>
      <c r="BE135"/>
      <c r="BF135"/>
      <c r="BG135"/>
      <c r="BH135"/>
      <c r="BI135"/>
      <c r="BJ135"/>
      <c r="BK135"/>
      <c r="BL135"/>
      <c r="BM135"/>
      <c r="BN135"/>
      <c r="BY135" s="56"/>
      <c r="BZ135" s="56"/>
    </row>
    <row r="136" spans="43:78" x14ac:dyDescent="0.45">
      <c r="AQ136"/>
      <c r="AR136"/>
      <c r="AS136"/>
      <c r="AT136"/>
      <c r="AU136"/>
      <c r="AV136"/>
      <c r="AW136"/>
      <c r="AX136"/>
      <c r="AY136"/>
      <c r="AZ136"/>
      <c r="BA136"/>
      <c r="BD136"/>
      <c r="BE136"/>
      <c r="BF136"/>
      <c r="BG136"/>
      <c r="BH136"/>
      <c r="BI136"/>
      <c r="BJ136"/>
      <c r="BK136"/>
      <c r="BL136"/>
      <c r="BM136"/>
      <c r="BN136"/>
      <c r="BY136" s="56"/>
      <c r="BZ136" s="56"/>
    </row>
    <row r="137" spans="43:78" x14ac:dyDescent="0.45">
      <c r="AQ137"/>
      <c r="AR137"/>
      <c r="AS137"/>
      <c r="AT137"/>
      <c r="AU137"/>
      <c r="AV137"/>
      <c r="AW137"/>
      <c r="AX137"/>
      <c r="AY137"/>
      <c r="AZ137"/>
      <c r="BA137"/>
      <c r="BD137"/>
      <c r="BE137"/>
      <c r="BF137"/>
      <c r="BG137"/>
      <c r="BH137"/>
      <c r="BI137"/>
      <c r="BJ137"/>
      <c r="BK137"/>
      <c r="BL137"/>
      <c r="BM137"/>
      <c r="BN137"/>
      <c r="BY137" s="56"/>
      <c r="BZ137" s="56"/>
    </row>
    <row r="138" spans="43:78" x14ac:dyDescent="0.45">
      <c r="AQ138"/>
      <c r="AR138"/>
      <c r="AS138"/>
      <c r="AT138"/>
      <c r="AU138"/>
      <c r="AV138"/>
      <c r="AW138"/>
      <c r="AX138"/>
      <c r="AY138"/>
      <c r="AZ138"/>
      <c r="BA138"/>
      <c r="BD138"/>
      <c r="BE138"/>
      <c r="BF138"/>
      <c r="BG138"/>
      <c r="BH138"/>
      <c r="BI138"/>
      <c r="BJ138"/>
      <c r="BK138"/>
      <c r="BL138"/>
      <c r="BM138"/>
      <c r="BN138"/>
      <c r="BY138" s="56"/>
      <c r="BZ138" s="56"/>
    </row>
    <row r="139" spans="43:78" x14ac:dyDescent="0.45">
      <c r="AQ139"/>
      <c r="AR139"/>
      <c r="AS139"/>
      <c r="AT139"/>
      <c r="AU139"/>
      <c r="AV139"/>
      <c r="AW139"/>
      <c r="AX139"/>
      <c r="AY139"/>
      <c r="AZ139"/>
      <c r="BA139"/>
      <c r="BD139"/>
      <c r="BE139"/>
      <c r="BF139"/>
      <c r="BG139"/>
      <c r="BH139"/>
      <c r="BI139"/>
      <c r="BJ139"/>
      <c r="BK139"/>
      <c r="BL139"/>
      <c r="BM139"/>
      <c r="BN139"/>
      <c r="BY139" s="56"/>
      <c r="BZ139" s="56"/>
    </row>
    <row r="140" spans="43:78" x14ac:dyDescent="0.45">
      <c r="AQ140"/>
      <c r="AR140"/>
      <c r="AS140"/>
      <c r="AT140"/>
      <c r="AU140"/>
      <c r="AV140"/>
      <c r="AW140"/>
      <c r="AX140"/>
      <c r="AY140"/>
      <c r="AZ140"/>
      <c r="BA140"/>
      <c r="BD140"/>
      <c r="BE140"/>
      <c r="BF140"/>
      <c r="BG140"/>
      <c r="BH140"/>
      <c r="BI140"/>
      <c r="BJ140"/>
      <c r="BK140"/>
      <c r="BL140"/>
      <c r="BM140"/>
      <c r="BN140"/>
      <c r="BY140" s="56"/>
      <c r="BZ140" s="56"/>
    </row>
    <row r="141" spans="43:78" x14ac:dyDescent="0.45">
      <c r="AQ141"/>
      <c r="AR141"/>
      <c r="AS141"/>
      <c r="AT141"/>
      <c r="AU141"/>
      <c r="AV141"/>
      <c r="AW141"/>
      <c r="AX141"/>
      <c r="AY141"/>
      <c r="AZ141"/>
      <c r="BA141"/>
      <c r="BD141"/>
      <c r="BE141"/>
      <c r="BF141"/>
      <c r="BG141"/>
      <c r="BH141"/>
      <c r="BI141"/>
      <c r="BJ141"/>
      <c r="BK141"/>
      <c r="BL141"/>
      <c r="BM141"/>
      <c r="BN141"/>
      <c r="BY141" s="56"/>
      <c r="BZ141" s="56"/>
    </row>
    <row r="142" spans="43:78" x14ac:dyDescent="0.45">
      <c r="AQ142"/>
      <c r="AR142"/>
      <c r="AS142"/>
      <c r="AT142"/>
      <c r="AU142"/>
      <c r="AV142"/>
      <c r="AW142"/>
      <c r="AX142"/>
      <c r="AY142"/>
      <c r="AZ142"/>
      <c r="BA142"/>
      <c r="BD142"/>
      <c r="BE142"/>
      <c r="BF142"/>
      <c r="BG142"/>
      <c r="BH142"/>
      <c r="BI142"/>
      <c r="BJ142"/>
      <c r="BK142"/>
      <c r="BL142"/>
      <c r="BM142"/>
      <c r="BN142"/>
      <c r="BY142" s="56"/>
      <c r="BZ142" s="56"/>
    </row>
    <row r="143" spans="43:78" x14ac:dyDescent="0.45">
      <c r="AQ143"/>
      <c r="AR143"/>
      <c r="AS143"/>
      <c r="AT143"/>
      <c r="AU143"/>
      <c r="AV143"/>
      <c r="AW143"/>
      <c r="AX143"/>
      <c r="AY143"/>
      <c r="AZ143"/>
      <c r="BA143"/>
      <c r="BD143"/>
      <c r="BE143"/>
      <c r="BF143"/>
      <c r="BG143"/>
      <c r="BH143"/>
      <c r="BI143"/>
      <c r="BJ143"/>
      <c r="BK143"/>
      <c r="BL143"/>
      <c r="BM143"/>
      <c r="BN143"/>
      <c r="BY143" s="56"/>
      <c r="BZ143" s="56"/>
    </row>
    <row r="144" spans="43:78" x14ac:dyDescent="0.45">
      <c r="BY144" s="56"/>
      <c r="BZ144" s="56"/>
    </row>
    <row r="145" spans="77:78" x14ac:dyDescent="0.45">
      <c r="BY145" s="56"/>
      <c r="BZ145" s="56"/>
    </row>
    <row r="146" spans="77:78" x14ac:dyDescent="0.45">
      <c r="BY146" s="56"/>
      <c r="BZ146" s="56"/>
    </row>
    <row r="147" spans="77:78" x14ac:dyDescent="0.45">
      <c r="BY147" s="56"/>
      <c r="BZ147" s="56"/>
    </row>
    <row r="148" spans="77:78" x14ac:dyDescent="0.45">
      <c r="BY148" s="56"/>
      <c r="BZ148" s="56"/>
    </row>
    <row r="149" spans="77:78" x14ac:dyDescent="0.45">
      <c r="BY149" s="56"/>
      <c r="BZ149" s="56"/>
    </row>
    <row r="150" spans="77:78" x14ac:dyDescent="0.45">
      <c r="BY150" s="56"/>
      <c r="BZ150" s="56"/>
    </row>
    <row r="151" spans="77:78" x14ac:dyDescent="0.45">
      <c r="BY151" s="56"/>
      <c r="BZ151" s="56"/>
    </row>
    <row r="152" spans="77:78" x14ac:dyDescent="0.45">
      <c r="BY152" s="56"/>
      <c r="BZ152" s="56"/>
    </row>
    <row r="153" spans="77:78" x14ac:dyDescent="0.45">
      <c r="BY153" s="56"/>
      <c r="BZ153" s="56"/>
    </row>
    <row r="154" spans="77:78" x14ac:dyDescent="0.45">
      <c r="BY154" s="56"/>
      <c r="BZ154" s="56"/>
    </row>
    <row r="155" spans="77:78" x14ac:dyDescent="0.45">
      <c r="BY155" s="56"/>
      <c r="BZ155" s="56"/>
    </row>
    <row r="156" spans="77:78" x14ac:dyDescent="0.45">
      <c r="BY156" s="56"/>
      <c r="BZ156" s="56"/>
    </row>
    <row r="157" spans="77:78" x14ac:dyDescent="0.45">
      <c r="BY157" s="56"/>
      <c r="BZ157" s="56"/>
    </row>
    <row r="158" spans="77:78" x14ac:dyDescent="0.45">
      <c r="BY158" s="56"/>
      <c r="BZ158" s="56"/>
    </row>
    <row r="159" spans="77:78" x14ac:dyDescent="0.45">
      <c r="BY159" s="56"/>
      <c r="BZ159" s="56"/>
    </row>
    <row r="160" spans="77:78" x14ac:dyDescent="0.45">
      <c r="BY160" s="56"/>
      <c r="BZ160" s="56"/>
    </row>
    <row r="161" spans="77:78" x14ac:dyDescent="0.45">
      <c r="BY161" s="56"/>
      <c r="BZ161" s="56"/>
    </row>
    <row r="162" spans="77:78" x14ac:dyDescent="0.45">
      <c r="BY162" s="56"/>
      <c r="BZ162" s="56"/>
    </row>
    <row r="163" spans="77:78" x14ac:dyDescent="0.45">
      <c r="BY163" s="56"/>
      <c r="BZ163" s="56"/>
    </row>
    <row r="164" spans="77:78" x14ac:dyDescent="0.45">
      <c r="BY164" s="56"/>
      <c r="BZ164" s="56"/>
    </row>
    <row r="165" spans="77:78" x14ac:dyDescent="0.45">
      <c r="BY165" s="56"/>
      <c r="BZ165" s="56"/>
    </row>
    <row r="166" spans="77:78" x14ac:dyDescent="0.45">
      <c r="BY166" s="56"/>
      <c r="BZ166" s="56"/>
    </row>
    <row r="167" spans="77:78" x14ac:dyDescent="0.45">
      <c r="BY167" s="56"/>
      <c r="BZ167" s="56"/>
    </row>
    <row r="168" spans="77:78" x14ac:dyDescent="0.45">
      <c r="BY168" s="56"/>
      <c r="BZ168" s="56"/>
    </row>
    <row r="169" spans="77:78" x14ac:dyDescent="0.45">
      <c r="BY169" s="56"/>
      <c r="BZ169" s="56"/>
    </row>
    <row r="170" spans="77:78" x14ac:dyDescent="0.45">
      <c r="BY170" s="56"/>
      <c r="BZ170" s="56"/>
    </row>
    <row r="171" spans="77:78" x14ac:dyDescent="0.45">
      <c r="BY171" s="56"/>
      <c r="BZ171" s="56"/>
    </row>
    <row r="172" spans="77:78" x14ac:dyDescent="0.45">
      <c r="BY172" s="56"/>
      <c r="BZ172" s="56"/>
    </row>
    <row r="173" spans="77:78" x14ac:dyDescent="0.45">
      <c r="BY173" s="56"/>
      <c r="BZ173" s="56"/>
    </row>
    <row r="174" spans="77:78" x14ac:dyDescent="0.45">
      <c r="BY174" s="56"/>
      <c r="BZ174" s="56"/>
    </row>
    <row r="175" spans="77:78" x14ac:dyDescent="0.45">
      <c r="BY175" s="56"/>
      <c r="BZ175" s="56"/>
    </row>
    <row r="176" spans="77:78" x14ac:dyDescent="0.45">
      <c r="BY176" s="56"/>
      <c r="BZ176" s="56"/>
    </row>
    <row r="177" spans="77:78" x14ac:dyDescent="0.45">
      <c r="BY177" s="56"/>
      <c r="BZ177" s="56"/>
    </row>
    <row r="178" spans="77:78" x14ac:dyDescent="0.45">
      <c r="BY178" s="56"/>
      <c r="BZ178" s="56"/>
    </row>
    <row r="179" spans="77:78" x14ac:dyDescent="0.45">
      <c r="BY179" s="56"/>
      <c r="BZ179" s="56"/>
    </row>
    <row r="180" spans="77:78" x14ac:dyDescent="0.45">
      <c r="BY180" s="56"/>
      <c r="BZ180" s="56"/>
    </row>
    <row r="181" spans="77:78" x14ac:dyDescent="0.45">
      <c r="BY181" s="56"/>
      <c r="BZ181" s="56"/>
    </row>
    <row r="182" spans="77:78" x14ac:dyDescent="0.45">
      <c r="BY182" s="56"/>
      <c r="BZ182" s="56"/>
    </row>
    <row r="183" spans="77:78" x14ac:dyDescent="0.45">
      <c r="BY183" s="56"/>
      <c r="BZ183" s="56"/>
    </row>
    <row r="184" spans="77:78" x14ac:dyDescent="0.45">
      <c r="BY184" s="56"/>
      <c r="BZ184" s="56"/>
    </row>
    <row r="185" spans="77:78" x14ac:dyDescent="0.45">
      <c r="BY185" s="56"/>
      <c r="BZ185" s="56"/>
    </row>
    <row r="186" spans="77:78" x14ac:dyDescent="0.45">
      <c r="BY186" s="56"/>
      <c r="BZ186" s="56"/>
    </row>
    <row r="187" spans="77:78" x14ac:dyDescent="0.45">
      <c r="BY187" s="56"/>
      <c r="BZ187" s="56"/>
    </row>
    <row r="188" spans="77:78" x14ac:dyDescent="0.45">
      <c r="BY188" s="56"/>
      <c r="BZ188" s="56"/>
    </row>
    <row r="189" spans="77:78" x14ac:dyDescent="0.45">
      <c r="BY189" s="56"/>
      <c r="BZ189" s="56"/>
    </row>
    <row r="190" spans="77:78" x14ac:dyDescent="0.45">
      <c r="BY190" s="56"/>
      <c r="BZ190" s="56"/>
    </row>
    <row r="191" spans="77:78" x14ac:dyDescent="0.45">
      <c r="BY191" s="56"/>
      <c r="BZ191" s="56"/>
    </row>
    <row r="192" spans="77:78" x14ac:dyDescent="0.45">
      <c r="BY192" s="56"/>
      <c r="BZ192" s="56"/>
    </row>
    <row r="193" spans="77:78" x14ac:dyDescent="0.45">
      <c r="BY193" s="56"/>
      <c r="BZ193" s="56"/>
    </row>
    <row r="194" spans="77:78" x14ac:dyDescent="0.45">
      <c r="BY194" s="56"/>
      <c r="BZ194" s="56"/>
    </row>
    <row r="195" spans="77:78" x14ac:dyDescent="0.45">
      <c r="BY195" s="56"/>
      <c r="BZ195" s="56"/>
    </row>
    <row r="196" spans="77:78" x14ac:dyDescent="0.45">
      <c r="BY196" s="56"/>
      <c r="BZ196" s="56"/>
    </row>
    <row r="197" spans="77:78" x14ac:dyDescent="0.45">
      <c r="BY197" s="56"/>
      <c r="BZ197" s="56"/>
    </row>
    <row r="198" spans="77:78" x14ac:dyDescent="0.45">
      <c r="BY198" s="56"/>
      <c r="BZ198" s="56"/>
    </row>
    <row r="199" spans="77:78" x14ac:dyDescent="0.45">
      <c r="BY199" s="56"/>
      <c r="BZ199" s="56"/>
    </row>
    <row r="200" spans="77:78" x14ac:dyDescent="0.45">
      <c r="BY200" s="56"/>
      <c r="BZ200" s="56"/>
    </row>
    <row r="201" spans="77:78" x14ac:dyDescent="0.45">
      <c r="BY201" s="56"/>
      <c r="BZ201" s="56"/>
    </row>
    <row r="202" spans="77:78" x14ac:dyDescent="0.45">
      <c r="BY202" s="56"/>
      <c r="BZ202" s="56"/>
    </row>
    <row r="203" spans="77:78" x14ac:dyDescent="0.45">
      <c r="BY203" s="56"/>
      <c r="BZ203" s="56"/>
    </row>
    <row r="204" spans="77:78" x14ac:dyDescent="0.45">
      <c r="BY204" s="56"/>
      <c r="BZ204" s="56"/>
    </row>
    <row r="205" spans="77:78" x14ac:dyDescent="0.45">
      <c r="BY205" s="56"/>
      <c r="BZ205" s="56"/>
    </row>
    <row r="206" spans="77:78" x14ac:dyDescent="0.45">
      <c r="BY206" s="56"/>
      <c r="BZ206" s="56"/>
    </row>
    <row r="207" spans="77:78" x14ac:dyDescent="0.45">
      <c r="BY207" s="56"/>
      <c r="BZ207" s="56"/>
    </row>
  </sheetData>
  <sheetProtection selectLockedCells="1"/>
  <autoFilter ref="N12:BA98">
    <filterColumn colId="1" showButton="0"/>
    <filterColumn colId="2" showButton="0"/>
    <filterColumn colId="5" showButton="0"/>
    <filterColumn colId="6" showButton="0"/>
    <filterColumn colId="9" showButton="0"/>
    <filterColumn colId="10" showButton="0"/>
  </autoFilter>
  <mergeCells count="16">
    <mergeCell ref="A3:L3"/>
    <mergeCell ref="A4:B4"/>
    <mergeCell ref="B8:F8"/>
    <mergeCell ref="B9:F9"/>
    <mergeCell ref="N3:Y3"/>
    <mergeCell ref="N4:O4"/>
    <mergeCell ref="O8:S8"/>
    <mergeCell ref="O9:S9"/>
    <mergeCell ref="BP3:CA3"/>
    <mergeCell ref="BP4:BQ4"/>
    <mergeCell ref="BQ8:BU8"/>
    <mergeCell ref="BQ9:BU9"/>
    <mergeCell ref="BC3:BN3"/>
    <mergeCell ref="BC4:BD4"/>
    <mergeCell ref="BD8:BH8"/>
    <mergeCell ref="BD9:BH9"/>
  </mergeCells>
  <conditionalFormatting sqref="AC15:AM96">
    <cfRule type="cellIs" dxfId="0" priority="1" operator="equal">
      <formula>2</formula>
    </cfRule>
  </conditionalFormatting>
  <dataValidations count="2">
    <dataValidation type="list" allowBlank="1" showInputMessage="1" showErrorMessage="1" sqref="O9:S9 B9:F9 BQ9:BU9 BD9:BH9">
      <formula1>$AB$26:$AB$28</formula1>
    </dataValidation>
    <dataValidation type="list" allowBlank="1" showInputMessage="1" showErrorMessage="1" sqref="O8:S8 B8:F8 BQ8:BU8 BD8:BH8">
      <formula1>$AB$7:$AB$9</formula1>
    </dataValidation>
  </dataValidation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CP229"/>
  <sheetViews>
    <sheetView topLeftCell="U1" zoomScale="85" zoomScaleNormal="85" workbookViewId="0">
      <pane ySplit="7" topLeftCell="A8" activePane="bottomLeft" state="frozen"/>
      <selection activeCell="A15" sqref="A15"/>
      <selection pane="bottomLeft" activeCell="A15" sqref="A15"/>
    </sheetView>
  </sheetViews>
  <sheetFormatPr defaultRowHeight="14.25" x14ac:dyDescent="0.45"/>
  <cols>
    <col min="1" max="1" width="31.59765625" customWidth="1"/>
    <col min="13" max="13" width="29.3984375" customWidth="1"/>
    <col min="14" max="14" width="6.1328125" customWidth="1"/>
    <col min="15" max="15" width="39.265625" customWidth="1"/>
    <col min="18" max="18" width="13" customWidth="1"/>
    <col min="19" max="19" width="25.265625" customWidth="1"/>
    <col min="21" max="23" width="12.265625" customWidth="1"/>
    <col min="25" max="25" width="25.265625" customWidth="1"/>
    <col min="27" max="29" width="12.265625" customWidth="1"/>
    <col min="33" max="33" width="11.59765625" customWidth="1"/>
    <col min="34" max="34" width="13" customWidth="1"/>
    <col min="35" max="35" width="17.265625" customWidth="1"/>
    <col min="37" max="37" width="25.265625" customWidth="1"/>
    <col min="39" max="41" width="12.265625" customWidth="1"/>
    <col min="43" max="43" width="14.1328125" customWidth="1"/>
    <col min="48" max="48" width="25.265625" customWidth="1"/>
    <col min="50" max="52" width="12.265625" customWidth="1"/>
    <col min="54" max="54" width="25.265625" customWidth="1"/>
    <col min="56" max="58" width="12.265625" customWidth="1"/>
    <col min="60" max="60" width="20.3984375" customWidth="1"/>
    <col min="62" max="62" width="11.59765625" customWidth="1"/>
    <col min="63" max="63" width="13" customWidth="1"/>
    <col min="64" max="64" width="17.265625" customWidth="1"/>
    <col min="66" max="66" width="25.265625" customWidth="1"/>
    <col min="68" max="70" width="12.265625" customWidth="1"/>
    <col min="72" max="72" width="17.86328125" customWidth="1"/>
    <col min="78" max="78" width="17.86328125" customWidth="1"/>
    <col min="84" max="84" width="17.86328125" customWidth="1"/>
    <col min="90" max="90" width="17.86328125" customWidth="1"/>
  </cols>
  <sheetData>
    <row r="1" spans="1:94" x14ac:dyDescent="0.45">
      <c r="A1" s="410" t="s">
        <v>68</v>
      </c>
      <c r="B1" s="410"/>
      <c r="C1" s="410"/>
      <c r="D1" s="410"/>
      <c r="E1" s="410"/>
      <c r="F1" s="410"/>
      <c r="G1" s="410"/>
      <c r="H1" s="410"/>
      <c r="I1" s="410"/>
      <c r="J1" s="410"/>
      <c r="K1" s="410"/>
      <c r="L1" s="410"/>
      <c r="N1" s="49"/>
      <c r="S1" s="61" t="s">
        <v>100</v>
      </c>
      <c r="T1" s="38" t="s">
        <v>100</v>
      </c>
      <c r="U1" s="38" t="s">
        <v>100</v>
      </c>
      <c r="V1" s="38" t="s">
        <v>100</v>
      </c>
      <c r="W1" s="38" t="s">
        <v>100</v>
      </c>
      <c r="X1" s="38" t="s">
        <v>100</v>
      </c>
      <c r="Y1" s="38" t="s">
        <v>100</v>
      </c>
      <c r="Z1" s="38" t="s">
        <v>100</v>
      </c>
      <c r="AA1" s="38" t="s">
        <v>100</v>
      </c>
      <c r="AB1" s="38" t="s">
        <v>100</v>
      </c>
      <c r="AC1" s="38" t="s">
        <v>100</v>
      </c>
      <c r="AD1" s="38" t="s">
        <v>100</v>
      </c>
      <c r="AE1" s="38" t="s">
        <v>100</v>
      </c>
      <c r="AF1" s="38" t="s">
        <v>100</v>
      </c>
      <c r="AG1" s="38" t="s">
        <v>100</v>
      </c>
      <c r="AH1" s="38" t="s">
        <v>100</v>
      </c>
      <c r="AI1" s="38" t="s">
        <v>100</v>
      </c>
      <c r="AJ1" s="38" t="s">
        <v>100</v>
      </c>
      <c r="AK1" s="38" t="s">
        <v>100</v>
      </c>
      <c r="AL1" s="38" t="s">
        <v>100</v>
      </c>
      <c r="AM1" s="38" t="s">
        <v>100</v>
      </c>
      <c r="AN1" s="38" t="s">
        <v>100</v>
      </c>
      <c r="AO1" s="38" t="s">
        <v>100</v>
      </c>
      <c r="AV1" s="38"/>
      <c r="AW1" s="38"/>
      <c r="AX1" s="38"/>
      <c r="AY1" s="38"/>
      <c r="AZ1" s="38"/>
      <c r="BA1" s="38"/>
      <c r="BB1" s="38"/>
      <c r="BC1" s="38"/>
      <c r="BD1" s="38"/>
      <c r="BE1" s="38"/>
      <c r="BF1" s="38"/>
      <c r="BG1" s="38"/>
      <c r="BH1" s="38"/>
      <c r="BI1" s="38"/>
      <c r="BJ1" s="38"/>
      <c r="BK1" s="38"/>
      <c r="BL1" s="38"/>
      <c r="BM1" s="38"/>
      <c r="BN1" s="38"/>
      <c r="BO1" s="38"/>
      <c r="BP1" s="38"/>
      <c r="BQ1" s="38"/>
      <c r="BR1" s="38"/>
      <c r="BT1" s="38"/>
      <c r="BU1" s="38"/>
      <c r="BV1" s="38"/>
      <c r="BW1" s="38"/>
      <c r="BX1" s="38"/>
      <c r="BY1" s="38"/>
      <c r="BZ1" s="38"/>
      <c r="CA1" s="38"/>
      <c r="CB1" s="38"/>
      <c r="CC1" s="38"/>
      <c r="CD1" s="38"/>
      <c r="CE1" s="38"/>
      <c r="CF1" s="38"/>
      <c r="CG1" s="38"/>
      <c r="CH1" s="38"/>
      <c r="CI1" s="38"/>
      <c r="CJ1" s="38"/>
      <c r="CK1" s="38"/>
      <c r="CL1" s="38"/>
      <c r="CM1" s="38"/>
      <c r="CN1" s="38"/>
      <c r="CO1" s="38"/>
      <c r="CP1" s="38"/>
    </row>
    <row r="2" spans="1:94" x14ac:dyDescent="0.45">
      <c r="A2" s="411" t="s">
        <v>69</v>
      </c>
      <c r="B2" s="411"/>
      <c r="C2" s="9"/>
      <c r="D2" s="9"/>
      <c r="E2" s="9"/>
      <c r="F2" s="9"/>
      <c r="G2" s="9"/>
      <c r="H2" s="9"/>
      <c r="I2" s="9"/>
      <c r="J2" s="9"/>
      <c r="K2" s="9"/>
      <c r="L2" s="9"/>
      <c r="N2" s="9"/>
      <c r="O2" s="1" t="s">
        <v>169</v>
      </c>
      <c r="S2" s="62" t="s">
        <v>87</v>
      </c>
      <c r="T2" s="18"/>
      <c r="U2" s="18"/>
      <c r="V2" s="18"/>
      <c r="W2" s="18"/>
      <c r="Y2" s="21" t="s">
        <v>89</v>
      </c>
      <c r="Z2" s="20"/>
      <c r="AA2" s="20"/>
      <c r="AB2" s="20"/>
      <c r="AC2" s="20"/>
      <c r="AE2" s="19" t="s">
        <v>88</v>
      </c>
      <c r="AF2" s="18"/>
      <c r="AG2" s="18"/>
      <c r="AH2" s="18"/>
      <c r="AI2" s="18"/>
      <c r="AK2" s="21" t="s">
        <v>90</v>
      </c>
      <c r="AL2" s="20"/>
      <c r="AM2" s="20"/>
      <c r="AN2" s="20"/>
      <c r="AO2" s="20"/>
      <c r="AV2" s="19"/>
      <c r="AW2" s="18"/>
      <c r="AX2" s="18"/>
      <c r="AY2" s="18"/>
      <c r="AZ2" s="18"/>
      <c r="BB2" s="21"/>
      <c r="BC2" s="20"/>
      <c r="BD2" s="20"/>
      <c r="BE2" s="20"/>
      <c r="BF2" s="20"/>
      <c r="BH2" s="19"/>
      <c r="BI2" s="18"/>
      <c r="BJ2" s="18"/>
      <c r="BK2" s="18"/>
      <c r="BL2" s="18"/>
      <c r="BN2" s="21"/>
      <c r="BO2" s="20"/>
      <c r="BP2" s="20"/>
      <c r="BQ2" s="20"/>
      <c r="BR2" s="20"/>
      <c r="BT2" s="19"/>
      <c r="BU2" s="18"/>
      <c r="BV2" s="18"/>
      <c r="BW2" s="18"/>
      <c r="BX2" s="18"/>
      <c r="BZ2" s="21"/>
      <c r="CA2" s="20"/>
      <c r="CB2" s="20"/>
      <c r="CC2" s="20"/>
      <c r="CD2" s="20"/>
      <c r="CF2" s="19"/>
      <c r="CG2" s="18"/>
      <c r="CH2" s="18"/>
      <c r="CI2" s="18"/>
      <c r="CJ2" s="18"/>
      <c r="CL2" s="21"/>
      <c r="CM2" s="20"/>
      <c r="CN2" s="20"/>
      <c r="CO2" s="20"/>
      <c r="CP2" s="20"/>
    </row>
    <row r="3" spans="1:94" ht="14.65" thickBot="1" x14ac:dyDescent="0.5">
      <c r="A3" s="2" t="s">
        <v>70</v>
      </c>
      <c r="B3" s="9"/>
      <c r="C3" s="9"/>
      <c r="D3" s="9"/>
      <c r="E3" s="9"/>
      <c r="F3" s="9"/>
      <c r="G3" s="9"/>
      <c r="H3" s="9"/>
      <c r="I3" s="9"/>
      <c r="J3" s="9"/>
      <c r="K3" s="39"/>
      <c r="L3" s="39"/>
      <c r="N3" s="39"/>
      <c r="S3" s="60"/>
    </row>
    <row r="4" spans="1:94" x14ac:dyDescent="0.45">
      <c r="A4" s="2"/>
      <c r="B4" s="9"/>
      <c r="C4" s="9"/>
      <c r="D4" s="9"/>
      <c r="E4" s="9"/>
      <c r="F4" s="9"/>
      <c r="G4" s="9"/>
      <c r="H4" s="9"/>
      <c r="I4" s="9"/>
      <c r="J4" s="9"/>
      <c r="K4" s="39"/>
      <c r="L4" s="39"/>
      <c r="N4" s="39"/>
      <c r="O4" s="1" t="s">
        <v>166</v>
      </c>
      <c r="P4" s="1" t="s">
        <v>104</v>
      </c>
      <c r="Q4" s="1" t="s">
        <v>105</v>
      </c>
      <c r="R4" s="58" t="s">
        <v>106</v>
      </c>
      <c r="S4" s="1" t="s">
        <v>63</v>
      </c>
      <c r="T4" s="1" t="s">
        <v>64</v>
      </c>
      <c r="U4" s="1" t="s">
        <v>65</v>
      </c>
      <c r="V4" s="1" t="s">
        <v>66</v>
      </c>
      <c r="W4" s="1" t="s">
        <v>67</v>
      </c>
      <c r="Y4" s="1" t="s">
        <v>63</v>
      </c>
      <c r="Z4" s="1" t="s">
        <v>64</v>
      </c>
      <c r="AA4" s="1" t="s">
        <v>65</v>
      </c>
      <c r="AB4" s="1" t="s">
        <v>66</v>
      </c>
      <c r="AC4" s="1" t="s">
        <v>67</v>
      </c>
      <c r="AE4" s="1" t="s">
        <v>63</v>
      </c>
      <c r="AF4" s="1" t="s">
        <v>64</v>
      </c>
      <c r="AG4" s="1" t="s">
        <v>65</v>
      </c>
      <c r="AH4" s="1" t="s">
        <v>66</v>
      </c>
      <c r="AI4" s="1" t="s">
        <v>67</v>
      </c>
      <c r="AK4" s="1" t="s">
        <v>63</v>
      </c>
      <c r="AL4" s="1" t="s">
        <v>64</v>
      </c>
      <c r="AM4" s="1" t="s">
        <v>65</v>
      </c>
      <c r="AN4" s="1" t="s">
        <v>66</v>
      </c>
      <c r="AO4" s="1" t="s">
        <v>67</v>
      </c>
      <c r="AQ4" s="29" t="s">
        <v>95</v>
      </c>
      <c r="AR4" s="30"/>
      <c r="AS4" s="30"/>
      <c r="AT4" s="31"/>
      <c r="AV4" s="1"/>
      <c r="AW4" s="1"/>
      <c r="AX4" s="1"/>
      <c r="AY4" s="1"/>
      <c r="AZ4" s="1"/>
      <c r="BB4" s="1"/>
      <c r="BC4" s="1"/>
      <c r="BD4" s="1"/>
      <c r="BE4" s="1"/>
      <c r="BF4" s="1"/>
      <c r="BH4" s="1"/>
      <c r="BI4" s="1"/>
      <c r="BJ4" s="1"/>
      <c r="BK4" s="1"/>
      <c r="BL4" s="1"/>
      <c r="BN4" s="1"/>
      <c r="BO4" s="1"/>
      <c r="BP4" s="1"/>
      <c r="BQ4" s="1"/>
      <c r="BR4" s="1"/>
      <c r="BT4" s="1"/>
      <c r="BU4" s="1"/>
      <c r="BV4" s="1"/>
      <c r="BW4" s="1"/>
      <c r="BX4" s="1"/>
      <c r="BZ4" s="1"/>
      <c r="CA4" s="1"/>
      <c r="CB4" s="1"/>
      <c r="CC4" s="1"/>
      <c r="CD4" s="1"/>
      <c r="CF4" s="1"/>
      <c r="CG4" s="1"/>
      <c r="CH4" s="1"/>
      <c r="CI4" s="1"/>
      <c r="CJ4" s="1"/>
      <c r="CL4" s="1"/>
      <c r="CM4" s="1"/>
      <c r="CN4" s="1"/>
      <c r="CO4" s="1"/>
      <c r="CP4" s="1"/>
    </row>
    <row r="5" spans="1:94" x14ac:dyDescent="0.45">
      <c r="A5" s="36" t="s">
        <v>96</v>
      </c>
      <c r="B5" s="17"/>
      <c r="C5" s="17"/>
      <c r="D5" s="17"/>
      <c r="E5" s="17"/>
      <c r="F5" s="17"/>
      <c r="O5" s="37" t="s">
        <v>98</v>
      </c>
      <c r="P5" t="s">
        <v>136</v>
      </c>
      <c r="Q5" t="s">
        <v>137</v>
      </c>
      <c r="R5" s="59" t="s">
        <v>144</v>
      </c>
      <c r="S5" t="s">
        <v>184</v>
      </c>
      <c r="T5" t="s">
        <v>1</v>
      </c>
      <c r="U5">
        <f>T20</f>
        <v>292760</v>
      </c>
      <c r="V5">
        <f t="shared" ref="V5:W7" si="0">U20</f>
        <v>263369</v>
      </c>
      <c r="W5">
        <f t="shared" si="0"/>
        <v>294805</v>
      </c>
      <c r="Y5" t="str">
        <f>S5</f>
        <v>Any</v>
      </c>
      <c r="Z5" t="str">
        <f>T5</f>
        <v>F</v>
      </c>
      <c r="AA5">
        <f>U5</f>
        <v>292760</v>
      </c>
      <c r="AB5">
        <f t="shared" ref="AB5:AC5" si="1">V5</f>
        <v>263369</v>
      </c>
      <c r="AC5">
        <f t="shared" si="1"/>
        <v>294805</v>
      </c>
      <c r="AE5" t="str">
        <f t="shared" ref="AE5:AE16" si="2">S5</f>
        <v>Any</v>
      </c>
      <c r="AF5" t="str">
        <f t="shared" ref="AF5:AF16" si="3">T5</f>
        <v>F</v>
      </c>
      <c r="AG5">
        <f t="shared" ref="AG5:AG16" si="4">ROUND(100*U5/W5,0)</f>
        <v>99</v>
      </c>
      <c r="AH5">
        <f t="shared" ref="AH5:AH16" si="5">ROUND(100*V5/$W5,0)</f>
        <v>89</v>
      </c>
      <c r="AI5">
        <v>100</v>
      </c>
      <c r="AK5" t="str">
        <f t="shared" ref="AK5:AK16" si="6">AE5</f>
        <v>Any</v>
      </c>
      <c r="AL5" t="str">
        <f t="shared" ref="AL5:AL16" si="7">AF5</f>
        <v>F</v>
      </c>
      <c r="AM5">
        <f t="shared" ref="AM5:AM16" si="8">ROUND(100*IF(AL5="F",U5/$AS$7,IF(AL5="M",U5/$AR$7,IF(AL5="NULL",U5/$AT$7,"Error"))),0)</f>
        <v>98</v>
      </c>
      <c r="AN5">
        <f t="shared" ref="AN5:AN16" si="9">ROUND(100*IF(AL5="F",V5/$AS$7,IF(AL5="M",V5/$AR$7,IF(AL5="NULL",V5/$AT$7,"Error"))),0)</f>
        <v>88</v>
      </c>
      <c r="AO5">
        <f t="shared" ref="AO5:AO16" si="10">ROUND(100*IF(AL5="F",W5/$AS$7,IF(AL5="M",W5/$AR$7,IF(AL5="NULL",W5/$AT$7,"Error"))),0)</f>
        <v>99</v>
      </c>
      <c r="AQ5" s="22"/>
      <c r="AR5" s="23"/>
      <c r="AS5" s="23"/>
      <c r="AT5" s="24"/>
    </row>
    <row r="6" spans="1:94" x14ac:dyDescent="0.45">
      <c r="A6" s="55" t="s">
        <v>97</v>
      </c>
      <c r="B6" s="412" t="s">
        <v>98</v>
      </c>
      <c r="C6" s="412"/>
      <c r="D6" s="412"/>
      <c r="E6" s="412"/>
      <c r="F6" s="412"/>
      <c r="O6" s="37" t="s">
        <v>101</v>
      </c>
      <c r="P6" t="s">
        <v>138</v>
      </c>
      <c r="Q6" t="s">
        <v>139</v>
      </c>
      <c r="R6" s="59" t="s">
        <v>147</v>
      </c>
      <c r="S6" t="s">
        <v>184</v>
      </c>
      <c r="T6" t="s">
        <v>2</v>
      </c>
      <c r="U6">
        <f>T21</f>
        <v>302140</v>
      </c>
      <c r="V6">
        <f t="shared" si="0"/>
        <v>253147</v>
      </c>
      <c r="W6">
        <f t="shared" si="0"/>
        <v>305546</v>
      </c>
      <c r="Y6" t="str">
        <f t="shared" ref="Y6:Y16" si="11">S6</f>
        <v>Any</v>
      </c>
      <c r="Z6" t="str">
        <f t="shared" ref="Z6:Z16" si="12">T6</f>
        <v>M</v>
      </c>
      <c r="AA6">
        <f t="shared" ref="AA6:AA16" si="13">U6</f>
        <v>302140</v>
      </c>
      <c r="AB6">
        <f t="shared" ref="AB6:AB16" si="14">V6</f>
        <v>253147</v>
      </c>
      <c r="AC6">
        <f t="shared" ref="AC6:AC16" si="15">W6</f>
        <v>305546</v>
      </c>
      <c r="AE6" t="str">
        <f t="shared" si="2"/>
        <v>Any</v>
      </c>
      <c r="AF6" t="str">
        <f t="shared" si="3"/>
        <v>M</v>
      </c>
      <c r="AG6">
        <f t="shared" si="4"/>
        <v>99</v>
      </c>
      <c r="AH6">
        <f t="shared" si="5"/>
        <v>83</v>
      </c>
      <c r="AI6">
        <v>101</v>
      </c>
      <c r="AK6" t="str">
        <f t="shared" si="6"/>
        <v>Any</v>
      </c>
      <c r="AL6" t="str">
        <f t="shared" si="7"/>
        <v>M</v>
      </c>
      <c r="AM6">
        <f t="shared" si="8"/>
        <v>96</v>
      </c>
      <c r="AN6">
        <f t="shared" si="9"/>
        <v>81</v>
      </c>
      <c r="AO6">
        <f t="shared" si="10"/>
        <v>97</v>
      </c>
      <c r="AQ6" s="22"/>
      <c r="AR6" s="34" t="s">
        <v>91</v>
      </c>
      <c r="AS6" s="34" t="s">
        <v>92</v>
      </c>
      <c r="AT6" s="35" t="s">
        <v>93</v>
      </c>
    </row>
    <row r="7" spans="1:94" ht="15" x14ac:dyDescent="0.45">
      <c r="A7" s="55" t="s">
        <v>99</v>
      </c>
      <c r="B7" s="412" t="s">
        <v>100</v>
      </c>
      <c r="C7" s="412"/>
      <c r="D7" s="412"/>
      <c r="E7" s="412"/>
      <c r="F7" s="412"/>
      <c r="O7" s="37" t="s">
        <v>102</v>
      </c>
      <c r="P7" t="s">
        <v>140</v>
      </c>
      <c r="Q7" t="s">
        <v>141</v>
      </c>
      <c r="R7" s="59" t="s">
        <v>150</v>
      </c>
      <c r="S7" t="s">
        <v>184</v>
      </c>
      <c r="T7" t="s">
        <v>3</v>
      </c>
      <c r="U7">
        <f>T22</f>
        <v>594900</v>
      </c>
      <c r="V7">
        <f t="shared" si="0"/>
        <v>516516</v>
      </c>
      <c r="W7">
        <f t="shared" si="0"/>
        <v>600351</v>
      </c>
      <c r="Y7" t="str">
        <f t="shared" si="11"/>
        <v>Any</v>
      </c>
      <c r="Z7" t="str">
        <f t="shared" si="12"/>
        <v>NULL</v>
      </c>
      <c r="AA7">
        <f t="shared" si="13"/>
        <v>594900</v>
      </c>
      <c r="AB7">
        <f t="shared" si="14"/>
        <v>516516</v>
      </c>
      <c r="AC7">
        <f t="shared" si="15"/>
        <v>600351</v>
      </c>
      <c r="AE7" t="str">
        <f t="shared" si="2"/>
        <v>Any</v>
      </c>
      <c r="AF7" t="str">
        <f t="shared" si="3"/>
        <v>NULL</v>
      </c>
      <c r="AG7">
        <f t="shared" si="4"/>
        <v>99</v>
      </c>
      <c r="AH7">
        <f t="shared" si="5"/>
        <v>86</v>
      </c>
      <c r="AI7">
        <v>102</v>
      </c>
      <c r="AK7" t="str">
        <f t="shared" si="6"/>
        <v>Any</v>
      </c>
      <c r="AL7" t="str">
        <f t="shared" si="7"/>
        <v>NULL</v>
      </c>
      <c r="AM7">
        <f t="shared" si="8"/>
        <v>97</v>
      </c>
      <c r="AN7">
        <f t="shared" si="9"/>
        <v>84</v>
      </c>
      <c r="AO7">
        <f t="shared" si="10"/>
        <v>98</v>
      </c>
      <c r="AQ7" s="28" t="s">
        <v>94</v>
      </c>
      <c r="AR7" s="32">
        <v>313884</v>
      </c>
      <c r="AS7" s="32">
        <v>298464</v>
      </c>
      <c r="AT7" s="33">
        <v>612348</v>
      </c>
    </row>
    <row r="8" spans="1:94" ht="14.65" thickBot="1" x14ac:dyDescent="0.5">
      <c r="R8" s="59"/>
      <c r="S8" t="s">
        <v>185</v>
      </c>
      <c r="T8" t="s">
        <v>1</v>
      </c>
      <c r="U8">
        <f>W20</f>
        <v>176641</v>
      </c>
      <c r="V8">
        <f t="shared" ref="V8:W10" si="16">X20</f>
        <v>127477</v>
      </c>
      <c r="W8">
        <f t="shared" si="16"/>
        <v>181737</v>
      </c>
      <c r="Y8" t="str">
        <f t="shared" si="11"/>
        <v>English_maths</v>
      </c>
      <c r="Z8" t="str">
        <f t="shared" si="12"/>
        <v>F</v>
      </c>
      <c r="AA8">
        <f t="shared" si="13"/>
        <v>176641</v>
      </c>
      <c r="AB8">
        <f t="shared" si="14"/>
        <v>127477</v>
      </c>
      <c r="AC8">
        <f t="shared" si="15"/>
        <v>181737</v>
      </c>
      <c r="AE8" t="str">
        <f t="shared" si="2"/>
        <v>English_maths</v>
      </c>
      <c r="AF8" t="str">
        <f t="shared" si="3"/>
        <v>F</v>
      </c>
      <c r="AG8">
        <f t="shared" si="4"/>
        <v>97</v>
      </c>
      <c r="AH8">
        <f t="shared" si="5"/>
        <v>70</v>
      </c>
      <c r="AI8">
        <v>103</v>
      </c>
      <c r="AK8" t="str">
        <f t="shared" si="6"/>
        <v>English_maths</v>
      </c>
      <c r="AL8" t="str">
        <f t="shared" si="7"/>
        <v>F</v>
      </c>
      <c r="AM8">
        <f t="shared" si="8"/>
        <v>59</v>
      </c>
      <c r="AN8">
        <f t="shared" si="9"/>
        <v>43</v>
      </c>
      <c r="AO8">
        <f t="shared" si="10"/>
        <v>61</v>
      </c>
      <c r="AQ8" s="25"/>
      <c r="AR8" s="26"/>
      <c r="AS8" s="26"/>
      <c r="AT8" s="27"/>
    </row>
    <row r="9" spans="1:94" x14ac:dyDescent="0.45">
      <c r="A9" s="3"/>
      <c r="B9" s="9"/>
      <c r="C9" s="4"/>
      <c r="D9" s="9"/>
      <c r="E9" s="9"/>
      <c r="F9" s="9"/>
      <c r="G9" s="9"/>
      <c r="H9" s="9"/>
      <c r="I9" s="9"/>
      <c r="J9" s="9"/>
      <c r="K9" s="9"/>
      <c r="L9" s="10"/>
      <c r="N9" s="10"/>
      <c r="O9" s="1" t="s">
        <v>167</v>
      </c>
      <c r="R9" s="59"/>
      <c r="S9" t="s">
        <v>185</v>
      </c>
      <c r="T9" t="s">
        <v>2</v>
      </c>
      <c r="U9">
        <f>W21</f>
        <v>166776</v>
      </c>
      <c r="V9">
        <f t="shared" si="16"/>
        <v>104355</v>
      </c>
      <c r="W9">
        <f t="shared" si="16"/>
        <v>172535</v>
      </c>
      <c r="Y9" t="str">
        <f t="shared" si="11"/>
        <v>English_maths</v>
      </c>
      <c r="Z9" t="str">
        <f t="shared" si="12"/>
        <v>M</v>
      </c>
      <c r="AA9">
        <f t="shared" si="13"/>
        <v>166776</v>
      </c>
      <c r="AB9">
        <f t="shared" si="14"/>
        <v>104355</v>
      </c>
      <c r="AC9">
        <f t="shared" si="15"/>
        <v>172535</v>
      </c>
      <c r="AE9" t="str">
        <f t="shared" si="2"/>
        <v>English_maths</v>
      </c>
      <c r="AF9" t="str">
        <f t="shared" si="3"/>
        <v>M</v>
      </c>
      <c r="AG9">
        <f t="shared" si="4"/>
        <v>97</v>
      </c>
      <c r="AH9">
        <f t="shared" si="5"/>
        <v>60</v>
      </c>
      <c r="AI9">
        <v>104</v>
      </c>
      <c r="AK9" t="str">
        <f t="shared" si="6"/>
        <v>English_maths</v>
      </c>
      <c r="AL9" t="str">
        <f t="shared" si="7"/>
        <v>M</v>
      </c>
      <c r="AM9">
        <f t="shared" si="8"/>
        <v>53</v>
      </c>
      <c r="AN9">
        <f t="shared" si="9"/>
        <v>33</v>
      </c>
      <c r="AO9">
        <f t="shared" si="10"/>
        <v>55</v>
      </c>
    </row>
    <row r="10" spans="1:94" x14ac:dyDescent="0.45">
      <c r="A10" s="5"/>
      <c r="B10" s="415" t="str">
        <f>IF(B6=O10,O31,O32)</f>
        <v>Pupils entered for GCSE (number)</v>
      </c>
      <c r="C10" s="415"/>
      <c r="D10" s="415"/>
      <c r="E10" s="11"/>
      <c r="F10" s="415" t="str">
        <f>IF(B6=O15,O34,O35)</f>
        <v>Achieved grades A*-C (number)</v>
      </c>
      <c r="G10" s="415"/>
      <c r="H10" s="415"/>
      <c r="I10" s="11"/>
      <c r="J10" s="415" t="str">
        <f>IF(B6=O15,O37,O38)</f>
        <v>Achieved grades A*-G (number)</v>
      </c>
      <c r="K10" s="415"/>
      <c r="L10" s="415"/>
      <c r="N10" s="7"/>
      <c r="O10" s="37" t="s">
        <v>98</v>
      </c>
      <c r="P10" t="s">
        <v>142</v>
      </c>
      <c r="Q10" t="s">
        <v>143</v>
      </c>
      <c r="R10" s="59" t="s">
        <v>153</v>
      </c>
      <c r="S10" t="s">
        <v>185</v>
      </c>
      <c r="T10" t="s">
        <v>3</v>
      </c>
      <c r="U10">
        <f>W22</f>
        <v>343417</v>
      </c>
      <c r="V10">
        <f t="shared" si="16"/>
        <v>231832</v>
      </c>
      <c r="W10">
        <f t="shared" si="16"/>
        <v>354272</v>
      </c>
      <c r="Y10" t="str">
        <f t="shared" si="11"/>
        <v>English_maths</v>
      </c>
      <c r="Z10" t="str">
        <f t="shared" si="12"/>
        <v>NULL</v>
      </c>
      <c r="AA10">
        <f t="shared" si="13"/>
        <v>343417</v>
      </c>
      <c r="AB10">
        <f t="shared" si="14"/>
        <v>231832</v>
      </c>
      <c r="AC10">
        <f t="shared" si="15"/>
        <v>354272</v>
      </c>
      <c r="AE10" t="str">
        <f t="shared" si="2"/>
        <v>English_maths</v>
      </c>
      <c r="AF10" t="str">
        <f t="shared" si="3"/>
        <v>NULL</v>
      </c>
      <c r="AG10">
        <f t="shared" si="4"/>
        <v>97</v>
      </c>
      <c r="AH10">
        <f t="shared" si="5"/>
        <v>65</v>
      </c>
      <c r="AI10">
        <v>105</v>
      </c>
      <c r="AK10" t="str">
        <f t="shared" si="6"/>
        <v>English_maths</v>
      </c>
      <c r="AL10" t="str">
        <f t="shared" si="7"/>
        <v>NULL</v>
      </c>
      <c r="AM10">
        <f t="shared" si="8"/>
        <v>56</v>
      </c>
      <c r="AN10">
        <f t="shared" si="9"/>
        <v>38</v>
      </c>
      <c r="AO10">
        <f t="shared" si="10"/>
        <v>58</v>
      </c>
    </row>
    <row r="11" spans="1:94" x14ac:dyDescent="0.45">
      <c r="A11" s="6"/>
      <c r="B11" s="50" t="s">
        <v>71</v>
      </c>
      <c r="C11" s="50" t="s">
        <v>72</v>
      </c>
      <c r="D11" s="50" t="s">
        <v>73</v>
      </c>
      <c r="E11" s="12"/>
      <c r="F11" s="50" t="s">
        <v>71</v>
      </c>
      <c r="G11" s="50" t="s">
        <v>72</v>
      </c>
      <c r="H11" s="50" t="s">
        <v>73</v>
      </c>
      <c r="I11" s="12"/>
      <c r="J11" s="50" t="s">
        <v>71</v>
      </c>
      <c r="K11" s="50" t="s">
        <v>72</v>
      </c>
      <c r="L11" s="50" t="s">
        <v>73</v>
      </c>
      <c r="N11" s="7"/>
      <c r="O11" s="37" t="s">
        <v>101</v>
      </c>
      <c r="P11" t="s">
        <v>145</v>
      </c>
      <c r="Q11" t="s">
        <v>146</v>
      </c>
      <c r="R11" s="59" t="s">
        <v>156</v>
      </c>
      <c r="S11" t="s">
        <v>186</v>
      </c>
      <c r="T11" t="s">
        <v>1</v>
      </c>
      <c r="U11">
        <f>Z20</f>
        <v>236630</v>
      </c>
      <c r="V11">
        <f t="shared" ref="V11:W13" si="17">AA20</f>
        <v>165146</v>
      </c>
      <c r="W11">
        <f t="shared" si="17"/>
        <v>242923</v>
      </c>
      <c r="Y11" t="str">
        <f t="shared" si="11"/>
        <v>Sci_maths</v>
      </c>
      <c r="Z11" t="str">
        <f t="shared" si="12"/>
        <v>F</v>
      </c>
      <c r="AA11">
        <f t="shared" si="13"/>
        <v>236630</v>
      </c>
      <c r="AB11">
        <f t="shared" si="14"/>
        <v>165146</v>
      </c>
      <c r="AC11">
        <f t="shared" si="15"/>
        <v>242923</v>
      </c>
      <c r="AE11" t="str">
        <f t="shared" si="2"/>
        <v>Sci_maths</v>
      </c>
      <c r="AF11" t="str">
        <f t="shared" si="3"/>
        <v>F</v>
      </c>
      <c r="AG11">
        <f t="shared" si="4"/>
        <v>97</v>
      </c>
      <c r="AH11">
        <f t="shared" si="5"/>
        <v>68</v>
      </c>
      <c r="AI11">
        <v>106</v>
      </c>
      <c r="AK11" t="str">
        <f t="shared" si="6"/>
        <v>Sci_maths</v>
      </c>
      <c r="AL11" t="str">
        <f t="shared" si="7"/>
        <v>F</v>
      </c>
      <c r="AM11">
        <f t="shared" si="8"/>
        <v>79</v>
      </c>
      <c r="AN11">
        <f t="shared" si="9"/>
        <v>55</v>
      </c>
      <c r="AO11">
        <f t="shared" si="10"/>
        <v>81</v>
      </c>
    </row>
    <row r="12" spans="1:94" x14ac:dyDescent="0.45">
      <c r="A12" s="39"/>
      <c r="B12" s="10"/>
      <c r="C12" s="10"/>
      <c r="D12" s="10"/>
      <c r="E12" s="10"/>
      <c r="F12" s="10"/>
      <c r="G12" s="10"/>
      <c r="H12" s="10"/>
      <c r="I12" s="10"/>
      <c r="J12" s="10"/>
      <c r="K12" s="10"/>
      <c r="L12" s="10"/>
      <c r="N12" s="7"/>
      <c r="O12" s="37" t="s">
        <v>102</v>
      </c>
      <c r="P12" t="s">
        <v>148</v>
      </c>
      <c r="Q12" t="s">
        <v>149</v>
      </c>
      <c r="R12" s="59" t="s">
        <v>159</v>
      </c>
      <c r="S12" t="s">
        <v>186</v>
      </c>
      <c r="T12" t="s">
        <v>2</v>
      </c>
      <c r="U12">
        <f t="shared" ref="U12:U13" si="18">Z21</f>
        <v>238201</v>
      </c>
      <c r="V12">
        <f t="shared" si="17"/>
        <v>159114</v>
      </c>
      <c r="W12">
        <f t="shared" si="17"/>
        <v>245700</v>
      </c>
      <c r="Y12" t="str">
        <f t="shared" si="11"/>
        <v>Sci_maths</v>
      </c>
      <c r="Z12" t="str">
        <f t="shared" si="12"/>
        <v>M</v>
      </c>
      <c r="AA12">
        <f t="shared" si="13"/>
        <v>238201</v>
      </c>
      <c r="AB12">
        <f t="shared" si="14"/>
        <v>159114</v>
      </c>
      <c r="AC12">
        <f t="shared" si="15"/>
        <v>245700</v>
      </c>
      <c r="AE12" t="str">
        <f t="shared" si="2"/>
        <v>Sci_maths</v>
      </c>
      <c r="AF12" t="str">
        <f t="shared" si="3"/>
        <v>M</v>
      </c>
      <c r="AG12">
        <f t="shared" si="4"/>
        <v>97</v>
      </c>
      <c r="AH12">
        <f t="shared" si="5"/>
        <v>65</v>
      </c>
      <c r="AI12">
        <v>107</v>
      </c>
      <c r="AK12" t="str">
        <f t="shared" si="6"/>
        <v>Sci_maths</v>
      </c>
      <c r="AL12" t="str">
        <f t="shared" si="7"/>
        <v>M</v>
      </c>
      <c r="AM12">
        <f t="shared" si="8"/>
        <v>76</v>
      </c>
      <c r="AN12">
        <f t="shared" si="9"/>
        <v>51</v>
      </c>
      <c r="AO12">
        <f t="shared" si="10"/>
        <v>78</v>
      </c>
    </row>
    <row r="13" spans="1:94" x14ac:dyDescent="0.45">
      <c r="A13" t="s">
        <v>125</v>
      </c>
      <c r="B13" s="64"/>
      <c r="C13" s="64"/>
      <c r="D13" s="64"/>
      <c r="E13" s="65"/>
      <c r="F13" s="64"/>
      <c r="G13" s="64"/>
      <c r="H13" s="64"/>
      <c r="I13" s="64"/>
      <c r="J13" s="64"/>
      <c r="K13" s="64"/>
      <c r="L13" s="64"/>
      <c r="M13" t="s">
        <v>184</v>
      </c>
      <c r="N13" s="44"/>
      <c r="R13" s="59"/>
      <c r="S13" t="s">
        <v>186</v>
      </c>
      <c r="T13" t="s">
        <v>3</v>
      </c>
      <c r="U13">
        <f t="shared" si="18"/>
        <v>474831</v>
      </c>
      <c r="V13">
        <f t="shared" si="17"/>
        <v>324260</v>
      </c>
      <c r="W13">
        <f t="shared" si="17"/>
        <v>488623</v>
      </c>
      <c r="Y13" t="str">
        <f t="shared" si="11"/>
        <v>Sci_maths</v>
      </c>
      <c r="Z13" t="str">
        <f t="shared" si="12"/>
        <v>NULL</v>
      </c>
      <c r="AA13">
        <f t="shared" si="13"/>
        <v>474831</v>
      </c>
      <c r="AB13">
        <f t="shared" si="14"/>
        <v>324260</v>
      </c>
      <c r="AC13">
        <f t="shared" si="15"/>
        <v>488623</v>
      </c>
      <c r="AE13" t="str">
        <f t="shared" si="2"/>
        <v>Sci_maths</v>
      </c>
      <c r="AF13" t="str">
        <f t="shared" si="3"/>
        <v>NULL</v>
      </c>
      <c r="AG13">
        <f t="shared" si="4"/>
        <v>97</v>
      </c>
      <c r="AH13">
        <f t="shared" si="5"/>
        <v>66</v>
      </c>
      <c r="AI13">
        <v>108</v>
      </c>
      <c r="AK13" t="str">
        <f t="shared" si="6"/>
        <v>Sci_maths</v>
      </c>
      <c r="AL13" t="str">
        <f t="shared" si="7"/>
        <v>NULL</v>
      </c>
      <c r="AM13">
        <f t="shared" si="8"/>
        <v>78</v>
      </c>
      <c r="AN13">
        <f t="shared" si="9"/>
        <v>53</v>
      </c>
      <c r="AO13">
        <f t="shared" si="10"/>
        <v>80</v>
      </c>
    </row>
    <row r="14" spans="1:94" x14ac:dyDescent="0.45">
      <c r="B14" s="44"/>
      <c r="C14" s="44"/>
      <c r="D14" s="44"/>
      <c r="E14" s="8"/>
      <c r="F14" s="44"/>
      <c r="G14" s="44"/>
      <c r="H14" s="44"/>
      <c r="I14" s="44"/>
      <c r="J14" s="44"/>
      <c r="K14" s="44"/>
      <c r="L14" s="44"/>
      <c r="N14" s="44"/>
      <c r="O14" s="1" t="s">
        <v>168</v>
      </c>
      <c r="R14" s="59"/>
      <c r="S14" t="s">
        <v>187</v>
      </c>
      <c r="T14" t="s">
        <v>1</v>
      </c>
      <c r="U14">
        <f>AC20</f>
        <v>161420</v>
      </c>
      <c r="V14">
        <f t="shared" ref="V14:W16" si="19">AD20</f>
        <v>114698</v>
      </c>
      <c r="W14">
        <f t="shared" si="19"/>
        <v>164754</v>
      </c>
      <c r="Y14" t="str">
        <f t="shared" si="11"/>
        <v>English_maths_sci</v>
      </c>
      <c r="Z14" t="str">
        <f t="shared" si="12"/>
        <v>F</v>
      </c>
      <c r="AA14">
        <f t="shared" si="13"/>
        <v>161420</v>
      </c>
      <c r="AB14">
        <f t="shared" si="14"/>
        <v>114698</v>
      </c>
      <c r="AC14">
        <f t="shared" si="15"/>
        <v>164754</v>
      </c>
      <c r="AE14" t="str">
        <f t="shared" si="2"/>
        <v>English_maths_sci</v>
      </c>
      <c r="AF14" t="str">
        <f t="shared" si="3"/>
        <v>F</v>
      </c>
      <c r="AG14">
        <f t="shared" si="4"/>
        <v>98</v>
      </c>
      <c r="AH14">
        <f t="shared" si="5"/>
        <v>70</v>
      </c>
      <c r="AI14">
        <v>109</v>
      </c>
      <c r="AK14" t="str">
        <f t="shared" si="6"/>
        <v>English_maths_sci</v>
      </c>
      <c r="AL14" t="str">
        <f t="shared" si="7"/>
        <v>F</v>
      </c>
      <c r="AM14">
        <f t="shared" si="8"/>
        <v>54</v>
      </c>
      <c r="AN14">
        <f t="shared" si="9"/>
        <v>38</v>
      </c>
      <c r="AO14">
        <f t="shared" si="10"/>
        <v>55</v>
      </c>
    </row>
    <row r="15" spans="1:94" x14ac:dyDescent="0.45">
      <c r="A15" t="s">
        <v>74</v>
      </c>
      <c r="B15" s="16">
        <f ca="1">IFERROR( INDEX(INDIRECT(VLOOKUP($B$6,$O$5:$R$7, IF($B$7=$O$24,2,IF($B$7=$O$25,3,4)),FALSE)),MATCH($M15,INDIRECT(VLOOKUP($B$7,$O$24:$P$26,2,FALSE)),0)+1),".")</f>
        <v>172535</v>
      </c>
      <c r="C15" s="16">
        <f ca="1">IFERROR( INDEX(INDIRECT(VLOOKUP($B$6,$O$5:$R$7, IF($B$7=$O$24,2,IF($B$7=$O$25,3,4)),FALSE)),MATCH($M15,INDIRECT(VLOOKUP($B$7,$O$24:$P$26,2,FALSE)),0)),".")</f>
        <v>181737</v>
      </c>
      <c r="D15" s="16">
        <f ca="1">IFERROR( INDEX(INDIRECT(VLOOKUP($B$6,$O$5:$R$7, IF($B$7=$O$24,2,IF($B$7=$O$25,3,4)),FALSE)),MATCH($M15,INDIRECT(VLOOKUP($B$7,$O$24:$P$26,2,FALSE)),0)+2),".")</f>
        <v>354272</v>
      </c>
      <c r="E15" s="16"/>
      <c r="F15" s="16">
        <f ca="1">IFERROR( INDEX(INDIRECT(VLOOKUP($B$6,$O$10:$R$12, IF($B$7=$O$24,2,IF($B$7=$O$25,3,4)),FALSE)),MATCH($M15,INDIRECT(VLOOKUP($B$7,$O$24:$P$26,2,FALSE)),0)+1),".")</f>
        <v>104355</v>
      </c>
      <c r="G15" s="16">
        <f ca="1">IFERROR( INDEX(INDIRECT(VLOOKUP($B$6,$O$10:$R$12, IF($B$7=$O$24,2,IF($B$7=$O$25,3,4)),FALSE)),MATCH($M15,INDIRECT(VLOOKUP($B$7,$O$24:$P$26,2,FALSE)),0)),".")</f>
        <v>127477</v>
      </c>
      <c r="H15" s="16">
        <f ca="1">IFERROR( INDEX(INDIRECT(VLOOKUP($B$6,$O$10:$R$12, IF($B$7=$O$24,2,IF($B$7=$O$25,3,4)),FALSE)),MATCH($M15,INDIRECT(VLOOKUP($B$7,$O$24:$P$26,2,FALSE)),0)+2),".")</f>
        <v>231832</v>
      </c>
      <c r="I15" s="44"/>
      <c r="J15" s="16">
        <f ca="1">IFERROR( INDEX(INDIRECT(VLOOKUP($B$6,$O$15:$R$17, IF($B$7=$O$24,2,IF($B$7=$O$25,3,4)),FALSE)),MATCH($M15,INDIRECT(VLOOKUP($B$7,$O$24:$P$26,2,FALSE)),0)+1),".")</f>
        <v>166776</v>
      </c>
      <c r="K15" s="16">
        <f ca="1">IFERROR( INDEX(INDIRECT(VLOOKUP($B$6,$O$15:$R$17, IF($B$7=$O$24,2,IF($B$7=$O$25,3,4)),FALSE)),MATCH($M15,INDIRECT(VLOOKUP($B$7,$O$24:$P$26,2,FALSE)),0)),".")</f>
        <v>176641</v>
      </c>
      <c r="L15" s="16">
        <f ca="1">IFERROR( INDEX(INDIRECT(VLOOKUP($B$6,$O$15:$R$17, IF($B$7=$O$24,2,IF($B$7=$O$25,3,4)),FALSE)),MATCH($M15,INDIRECT(VLOOKUP($B$7,$O$24:$P$26,2,FALSE)),0)+2),".")</f>
        <v>343417</v>
      </c>
      <c r="M15" t="s">
        <v>185</v>
      </c>
      <c r="N15" s="44"/>
      <c r="O15" s="37" t="s">
        <v>98</v>
      </c>
      <c r="P15" t="s">
        <v>151</v>
      </c>
      <c r="Q15" t="s">
        <v>152</v>
      </c>
      <c r="R15" s="59" t="s">
        <v>162</v>
      </c>
      <c r="S15" t="s">
        <v>187</v>
      </c>
      <c r="T15" t="s">
        <v>2</v>
      </c>
      <c r="U15">
        <f t="shared" ref="U15:U16" si="20">AC21</f>
        <v>151095</v>
      </c>
      <c r="V15">
        <f t="shared" si="19"/>
        <v>93911</v>
      </c>
      <c r="W15">
        <f t="shared" si="19"/>
        <v>154866</v>
      </c>
      <c r="Y15" t="str">
        <f t="shared" si="11"/>
        <v>English_maths_sci</v>
      </c>
      <c r="Z15" t="str">
        <f t="shared" si="12"/>
        <v>M</v>
      </c>
      <c r="AA15">
        <f t="shared" si="13"/>
        <v>151095</v>
      </c>
      <c r="AB15">
        <f t="shared" si="14"/>
        <v>93911</v>
      </c>
      <c r="AC15">
        <f t="shared" si="15"/>
        <v>154866</v>
      </c>
      <c r="AE15" t="str">
        <f t="shared" si="2"/>
        <v>English_maths_sci</v>
      </c>
      <c r="AF15" t="str">
        <f t="shared" si="3"/>
        <v>M</v>
      </c>
      <c r="AG15">
        <f t="shared" si="4"/>
        <v>98</v>
      </c>
      <c r="AH15">
        <f t="shared" si="5"/>
        <v>61</v>
      </c>
      <c r="AI15">
        <v>110</v>
      </c>
      <c r="AK15" t="str">
        <f t="shared" si="6"/>
        <v>English_maths_sci</v>
      </c>
      <c r="AL15" t="str">
        <f t="shared" si="7"/>
        <v>M</v>
      </c>
      <c r="AM15">
        <f t="shared" si="8"/>
        <v>48</v>
      </c>
      <c r="AN15">
        <f t="shared" si="9"/>
        <v>30</v>
      </c>
      <c r="AO15">
        <f t="shared" si="10"/>
        <v>49</v>
      </c>
    </row>
    <row r="16" spans="1:94" x14ac:dyDescent="0.45">
      <c r="A16" t="s">
        <v>75</v>
      </c>
      <c r="B16" s="16">
        <f t="shared" ref="B16:B79" ca="1" si="21">IFERROR( INDEX(INDIRECT(VLOOKUP($B$6,$O$5:$R$7, IF($B$7=$O$24,2,IF($B$7=$O$25,3,4)),FALSE)),MATCH($M16,INDIRECT(VLOOKUP($B$7,$O$24:$P$26,2,FALSE)),0)+1),".")</f>
        <v>245700</v>
      </c>
      <c r="C16" s="16">
        <f t="shared" ref="C16:C79" ca="1" si="22">IFERROR( INDEX(INDIRECT(VLOOKUP($B$6,$O$5:$R$7, IF($B$7=$O$24,2,IF($B$7=$O$25,3,4)),FALSE)),MATCH($M16,INDIRECT(VLOOKUP($B$7,$O$24:$P$26,2,FALSE)),0)),".")</f>
        <v>242923</v>
      </c>
      <c r="D16" s="16">
        <f t="shared" ref="D16:D79" ca="1" si="23">IFERROR( INDEX(INDIRECT(VLOOKUP($B$6,$O$5:$R$7, IF($B$7=$O$24,2,IF($B$7=$O$25,3,4)),FALSE)),MATCH($M16,INDIRECT(VLOOKUP($B$7,$O$24:$P$26,2,FALSE)),0)+2),".")</f>
        <v>488623</v>
      </c>
      <c r="E16" s="16"/>
      <c r="F16" s="16">
        <f t="shared" ref="F16:F79" ca="1" si="24">IFERROR( INDEX(INDIRECT(VLOOKUP($B$6,$O$10:$R$12, IF($B$7=$O$24,2,IF($B$7=$O$25,3,4)),FALSE)),MATCH($M16,INDIRECT(VLOOKUP($B$7,$O$24:$P$26,2,FALSE)),0)+1),".")</f>
        <v>159114</v>
      </c>
      <c r="G16" s="16">
        <f t="shared" ref="G16:G79" ca="1" si="25">IFERROR( INDEX(INDIRECT(VLOOKUP($B$6,$O$10:$R$12, IF($B$7=$O$24,2,IF($B$7=$O$25,3,4)),FALSE)),MATCH($M16,INDIRECT(VLOOKUP($B$7,$O$24:$P$26,2,FALSE)),0)),".")</f>
        <v>165146</v>
      </c>
      <c r="H16" s="16">
        <f t="shared" ref="H16:H79" ca="1" si="26">IFERROR( INDEX(INDIRECT(VLOOKUP($B$6,$O$10:$R$12, IF($B$7=$O$24,2,IF($B$7=$O$25,3,4)),FALSE)),MATCH($M16,INDIRECT(VLOOKUP($B$7,$O$24:$P$26,2,FALSE)),0)+2),".")</f>
        <v>324260</v>
      </c>
      <c r="I16" s="44"/>
      <c r="J16" s="16">
        <f t="shared" ref="J16:J79" ca="1" si="27">IFERROR( INDEX(INDIRECT(VLOOKUP($B$6,$O$15:$R$17, IF($B$7=$O$24,2,IF($B$7=$O$25,3,4)),FALSE)),MATCH($M16,INDIRECT(VLOOKUP($B$7,$O$24:$P$26,2,FALSE)),0)+1),".")</f>
        <v>238201</v>
      </c>
      <c r="K16" s="16">
        <f t="shared" ref="K16:K79" ca="1" si="28">IFERROR( INDEX(INDIRECT(VLOOKUP($B$6,$O$15:$R$17, IF($B$7=$O$24,2,IF($B$7=$O$25,3,4)),FALSE)),MATCH($M16,INDIRECT(VLOOKUP($B$7,$O$24:$P$26,2,FALSE)),0)),".")</f>
        <v>236630</v>
      </c>
      <c r="L16" s="16">
        <f t="shared" ref="L16:L79" ca="1" si="29">IFERROR( INDEX(INDIRECT(VLOOKUP($B$6,$O$15:$R$17, IF($B$7=$O$24,2,IF($B$7=$O$25,3,4)),FALSE)),MATCH($M16,INDIRECT(VLOOKUP($B$7,$O$24:$P$26,2,FALSE)),0)+2),".")</f>
        <v>474831</v>
      </c>
      <c r="M16" t="s">
        <v>186</v>
      </c>
      <c r="N16" s="44"/>
      <c r="O16" s="37" t="s">
        <v>101</v>
      </c>
      <c r="P16" t="s">
        <v>154</v>
      </c>
      <c r="Q16" t="s">
        <v>155</v>
      </c>
      <c r="R16" s="59" t="s">
        <v>163</v>
      </c>
      <c r="S16" t="s">
        <v>187</v>
      </c>
      <c r="T16" t="s">
        <v>3</v>
      </c>
      <c r="U16">
        <f t="shared" si="20"/>
        <v>312515</v>
      </c>
      <c r="V16">
        <f t="shared" si="19"/>
        <v>208609</v>
      </c>
      <c r="W16">
        <f t="shared" si="19"/>
        <v>319620</v>
      </c>
      <c r="Y16" t="str">
        <f t="shared" si="11"/>
        <v>English_maths_sci</v>
      </c>
      <c r="Z16" t="str">
        <f t="shared" si="12"/>
        <v>NULL</v>
      </c>
      <c r="AA16">
        <f t="shared" si="13"/>
        <v>312515</v>
      </c>
      <c r="AB16">
        <f t="shared" si="14"/>
        <v>208609</v>
      </c>
      <c r="AC16">
        <f t="shared" si="15"/>
        <v>319620</v>
      </c>
      <c r="AE16" t="str">
        <f t="shared" si="2"/>
        <v>English_maths_sci</v>
      </c>
      <c r="AF16" t="str">
        <f t="shared" si="3"/>
        <v>NULL</v>
      </c>
      <c r="AG16">
        <f t="shared" si="4"/>
        <v>98</v>
      </c>
      <c r="AH16">
        <f t="shared" si="5"/>
        <v>65</v>
      </c>
      <c r="AI16">
        <v>111</v>
      </c>
      <c r="AK16" t="str">
        <f t="shared" si="6"/>
        <v>English_maths_sci</v>
      </c>
      <c r="AL16" t="str">
        <f t="shared" si="7"/>
        <v>NULL</v>
      </c>
      <c r="AM16">
        <f t="shared" si="8"/>
        <v>51</v>
      </c>
      <c r="AN16">
        <f t="shared" si="9"/>
        <v>34</v>
      </c>
      <c r="AO16">
        <f t="shared" si="10"/>
        <v>52</v>
      </c>
    </row>
    <row r="17" spans="1:94" x14ac:dyDescent="0.45">
      <c r="A17" t="s">
        <v>76</v>
      </c>
      <c r="B17" s="16">
        <f t="shared" ca="1" si="21"/>
        <v>154866</v>
      </c>
      <c r="C17" s="16">
        <f t="shared" ca="1" si="22"/>
        <v>164754</v>
      </c>
      <c r="D17" s="16">
        <f t="shared" ca="1" si="23"/>
        <v>319620</v>
      </c>
      <c r="E17" s="16"/>
      <c r="F17" s="16">
        <f t="shared" ca="1" si="24"/>
        <v>93911</v>
      </c>
      <c r="G17" s="16">
        <f t="shared" ca="1" si="25"/>
        <v>114698</v>
      </c>
      <c r="H17" s="16">
        <f t="shared" ca="1" si="26"/>
        <v>208609</v>
      </c>
      <c r="I17" s="44"/>
      <c r="J17" s="16">
        <f t="shared" ca="1" si="27"/>
        <v>151095</v>
      </c>
      <c r="K17" s="16">
        <f t="shared" ca="1" si="28"/>
        <v>161420</v>
      </c>
      <c r="L17" s="16">
        <f t="shared" ca="1" si="29"/>
        <v>312515</v>
      </c>
      <c r="M17" t="s">
        <v>187</v>
      </c>
      <c r="N17" s="44"/>
      <c r="O17" s="37" t="s">
        <v>102</v>
      </c>
      <c r="P17" t="s">
        <v>157</v>
      </c>
      <c r="Q17" t="s">
        <v>158</v>
      </c>
      <c r="R17" s="59" t="s">
        <v>164</v>
      </c>
    </row>
    <row r="18" spans="1:94" x14ac:dyDescent="0.45">
      <c r="B18" s="16" t="str">
        <f t="shared" ca="1" si="21"/>
        <v>.</v>
      </c>
      <c r="C18" s="16" t="str">
        <f t="shared" ca="1" si="22"/>
        <v>.</v>
      </c>
      <c r="D18" s="16" t="str">
        <f t="shared" ca="1" si="23"/>
        <v>.</v>
      </c>
      <c r="E18" s="16"/>
      <c r="F18" s="16" t="str">
        <f t="shared" ca="1" si="24"/>
        <v>.</v>
      </c>
      <c r="G18" s="16" t="str">
        <f t="shared" ca="1" si="25"/>
        <v>.</v>
      </c>
      <c r="H18" s="16" t="str">
        <f t="shared" ca="1" si="26"/>
        <v>.</v>
      </c>
      <c r="I18" s="44"/>
      <c r="J18" s="16" t="str">
        <f t="shared" ca="1" si="27"/>
        <v>.</v>
      </c>
      <c r="K18" s="16" t="str">
        <f t="shared" ca="1" si="28"/>
        <v>.</v>
      </c>
      <c r="L18" s="16" t="str">
        <f t="shared" ca="1" si="29"/>
        <v>.</v>
      </c>
      <c r="N18" s="44"/>
      <c r="O18" s="39"/>
      <c r="R18" s="59"/>
    </row>
    <row r="19" spans="1:94" x14ac:dyDescent="0.45">
      <c r="A19" s="71" t="s">
        <v>86</v>
      </c>
      <c r="B19" s="16">
        <f t="shared" ca="1" si="21"/>
        <v>176709</v>
      </c>
      <c r="C19" s="16">
        <f t="shared" ca="1" si="22"/>
        <v>186336</v>
      </c>
      <c r="D19" s="16">
        <f t="shared" ca="1" si="23"/>
        <v>363045</v>
      </c>
      <c r="E19" s="16"/>
      <c r="F19" s="16">
        <f t="shared" ca="1" si="24"/>
        <v>116540</v>
      </c>
      <c r="G19" s="16">
        <f t="shared" ca="1" si="25"/>
        <v>150972</v>
      </c>
      <c r="H19" s="16">
        <f t="shared" ca="1" si="26"/>
        <v>267512</v>
      </c>
      <c r="I19" s="44"/>
      <c r="J19" s="16">
        <f t="shared" ca="1" si="27"/>
        <v>175075</v>
      </c>
      <c r="K19" s="16">
        <f t="shared" ca="1" si="28"/>
        <v>185402</v>
      </c>
      <c r="L19" s="16">
        <f t="shared" ca="1" si="29"/>
        <v>360477</v>
      </c>
      <c r="M19" s="71" t="s">
        <v>86</v>
      </c>
      <c r="N19" s="16"/>
      <c r="O19" s="39"/>
      <c r="R19" s="59"/>
      <c r="S19" s="18" t="s">
        <v>64</v>
      </c>
      <c r="T19" s="18" t="s">
        <v>174</v>
      </c>
      <c r="U19" s="18" t="s">
        <v>173</v>
      </c>
      <c r="V19" s="18" t="s">
        <v>172</v>
      </c>
      <c r="W19" s="18" t="s">
        <v>177</v>
      </c>
      <c r="X19" s="18" t="s">
        <v>176</v>
      </c>
      <c r="Y19" s="18" t="s">
        <v>175</v>
      </c>
      <c r="Z19" s="18" t="s">
        <v>180</v>
      </c>
      <c r="AA19" s="18" t="s">
        <v>179</v>
      </c>
      <c r="AB19" s="18" t="s">
        <v>178</v>
      </c>
      <c r="AC19" s="18" t="s">
        <v>183</v>
      </c>
      <c r="AD19" s="18" t="s">
        <v>182</v>
      </c>
      <c r="AE19" s="18" t="s">
        <v>181</v>
      </c>
      <c r="AV19" s="18"/>
      <c r="AW19" s="18"/>
      <c r="AX19" s="18"/>
      <c r="AY19" s="18"/>
      <c r="AZ19" s="18"/>
      <c r="BA19" s="18"/>
      <c r="BB19" s="18"/>
      <c r="BC19" s="18"/>
      <c r="BD19" s="18"/>
      <c r="BE19" s="18"/>
      <c r="BF19" s="18"/>
      <c r="BG19" s="18"/>
      <c r="BH19" s="18"/>
      <c r="BT19" s="18"/>
      <c r="BU19" s="18"/>
      <c r="BV19" s="18"/>
      <c r="BW19" s="18"/>
      <c r="BX19" s="18"/>
      <c r="BY19" s="18"/>
      <c r="BZ19" s="18"/>
      <c r="CA19" s="18"/>
      <c r="CB19" s="18"/>
      <c r="CC19" s="18"/>
      <c r="CD19" s="18"/>
      <c r="CE19" s="18"/>
      <c r="CF19" s="18"/>
    </row>
    <row r="20" spans="1:94" x14ac:dyDescent="0.45">
      <c r="A20" t="s">
        <v>0</v>
      </c>
      <c r="B20" s="16">
        <f t="shared" ca="1" si="21"/>
        <v>38905</v>
      </c>
      <c r="C20" s="16">
        <f t="shared" ca="1" si="22"/>
        <v>25798</v>
      </c>
      <c r="D20" s="16">
        <f t="shared" ca="1" si="23"/>
        <v>64703</v>
      </c>
      <c r="E20" s="16"/>
      <c r="F20" s="16">
        <f t="shared" ca="1" si="24"/>
        <v>12520</v>
      </c>
      <c r="G20" s="16">
        <f t="shared" ca="1" si="25"/>
        <v>11804</v>
      </c>
      <c r="H20" s="16">
        <f t="shared" ca="1" si="26"/>
        <v>24324</v>
      </c>
      <c r="I20" s="44"/>
      <c r="J20" s="16">
        <f t="shared" ca="1" si="27"/>
        <v>37770</v>
      </c>
      <c r="K20" s="16">
        <f t="shared" ca="1" si="28"/>
        <v>25316</v>
      </c>
      <c r="L20" s="16">
        <f t="shared" ca="1" si="29"/>
        <v>63086</v>
      </c>
      <c r="M20" t="s">
        <v>0</v>
      </c>
      <c r="N20" s="16"/>
      <c r="R20" s="59"/>
      <c r="S20" s="18" t="s">
        <v>1</v>
      </c>
      <c r="T20" s="18">
        <v>292760</v>
      </c>
      <c r="U20" s="18">
        <v>263369</v>
      </c>
      <c r="V20" s="18">
        <v>294805</v>
      </c>
      <c r="W20" s="18">
        <v>176641</v>
      </c>
      <c r="X20" s="18">
        <v>127477</v>
      </c>
      <c r="Y20" s="18">
        <v>181737</v>
      </c>
      <c r="Z20" s="18">
        <v>236630</v>
      </c>
      <c r="AA20" s="18">
        <v>165146</v>
      </c>
      <c r="AB20" s="18">
        <v>242923</v>
      </c>
      <c r="AC20" s="18">
        <v>161420</v>
      </c>
      <c r="AD20" s="18">
        <v>114698</v>
      </c>
      <c r="AE20" s="18">
        <v>164754</v>
      </c>
      <c r="AV20" s="18"/>
      <c r="AW20" s="18"/>
      <c r="AX20" s="18"/>
      <c r="AY20" s="18"/>
      <c r="AZ20" s="18"/>
      <c r="BA20" s="18"/>
      <c r="BB20" s="18"/>
      <c r="BC20" s="18"/>
      <c r="BD20" s="18"/>
      <c r="BE20" s="18"/>
      <c r="BF20" s="18"/>
      <c r="BG20" s="18"/>
      <c r="BH20" s="18"/>
      <c r="BT20" s="18"/>
      <c r="BU20" s="18"/>
      <c r="BV20" s="18"/>
      <c r="BW20" s="18"/>
      <c r="BX20" s="18"/>
      <c r="BY20" s="18"/>
      <c r="BZ20" s="18"/>
      <c r="CA20" s="18"/>
      <c r="CB20" s="18"/>
      <c r="CC20" s="18"/>
      <c r="CD20" s="18"/>
      <c r="CE20" s="18"/>
      <c r="CF20" s="18"/>
    </row>
    <row r="21" spans="1:94" x14ac:dyDescent="0.45">
      <c r="A21" t="s">
        <v>4</v>
      </c>
      <c r="B21" s="16">
        <f t="shared" ca="1" si="21"/>
        <v>137813</v>
      </c>
      <c r="C21" s="16">
        <f t="shared" ca="1" si="22"/>
        <v>160541</v>
      </c>
      <c r="D21" s="16">
        <f t="shared" ca="1" si="23"/>
        <v>298354</v>
      </c>
      <c r="E21" s="16"/>
      <c r="F21" s="16">
        <f t="shared" ca="1" si="24"/>
        <v>104020</v>
      </c>
      <c r="G21" s="16">
        <f t="shared" ca="1" si="25"/>
        <v>139168</v>
      </c>
      <c r="H21" s="16">
        <f t="shared" ca="1" si="26"/>
        <v>243188</v>
      </c>
      <c r="I21" s="44"/>
      <c r="J21" s="16">
        <f t="shared" ca="1" si="27"/>
        <v>137305</v>
      </c>
      <c r="K21" s="16">
        <f t="shared" ca="1" si="28"/>
        <v>160086</v>
      </c>
      <c r="L21" s="16">
        <f t="shared" ca="1" si="29"/>
        <v>297391</v>
      </c>
      <c r="M21" t="s">
        <v>4</v>
      </c>
      <c r="N21" s="16"/>
      <c r="R21" s="59"/>
      <c r="S21" s="18" t="s">
        <v>2</v>
      </c>
      <c r="T21" s="18">
        <v>302140</v>
      </c>
      <c r="U21" s="18">
        <v>253147</v>
      </c>
      <c r="V21" s="18">
        <v>305546</v>
      </c>
      <c r="W21" s="18">
        <v>166776</v>
      </c>
      <c r="X21" s="18">
        <v>104355</v>
      </c>
      <c r="Y21" s="18">
        <v>172535</v>
      </c>
      <c r="Z21" s="18">
        <v>238201</v>
      </c>
      <c r="AA21" s="18">
        <v>159114</v>
      </c>
      <c r="AB21" s="18">
        <v>245700</v>
      </c>
      <c r="AC21" s="18">
        <v>151095</v>
      </c>
      <c r="AD21" s="18">
        <v>93911</v>
      </c>
      <c r="AE21" s="18">
        <v>154866</v>
      </c>
      <c r="AV21" s="18"/>
      <c r="AW21" s="18"/>
      <c r="AX21" s="18"/>
      <c r="AY21" s="18"/>
      <c r="AZ21" s="18"/>
      <c r="BA21" s="18"/>
      <c r="BB21" s="18"/>
      <c r="BC21" s="18"/>
      <c r="BD21" s="18"/>
      <c r="BE21" s="18"/>
      <c r="BF21" s="18"/>
      <c r="BG21" s="18"/>
      <c r="BH21" s="18"/>
      <c r="BT21" s="18"/>
      <c r="BU21" s="18"/>
      <c r="BV21" s="18"/>
      <c r="BW21" s="18"/>
      <c r="BX21" s="18"/>
      <c r="BY21" s="18"/>
      <c r="BZ21" s="18"/>
      <c r="CA21" s="18"/>
      <c r="CB21" s="18"/>
      <c r="CC21" s="18"/>
      <c r="CD21" s="18"/>
      <c r="CE21" s="18"/>
      <c r="CF21" s="18"/>
    </row>
    <row r="22" spans="1:94" x14ac:dyDescent="0.45">
      <c r="B22" s="16" t="str">
        <f t="shared" ca="1" si="21"/>
        <v>.</v>
      </c>
      <c r="C22" s="16" t="str">
        <f t="shared" ca="1" si="22"/>
        <v>.</v>
      </c>
      <c r="D22" s="16" t="str">
        <f t="shared" ca="1" si="23"/>
        <v>.</v>
      </c>
      <c r="E22" s="16"/>
      <c r="F22" s="16" t="str">
        <f t="shared" ca="1" si="24"/>
        <v>.</v>
      </c>
      <c r="G22" s="16" t="str">
        <f t="shared" ca="1" si="25"/>
        <v>.</v>
      </c>
      <c r="H22" s="16" t="str">
        <f t="shared" ca="1" si="26"/>
        <v>.</v>
      </c>
      <c r="I22" s="44"/>
      <c r="J22" s="16" t="str">
        <f t="shared" ca="1" si="27"/>
        <v>.</v>
      </c>
      <c r="K22" s="16" t="str">
        <f t="shared" ca="1" si="28"/>
        <v>.</v>
      </c>
      <c r="L22" s="16" t="str">
        <f t="shared" ca="1" si="29"/>
        <v>.</v>
      </c>
      <c r="N22" s="16"/>
      <c r="R22" s="59"/>
      <c r="S22" s="18" t="s">
        <v>3</v>
      </c>
      <c r="T22" s="18">
        <v>594900</v>
      </c>
      <c r="U22" s="18">
        <v>516516</v>
      </c>
      <c r="V22" s="18">
        <v>600351</v>
      </c>
      <c r="W22" s="18">
        <v>343417</v>
      </c>
      <c r="X22" s="18">
        <v>231832</v>
      </c>
      <c r="Y22" s="18">
        <v>354272</v>
      </c>
      <c r="Z22" s="18">
        <v>474831</v>
      </c>
      <c r="AA22" s="18">
        <v>324260</v>
      </c>
      <c r="AB22" s="18">
        <v>488623</v>
      </c>
      <c r="AC22" s="18">
        <v>312515</v>
      </c>
      <c r="AD22" s="18">
        <v>208609</v>
      </c>
      <c r="AE22" s="18">
        <v>319620</v>
      </c>
      <c r="AV22" s="18"/>
      <c r="AW22" s="18"/>
      <c r="AX22" s="18"/>
      <c r="AY22" s="18"/>
      <c r="AZ22" s="18"/>
      <c r="BA22" s="18"/>
      <c r="BB22" s="18"/>
      <c r="BC22" s="18"/>
      <c r="BD22" s="18"/>
      <c r="BE22" s="18"/>
      <c r="BF22" s="18"/>
      <c r="BG22" s="18"/>
      <c r="BH22" s="18"/>
      <c r="BT22" s="18"/>
      <c r="BU22" s="18"/>
      <c r="BV22" s="18"/>
      <c r="BW22" s="18"/>
      <c r="BX22" s="18"/>
      <c r="BY22" s="18"/>
      <c r="BZ22" s="18"/>
      <c r="CA22" s="18"/>
      <c r="CB22" s="18"/>
      <c r="CC22" s="18"/>
      <c r="CD22" s="18"/>
      <c r="CE22" s="18"/>
      <c r="CF22" s="18"/>
    </row>
    <row r="23" spans="1:94" x14ac:dyDescent="0.45">
      <c r="A23" t="s">
        <v>5</v>
      </c>
      <c r="B23" s="16">
        <f t="shared" ca="1" si="21"/>
        <v>283229</v>
      </c>
      <c r="C23" s="16">
        <f t="shared" ca="1" si="22"/>
        <v>275537</v>
      </c>
      <c r="D23" s="16">
        <f t="shared" ca="1" si="23"/>
        <v>558766</v>
      </c>
      <c r="E23" s="16"/>
      <c r="F23" s="16">
        <f t="shared" ca="1" si="24"/>
        <v>197535</v>
      </c>
      <c r="G23" s="16">
        <f t="shared" ca="1" si="25"/>
        <v>194746</v>
      </c>
      <c r="H23" s="16">
        <f t="shared" ca="1" si="26"/>
        <v>392281</v>
      </c>
      <c r="I23" s="44"/>
      <c r="J23" s="16">
        <f t="shared" ca="1" si="27"/>
        <v>271267</v>
      </c>
      <c r="K23" s="16">
        <f t="shared" ca="1" si="28"/>
        <v>265246</v>
      </c>
      <c r="L23" s="16">
        <f t="shared" ca="1" si="29"/>
        <v>536513</v>
      </c>
      <c r="M23" t="s">
        <v>5</v>
      </c>
      <c r="N23" s="16"/>
      <c r="O23" s="1" t="s">
        <v>170</v>
      </c>
      <c r="R23" s="59"/>
    </row>
    <row r="24" spans="1:94" x14ac:dyDescent="0.45">
      <c r="B24" s="16" t="str">
        <f t="shared" ca="1" si="21"/>
        <v>.</v>
      </c>
      <c r="C24" s="16" t="str">
        <f t="shared" ca="1" si="22"/>
        <v>.</v>
      </c>
      <c r="D24" s="16" t="str">
        <f t="shared" ca="1" si="23"/>
        <v>.</v>
      </c>
      <c r="E24" s="16"/>
      <c r="F24" s="16" t="str">
        <f t="shared" ca="1" si="24"/>
        <v>.</v>
      </c>
      <c r="G24" s="16" t="str">
        <f t="shared" ca="1" si="25"/>
        <v>.</v>
      </c>
      <c r="H24" s="16" t="str">
        <f t="shared" ca="1" si="26"/>
        <v>.</v>
      </c>
      <c r="I24" s="44"/>
      <c r="J24" s="16" t="str">
        <f t="shared" ca="1" si="27"/>
        <v>.</v>
      </c>
      <c r="K24" s="16" t="str">
        <f t="shared" ca="1" si="28"/>
        <v>.</v>
      </c>
      <c r="L24" s="16" t="str">
        <f t="shared" ca="1" si="29"/>
        <v>.</v>
      </c>
      <c r="N24" s="16"/>
      <c r="O24" s="39" t="s">
        <v>100</v>
      </c>
      <c r="P24" t="s">
        <v>135</v>
      </c>
      <c r="R24" s="59"/>
    </row>
    <row r="25" spans="1:94" x14ac:dyDescent="0.45">
      <c r="A25" t="s">
        <v>77</v>
      </c>
      <c r="B25" s="16">
        <f t="shared" ca="1" si="21"/>
        <v>255059</v>
      </c>
      <c r="C25" s="16">
        <f t="shared" ca="1" si="22"/>
        <v>251797</v>
      </c>
      <c r="D25" s="16">
        <f t="shared" ca="1" si="23"/>
        <v>506856</v>
      </c>
      <c r="E25" s="16"/>
      <c r="F25" s="16">
        <f t="shared" ca="1" si="24"/>
        <v>175864</v>
      </c>
      <c r="G25" s="16">
        <f t="shared" ca="1" si="25"/>
        <v>185750</v>
      </c>
      <c r="H25" s="16">
        <f t="shared" ca="1" si="26"/>
        <v>361614</v>
      </c>
      <c r="I25" s="44"/>
      <c r="J25" s="16">
        <f t="shared" ca="1" si="27"/>
        <v>252125</v>
      </c>
      <c r="K25" s="16">
        <f t="shared" ca="1" si="28"/>
        <v>249803</v>
      </c>
      <c r="L25" s="16">
        <f t="shared" ca="1" si="29"/>
        <v>501928</v>
      </c>
      <c r="M25" t="s">
        <v>77</v>
      </c>
      <c r="N25" s="16"/>
      <c r="O25" s="39" t="s">
        <v>103</v>
      </c>
      <c r="P25" t="s">
        <v>160</v>
      </c>
      <c r="R25" s="59"/>
      <c r="S25" s="1" t="s">
        <v>63</v>
      </c>
      <c r="T25" s="1" t="s">
        <v>64</v>
      </c>
      <c r="U25" s="1" t="s">
        <v>65</v>
      </c>
      <c r="V25" s="1" t="s">
        <v>66</v>
      </c>
      <c r="W25" s="1" t="s">
        <v>67</v>
      </c>
      <c r="Y25" s="1" t="s">
        <v>63</v>
      </c>
      <c r="Z25" s="1" t="s">
        <v>64</v>
      </c>
      <c r="AA25" s="1" t="s">
        <v>65</v>
      </c>
      <c r="AB25" s="1" t="s">
        <v>66</v>
      </c>
      <c r="AC25" s="1" t="s">
        <v>67</v>
      </c>
      <c r="AE25" s="1" t="s">
        <v>63</v>
      </c>
      <c r="AF25" s="1" t="s">
        <v>64</v>
      </c>
      <c r="AG25" s="1" t="s">
        <v>65</v>
      </c>
      <c r="AH25" s="1" t="s">
        <v>66</v>
      </c>
      <c r="AI25" s="1" t="s">
        <v>67</v>
      </c>
      <c r="AK25" s="1" t="s">
        <v>63</v>
      </c>
      <c r="AL25" s="1" t="s">
        <v>64</v>
      </c>
      <c r="AM25" s="1" t="s">
        <v>65</v>
      </c>
      <c r="AN25" s="1" t="s">
        <v>66</v>
      </c>
      <c r="AO25" s="1" t="s">
        <v>67</v>
      </c>
      <c r="AV25" s="1"/>
      <c r="AW25" s="1"/>
      <c r="AX25" s="1"/>
      <c r="AY25" s="1"/>
      <c r="AZ25" s="1"/>
      <c r="BB25" s="1"/>
      <c r="BC25" s="1"/>
      <c r="BD25" s="1"/>
      <c r="BE25" s="1"/>
      <c r="BF25" s="1"/>
      <c r="BH25" s="1"/>
      <c r="BI25" s="1"/>
      <c r="BJ25" s="1"/>
      <c r="BK25" s="1"/>
      <c r="BL25" s="1"/>
      <c r="BN25" s="1"/>
      <c r="BO25" s="1"/>
      <c r="BP25" s="1"/>
      <c r="BQ25" s="1"/>
      <c r="BR25" s="1"/>
      <c r="BT25" s="1"/>
      <c r="BU25" s="1"/>
      <c r="BV25" s="1"/>
      <c r="BW25" s="1"/>
      <c r="BX25" s="1"/>
      <c r="BZ25" s="1"/>
      <c r="CA25" s="1"/>
      <c r="CB25" s="1"/>
      <c r="CC25" s="1"/>
      <c r="CD25" s="1"/>
      <c r="CF25" s="1"/>
      <c r="CG25" s="1"/>
      <c r="CH25" s="1"/>
      <c r="CI25" s="1"/>
      <c r="CJ25" s="1"/>
      <c r="CL25" s="1"/>
      <c r="CM25" s="1"/>
      <c r="CN25" s="1"/>
      <c r="CO25" s="1"/>
      <c r="CP25" s="1"/>
    </row>
    <row r="26" spans="1:94" x14ac:dyDescent="0.45">
      <c r="A26" t="s">
        <v>6</v>
      </c>
      <c r="B26" s="16">
        <f t="shared" ca="1" si="21"/>
        <v>182921</v>
      </c>
      <c r="C26" s="16">
        <f t="shared" ca="1" si="22"/>
        <v>184653</v>
      </c>
      <c r="D26" s="16">
        <f t="shared" ca="1" si="23"/>
        <v>367574</v>
      </c>
      <c r="E26" s="16"/>
      <c r="F26" s="16">
        <f t="shared" ca="1" si="24"/>
        <v>102290</v>
      </c>
      <c r="G26" s="16">
        <f t="shared" ca="1" si="25"/>
        <v>115562</v>
      </c>
      <c r="H26" s="16">
        <f t="shared" ca="1" si="26"/>
        <v>217852</v>
      </c>
      <c r="I26" s="44"/>
      <c r="J26" s="16">
        <f t="shared" ca="1" si="27"/>
        <v>179984</v>
      </c>
      <c r="K26" s="16">
        <f t="shared" ca="1" si="28"/>
        <v>182514</v>
      </c>
      <c r="L26" s="16">
        <f t="shared" ca="1" si="29"/>
        <v>362498</v>
      </c>
      <c r="M26" t="s">
        <v>6</v>
      </c>
      <c r="N26" s="16"/>
      <c r="O26" s="39" t="s">
        <v>134</v>
      </c>
      <c r="P26" t="s">
        <v>161</v>
      </c>
      <c r="R26" s="59"/>
      <c r="S26" t="s">
        <v>0</v>
      </c>
      <c r="T26" t="s">
        <v>1</v>
      </c>
      <c r="U26">
        <v>25316</v>
      </c>
      <c r="V26">
        <v>11804</v>
      </c>
      <c r="W26">
        <v>25798</v>
      </c>
      <c r="Y26" t="str">
        <f t="shared" ref="Y26:Z89" si="30">S26</f>
        <v>English</v>
      </c>
      <c r="Z26" t="str">
        <f t="shared" si="30"/>
        <v>F</v>
      </c>
      <c r="AA26">
        <f t="shared" ref="AA26:AA27" si="31">U26</f>
        <v>25316</v>
      </c>
      <c r="AB26">
        <f t="shared" ref="AB26:AB27" si="32">V26</f>
        <v>11804</v>
      </c>
      <c r="AC26">
        <f t="shared" ref="AC26:AC27" si="33">W26</f>
        <v>25798</v>
      </c>
      <c r="AE26" t="str">
        <f>Y26</f>
        <v>English</v>
      </c>
      <c r="AF26" t="str">
        <f>Z26</f>
        <v>F</v>
      </c>
      <c r="AG26">
        <f t="shared" ref="AG26:AG89" si="34">ROUND(100*U26/W26,0)</f>
        <v>98</v>
      </c>
      <c r="AH26">
        <f t="shared" ref="AH26:AH89" si="35">ROUND(100*V26/$W26,0)</f>
        <v>46</v>
      </c>
      <c r="AI26">
        <v>100</v>
      </c>
      <c r="AK26" t="str">
        <f t="shared" ref="AK26:AL89" si="36">AE26</f>
        <v>English</v>
      </c>
      <c r="AL26" t="str">
        <f t="shared" si="36"/>
        <v>F</v>
      </c>
      <c r="AM26">
        <f t="shared" ref="AM26:AM57" si="37">ROUND(100*IF(AL26="F",U26/$AS$7,IF(AL26="M",U26/$AR$7,IF(AL26="NULL",U26/$AT$7,"Error"))),0)</f>
        <v>8</v>
      </c>
      <c r="AN26">
        <f t="shared" ref="AN26:AN57" si="38">ROUND(100*IF(AL26="F",V26/$AS$7,IF(AL26="M",V26/$AR$7,IF(AL26="NULL",V26/$AT$7,"Error"))),0)</f>
        <v>4</v>
      </c>
      <c r="AO26">
        <f t="shared" ref="AO26:AO57" si="39">ROUND(100*IF(AL26="F",W26/$AS$7,IF(AL26="M",W26/$AR$7,IF(AL26="NULL",W26/$AT$7,"Error"))),0)</f>
        <v>9</v>
      </c>
      <c r="BJ26" s="56"/>
      <c r="BK26" s="56"/>
    </row>
    <row r="27" spans="1:94" x14ac:dyDescent="0.45">
      <c r="A27" t="s">
        <v>7</v>
      </c>
      <c r="B27" s="16">
        <f t="shared" ca="1" si="21"/>
        <v>148155</v>
      </c>
      <c r="C27" s="16">
        <f t="shared" ca="1" si="22"/>
        <v>155643</v>
      </c>
      <c r="D27" s="16">
        <f t="shared" ca="1" si="23"/>
        <v>303798</v>
      </c>
      <c r="E27" s="16"/>
      <c r="F27" s="16">
        <f t="shared" ca="1" si="24"/>
        <v>91190</v>
      </c>
      <c r="G27" s="16">
        <f t="shared" ca="1" si="25"/>
        <v>104514</v>
      </c>
      <c r="H27" s="16">
        <f t="shared" ca="1" si="26"/>
        <v>195704</v>
      </c>
      <c r="I27" s="44"/>
      <c r="J27" s="16">
        <f t="shared" ca="1" si="27"/>
        <v>147012</v>
      </c>
      <c r="K27" s="16">
        <f t="shared" ca="1" si="28"/>
        <v>154706</v>
      </c>
      <c r="L27" s="16">
        <f t="shared" ca="1" si="29"/>
        <v>301718</v>
      </c>
      <c r="M27" t="s">
        <v>7</v>
      </c>
      <c r="N27" s="16"/>
      <c r="R27" s="59"/>
      <c r="S27" t="s">
        <v>0</v>
      </c>
      <c r="T27" t="s">
        <v>2</v>
      </c>
      <c r="U27">
        <v>37770</v>
      </c>
      <c r="V27">
        <v>12520</v>
      </c>
      <c r="W27">
        <v>38905</v>
      </c>
      <c r="Y27" t="str">
        <f t="shared" si="30"/>
        <v>English</v>
      </c>
      <c r="Z27" t="str">
        <f t="shared" si="30"/>
        <v>M</v>
      </c>
      <c r="AA27">
        <f t="shared" si="31"/>
        <v>37770</v>
      </c>
      <c r="AB27">
        <f t="shared" si="32"/>
        <v>12520</v>
      </c>
      <c r="AC27">
        <f t="shared" si="33"/>
        <v>38905</v>
      </c>
      <c r="AE27" t="str">
        <f t="shared" ref="AE27:AF90" si="40">Y27</f>
        <v>English</v>
      </c>
      <c r="AF27" t="str">
        <f t="shared" si="40"/>
        <v>M</v>
      </c>
      <c r="AG27">
        <f t="shared" si="34"/>
        <v>97</v>
      </c>
      <c r="AH27">
        <f t="shared" si="35"/>
        <v>32</v>
      </c>
      <c r="AI27">
        <v>100</v>
      </c>
      <c r="AK27" t="str">
        <f t="shared" si="36"/>
        <v>English</v>
      </c>
      <c r="AL27" t="str">
        <f t="shared" si="36"/>
        <v>M</v>
      </c>
      <c r="AM27">
        <f t="shared" si="37"/>
        <v>12</v>
      </c>
      <c r="AN27">
        <f t="shared" si="38"/>
        <v>4</v>
      </c>
      <c r="AO27">
        <f t="shared" si="39"/>
        <v>12</v>
      </c>
      <c r="BJ27" s="56"/>
      <c r="BK27" s="56"/>
    </row>
    <row r="28" spans="1:94" x14ac:dyDescent="0.45">
      <c r="A28" t="s">
        <v>8</v>
      </c>
      <c r="B28" s="16">
        <f t="shared" ca="1" si="21"/>
        <v>11405</v>
      </c>
      <c r="C28" s="16">
        <f t="shared" ca="1" si="22"/>
        <v>11466</v>
      </c>
      <c r="D28" s="16">
        <f t="shared" ca="1" si="23"/>
        <v>22871</v>
      </c>
      <c r="E28" s="16"/>
      <c r="F28" s="16">
        <f t="shared" ca="1" si="24"/>
        <v>8874</v>
      </c>
      <c r="G28" s="16">
        <f t="shared" ca="1" si="25"/>
        <v>9377</v>
      </c>
      <c r="H28" s="16">
        <f t="shared" ca="1" si="26"/>
        <v>18251</v>
      </c>
      <c r="I28" s="44"/>
      <c r="J28" s="16">
        <f t="shared" ca="1" si="27"/>
        <v>11386</v>
      </c>
      <c r="K28" s="16">
        <f t="shared" ca="1" si="28"/>
        <v>11442</v>
      </c>
      <c r="L28" s="16">
        <f t="shared" ca="1" si="29"/>
        <v>22828</v>
      </c>
      <c r="M28" t="s">
        <v>8</v>
      </c>
      <c r="N28" s="16"/>
      <c r="R28" s="59"/>
      <c r="S28" t="s">
        <v>0</v>
      </c>
      <c r="T28" t="s">
        <v>3</v>
      </c>
      <c r="U28">
        <v>63086</v>
      </c>
      <c r="V28">
        <v>24324</v>
      </c>
      <c r="W28">
        <v>64703</v>
      </c>
      <c r="Y28" t="str">
        <f t="shared" si="30"/>
        <v>English</v>
      </c>
      <c r="Z28" t="str">
        <f t="shared" si="30"/>
        <v>NULL</v>
      </c>
      <c r="AA28">
        <f t="shared" ref="AA28:AA91" si="41">U28</f>
        <v>63086</v>
      </c>
      <c r="AB28">
        <f t="shared" ref="AB28:AB91" si="42">V28</f>
        <v>24324</v>
      </c>
      <c r="AC28">
        <f t="shared" ref="AC28:AC91" si="43">W28</f>
        <v>64703</v>
      </c>
      <c r="AE28" t="str">
        <f t="shared" si="40"/>
        <v>English</v>
      </c>
      <c r="AF28" t="str">
        <f t="shared" si="40"/>
        <v>NULL</v>
      </c>
      <c r="AG28">
        <f t="shared" si="34"/>
        <v>98</v>
      </c>
      <c r="AH28">
        <f t="shared" si="35"/>
        <v>38</v>
      </c>
      <c r="AI28">
        <v>100</v>
      </c>
      <c r="AK28" t="str">
        <f t="shared" si="36"/>
        <v>English</v>
      </c>
      <c r="AL28" t="str">
        <f t="shared" si="36"/>
        <v>NULL</v>
      </c>
      <c r="AM28">
        <f t="shared" si="37"/>
        <v>10</v>
      </c>
      <c r="AN28">
        <f t="shared" si="38"/>
        <v>4</v>
      </c>
      <c r="AO28">
        <f t="shared" si="39"/>
        <v>11</v>
      </c>
      <c r="BJ28" s="56"/>
      <c r="BK28" s="56"/>
    </row>
    <row r="29" spans="1:94" x14ac:dyDescent="0.45">
      <c r="A29" t="s">
        <v>9</v>
      </c>
      <c r="B29" s="16">
        <f t="shared" ca="1" si="21"/>
        <v>6549</v>
      </c>
      <c r="C29" s="16">
        <f t="shared" ca="1" si="22"/>
        <v>6368</v>
      </c>
      <c r="D29" s="16">
        <f t="shared" ca="1" si="23"/>
        <v>12917</v>
      </c>
      <c r="E29" s="16"/>
      <c r="F29" s="16">
        <f t="shared" ca="1" si="24"/>
        <v>1772</v>
      </c>
      <c r="G29" s="16">
        <f t="shared" ca="1" si="25"/>
        <v>2335</v>
      </c>
      <c r="H29" s="16">
        <f t="shared" ca="1" si="26"/>
        <v>4107</v>
      </c>
      <c r="I29" s="44"/>
      <c r="J29" s="16">
        <f t="shared" ca="1" si="27"/>
        <v>6383</v>
      </c>
      <c r="K29" s="16">
        <f t="shared" ca="1" si="28"/>
        <v>6271</v>
      </c>
      <c r="L29" s="16">
        <f t="shared" ca="1" si="29"/>
        <v>12654</v>
      </c>
      <c r="M29" t="s">
        <v>9</v>
      </c>
      <c r="N29" s="16"/>
      <c r="R29" s="59"/>
      <c r="S29" t="s">
        <v>4</v>
      </c>
      <c r="T29" t="s">
        <v>1</v>
      </c>
      <c r="U29">
        <v>160086</v>
      </c>
      <c r="V29">
        <v>139168</v>
      </c>
      <c r="W29">
        <v>160541</v>
      </c>
      <c r="Y29" t="str">
        <f t="shared" si="30"/>
        <v>English Language</v>
      </c>
      <c r="Z29" t="str">
        <f t="shared" si="30"/>
        <v>F</v>
      </c>
      <c r="AA29">
        <f t="shared" si="41"/>
        <v>160086</v>
      </c>
      <c r="AB29">
        <f t="shared" si="42"/>
        <v>139168</v>
      </c>
      <c r="AC29">
        <f t="shared" si="43"/>
        <v>160541</v>
      </c>
      <c r="AE29" t="str">
        <f t="shared" si="40"/>
        <v>English Language</v>
      </c>
      <c r="AF29" t="str">
        <f t="shared" si="40"/>
        <v>F</v>
      </c>
      <c r="AG29">
        <f t="shared" si="34"/>
        <v>100</v>
      </c>
      <c r="AH29">
        <f t="shared" si="35"/>
        <v>87</v>
      </c>
      <c r="AI29">
        <v>100</v>
      </c>
      <c r="AK29" t="str">
        <f t="shared" si="36"/>
        <v>English Language</v>
      </c>
      <c r="AL29" t="str">
        <f t="shared" si="36"/>
        <v>F</v>
      </c>
      <c r="AM29">
        <f t="shared" si="37"/>
        <v>54</v>
      </c>
      <c r="AN29">
        <f t="shared" si="38"/>
        <v>47</v>
      </c>
      <c r="AO29">
        <f t="shared" si="39"/>
        <v>54</v>
      </c>
      <c r="BJ29" s="56"/>
      <c r="BK29" s="56"/>
    </row>
    <row r="30" spans="1:94" x14ac:dyDescent="0.45">
      <c r="B30" s="16" t="str">
        <f t="shared" ca="1" si="21"/>
        <v>.</v>
      </c>
      <c r="C30" s="16" t="str">
        <f t="shared" ca="1" si="22"/>
        <v>.</v>
      </c>
      <c r="D30" s="16" t="str">
        <f t="shared" ca="1" si="23"/>
        <v>.</v>
      </c>
      <c r="E30" s="16"/>
      <c r="F30" s="16" t="str">
        <f t="shared" ca="1" si="24"/>
        <v>.</v>
      </c>
      <c r="G30" s="16" t="str">
        <f t="shared" ca="1" si="25"/>
        <v>.</v>
      </c>
      <c r="H30" s="16" t="str">
        <f t="shared" ca="1" si="26"/>
        <v>.</v>
      </c>
      <c r="I30" s="44"/>
      <c r="J30" s="16" t="str">
        <f t="shared" ca="1" si="27"/>
        <v>.</v>
      </c>
      <c r="K30" s="16" t="str">
        <f t="shared" ca="1" si="28"/>
        <v>.</v>
      </c>
      <c r="L30" s="16" t="str">
        <f t="shared" ca="1" si="29"/>
        <v>.</v>
      </c>
      <c r="N30" s="16"/>
      <c r="O30" s="1" t="s">
        <v>171</v>
      </c>
      <c r="R30" s="59"/>
      <c r="S30" t="s">
        <v>4</v>
      </c>
      <c r="T30" t="s">
        <v>2</v>
      </c>
      <c r="U30">
        <v>137305</v>
      </c>
      <c r="V30">
        <v>104020</v>
      </c>
      <c r="W30">
        <v>137813</v>
      </c>
      <c r="Y30" t="str">
        <f t="shared" si="30"/>
        <v>English Language</v>
      </c>
      <c r="Z30" t="str">
        <f t="shared" si="30"/>
        <v>M</v>
      </c>
      <c r="AA30">
        <f t="shared" si="41"/>
        <v>137305</v>
      </c>
      <c r="AB30">
        <f t="shared" si="42"/>
        <v>104020</v>
      </c>
      <c r="AC30">
        <f t="shared" si="43"/>
        <v>137813</v>
      </c>
      <c r="AE30" t="str">
        <f t="shared" si="40"/>
        <v>English Language</v>
      </c>
      <c r="AF30" t="str">
        <f t="shared" si="40"/>
        <v>M</v>
      </c>
      <c r="AG30">
        <f t="shared" si="34"/>
        <v>100</v>
      </c>
      <c r="AH30">
        <f t="shared" si="35"/>
        <v>75</v>
      </c>
      <c r="AI30">
        <v>100</v>
      </c>
      <c r="AK30" t="str">
        <f t="shared" si="36"/>
        <v>English Language</v>
      </c>
      <c r="AL30" t="str">
        <f t="shared" si="36"/>
        <v>M</v>
      </c>
      <c r="AM30">
        <f t="shared" si="37"/>
        <v>44</v>
      </c>
      <c r="AN30">
        <f t="shared" si="38"/>
        <v>33</v>
      </c>
      <c r="AO30">
        <f t="shared" si="39"/>
        <v>44</v>
      </c>
      <c r="BJ30" s="56"/>
      <c r="BK30" s="56"/>
    </row>
    <row r="31" spans="1:94" x14ac:dyDescent="0.45">
      <c r="A31" t="s">
        <v>10</v>
      </c>
      <c r="B31" s="16">
        <f t="shared" ca="1" si="21"/>
        <v>62199</v>
      </c>
      <c r="C31" s="16">
        <f t="shared" ca="1" si="22"/>
        <v>60301</v>
      </c>
      <c r="D31" s="16">
        <f t="shared" ca="1" si="23"/>
        <v>122500</v>
      </c>
      <c r="E31" s="16"/>
      <c r="F31" s="16">
        <f t="shared" ca="1" si="24"/>
        <v>57279</v>
      </c>
      <c r="G31" s="16">
        <f t="shared" ca="1" si="25"/>
        <v>55637</v>
      </c>
      <c r="H31" s="16">
        <f t="shared" ca="1" si="26"/>
        <v>112916</v>
      </c>
      <c r="I31" s="44"/>
      <c r="J31" s="16">
        <f t="shared" ca="1" si="27"/>
        <v>62151</v>
      </c>
      <c r="K31" s="16">
        <f t="shared" ca="1" si="28"/>
        <v>60262</v>
      </c>
      <c r="L31" s="16">
        <f t="shared" ca="1" si="29"/>
        <v>122413</v>
      </c>
      <c r="M31" t="s">
        <v>10</v>
      </c>
      <c r="N31" s="16"/>
      <c r="O31" s="47" t="s">
        <v>109</v>
      </c>
      <c r="R31" s="59"/>
      <c r="S31" t="s">
        <v>4</v>
      </c>
      <c r="T31" t="s">
        <v>3</v>
      </c>
      <c r="U31">
        <v>297391</v>
      </c>
      <c r="V31">
        <v>243188</v>
      </c>
      <c r="W31">
        <v>298354</v>
      </c>
      <c r="Y31" t="str">
        <f t="shared" si="30"/>
        <v>English Language</v>
      </c>
      <c r="Z31" t="str">
        <f t="shared" si="30"/>
        <v>NULL</v>
      </c>
      <c r="AA31">
        <f t="shared" si="41"/>
        <v>297391</v>
      </c>
      <c r="AB31">
        <f t="shared" si="42"/>
        <v>243188</v>
      </c>
      <c r="AC31">
        <f t="shared" si="43"/>
        <v>298354</v>
      </c>
      <c r="AE31" t="str">
        <f t="shared" si="40"/>
        <v>English Language</v>
      </c>
      <c r="AF31" t="str">
        <f t="shared" si="40"/>
        <v>NULL</v>
      </c>
      <c r="AG31">
        <f t="shared" si="34"/>
        <v>100</v>
      </c>
      <c r="AH31">
        <f t="shared" si="35"/>
        <v>82</v>
      </c>
      <c r="AI31">
        <v>100</v>
      </c>
      <c r="AK31" t="str">
        <f t="shared" si="36"/>
        <v>English Language</v>
      </c>
      <c r="AL31" t="str">
        <f t="shared" si="36"/>
        <v>NULL</v>
      </c>
      <c r="AM31">
        <f t="shared" si="37"/>
        <v>49</v>
      </c>
      <c r="AN31">
        <f t="shared" si="38"/>
        <v>40</v>
      </c>
      <c r="AO31">
        <f t="shared" si="39"/>
        <v>49</v>
      </c>
      <c r="BJ31" s="56"/>
      <c r="BK31" s="56"/>
    </row>
    <row r="32" spans="1:94" x14ac:dyDescent="0.45">
      <c r="A32" t="s">
        <v>11</v>
      </c>
      <c r="B32" s="16">
        <f t="shared" ca="1" si="21"/>
        <v>62835</v>
      </c>
      <c r="C32" s="16">
        <f t="shared" ca="1" si="22"/>
        <v>60471</v>
      </c>
      <c r="D32" s="16">
        <f t="shared" ca="1" si="23"/>
        <v>123306</v>
      </c>
      <c r="E32" s="16"/>
      <c r="F32" s="16">
        <f t="shared" ca="1" si="24"/>
        <v>56627</v>
      </c>
      <c r="G32" s="16">
        <f t="shared" ca="1" si="25"/>
        <v>55911</v>
      </c>
      <c r="H32" s="16">
        <f t="shared" ca="1" si="26"/>
        <v>112538</v>
      </c>
      <c r="I32" s="44"/>
      <c r="J32" s="16">
        <f t="shared" ca="1" si="27"/>
        <v>62684</v>
      </c>
      <c r="K32" s="16">
        <f t="shared" ca="1" si="28"/>
        <v>60357</v>
      </c>
      <c r="L32" s="16">
        <f t="shared" ca="1" si="29"/>
        <v>123041</v>
      </c>
      <c r="M32" t="s">
        <v>11</v>
      </c>
      <c r="N32" s="16"/>
      <c r="O32" s="39" t="s">
        <v>110</v>
      </c>
      <c r="R32" s="59"/>
      <c r="S32" t="s">
        <v>5</v>
      </c>
      <c r="T32" t="s">
        <v>1</v>
      </c>
      <c r="U32">
        <v>265246</v>
      </c>
      <c r="V32">
        <v>194746</v>
      </c>
      <c r="W32">
        <v>275537</v>
      </c>
      <c r="Y32" t="str">
        <f t="shared" si="30"/>
        <v>Mathematics</v>
      </c>
      <c r="Z32" t="str">
        <f t="shared" si="30"/>
        <v>F</v>
      </c>
      <c r="AA32">
        <f t="shared" si="41"/>
        <v>265246</v>
      </c>
      <c r="AB32">
        <f t="shared" si="42"/>
        <v>194746</v>
      </c>
      <c r="AC32">
        <f t="shared" si="43"/>
        <v>275537</v>
      </c>
      <c r="AE32" t="str">
        <f t="shared" si="40"/>
        <v>Mathematics</v>
      </c>
      <c r="AF32" t="str">
        <f t="shared" si="40"/>
        <v>F</v>
      </c>
      <c r="AG32">
        <f t="shared" si="34"/>
        <v>96</v>
      </c>
      <c r="AH32">
        <f t="shared" si="35"/>
        <v>71</v>
      </c>
      <c r="AI32">
        <v>100</v>
      </c>
      <c r="AK32" t="str">
        <f t="shared" si="36"/>
        <v>Mathematics</v>
      </c>
      <c r="AL32" t="str">
        <f t="shared" si="36"/>
        <v>F</v>
      </c>
      <c r="AM32">
        <f t="shared" si="37"/>
        <v>89</v>
      </c>
      <c r="AN32">
        <f t="shared" si="38"/>
        <v>65</v>
      </c>
      <c r="AO32">
        <f t="shared" si="39"/>
        <v>92</v>
      </c>
      <c r="BJ32" s="56"/>
      <c r="BK32" s="56"/>
    </row>
    <row r="33" spans="1:63" x14ac:dyDescent="0.45">
      <c r="A33" t="s">
        <v>12</v>
      </c>
      <c r="B33" s="16">
        <f t="shared" ca="1" si="21"/>
        <v>63780</v>
      </c>
      <c r="C33" s="16">
        <f t="shared" ca="1" si="22"/>
        <v>62113</v>
      </c>
      <c r="D33" s="16">
        <f t="shared" ca="1" si="23"/>
        <v>125893</v>
      </c>
      <c r="E33" s="16"/>
      <c r="F33" s="16">
        <f t="shared" ca="1" si="24"/>
        <v>57444</v>
      </c>
      <c r="G33" s="16">
        <f t="shared" ca="1" si="25"/>
        <v>57715</v>
      </c>
      <c r="H33" s="16">
        <f t="shared" ca="1" si="26"/>
        <v>115159</v>
      </c>
      <c r="I33" s="44"/>
      <c r="J33" s="16">
        <f t="shared" ca="1" si="27"/>
        <v>63619</v>
      </c>
      <c r="K33" s="16">
        <f t="shared" ca="1" si="28"/>
        <v>61992</v>
      </c>
      <c r="L33" s="16">
        <f t="shared" ca="1" si="29"/>
        <v>125611</v>
      </c>
      <c r="M33" t="s">
        <v>12</v>
      </c>
      <c r="N33" s="16"/>
      <c r="O33" s="41"/>
      <c r="R33" s="59"/>
      <c r="S33" t="s">
        <v>5</v>
      </c>
      <c r="T33" t="s">
        <v>2</v>
      </c>
      <c r="U33">
        <v>271267</v>
      </c>
      <c r="V33">
        <v>197535</v>
      </c>
      <c r="W33">
        <v>283229</v>
      </c>
      <c r="Y33" t="str">
        <f t="shared" si="30"/>
        <v>Mathematics</v>
      </c>
      <c r="Z33" t="str">
        <f t="shared" si="30"/>
        <v>M</v>
      </c>
      <c r="AA33">
        <f t="shared" si="41"/>
        <v>271267</v>
      </c>
      <c r="AB33">
        <f t="shared" si="42"/>
        <v>197535</v>
      </c>
      <c r="AC33">
        <f t="shared" si="43"/>
        <v>283229</v>
      </c>
      <c r="AE33" t="str">
        <f t="shared" si="40"/>
        <v>Mathematics</v>
      </c>
      <c r="AF33" t="str">
        <f t="shared" si="40"/>
        <v>M</v>
      </c>
      <c r="AG33">
        <f t="shared" si="34"/>
        <v>96</v>
      </c>
      <c r="AH33">
        <f t="shared" si="35"/>
        <v>70</v>
      </c>
      <c r="AI33">
        <v>100</v>
      </c>
      <c r="AK33" t="str">
        <f t="shared" si="36"/>
        <v>Mathematics</v>
      </c>
      <c r="AL33" t="str">
        <f t="shared" si="36"/>
        <v>M</v>
      </c>
      <c r="AM33">
        <f t="shared" si="37"/>
        <v>86</v>
      </c>
      <c r="AN33">
        <f t="shared" si="38"/>
        <v>63</v>
      </c>
      <c r="AO33">
        <f t="shared" si="39"/>
        <v>90</v>
      </c>
      <c r="BJ33" s="56"/>
      <c r="BK33" s="56"/>
    </row>
    <row r="34" spans="1:63" x14ac:dyDescent="0.45">
      <c r="A34" t="s">
        <v>13</v>
      </c>
      <c r="B34" s="16">
        <f t="shared" ca="1" si="21"/>
        <v>28061</v>
      </c>
      <c r="C34" s="16">
        <f t="shared" ca="1" si="22"/>
        <v>5427</v>
      </c>
      <c r="D34" s="16">
        <f t="shared" ca="1" si="23"/>
        <v>33488</v>
      </c>
      <c r="E34" s="16"/>
      <c r="F34" s="16">
        <f t="shared" ca="1" si="24"/>
        <v>17364</v>
      </c>
      <c r="G34" s="16">
        <f t="shared" ca="1" si="25"/>
        <v>3667</v>
      </c>
      <c r="H34" s="16">
        <f t="shared" ca="1" si="26"/>
        <v>21031</v>
      </c>
      <c r="I34" s="44"/>
      <c r="J34" s="16">
        <f t="shared" ca="1" si="27"/>
        <v>26397</v>
      </c>
      <c r="K34" s="16">
        <f t="shared" ca="1" si="28"/>
        <v>4984</v>
      </c>
      <c r="L34" s="16">
        <f t="shared" ca="1" si="29"/>
        <v>31381</v>
      </c>
      <c r="M34" t="s">
        <v>13</v>
      </c>
      <c r="N34" s="16"/>
      <c r="O34" s="41" t="s">
        <v>107</v>
      </c>
      <c r="R34" s="59"/>
      <c r="S34" t="s">
        <v>5</v>
      </c>
      <c r="T34" t="s">
        <v>3</v>
      </c>
      <c r="U34">
        <v>536513</v>
      </c>
      <c r="V34">
        <v>392281</v>
      </c>
      <c r="W34">
        <v>558766</v>
      </c>
      <c r="Y34" t="str">
        <f t="shared" si="30"/>
        <v>Mathematics</v>
      </c>
      <c r="Z34" t="str">
        <f t="shared" si="30"/>
        <v>NULL</v>
      </c>
      <c r="AA34">
        <f t="shared" si="41"/>
        <v>536513</v>
      </c>
      <c r="AB34">
        <f t="shared" si="42"/>
        <v>392281</v>
      </c>
      <c r="AC34">
        <f t="shared" si="43"/>
        <v>558766</v>
      </c>
      <c r="AE34" t="str">
        <f t="shared" si="40"/>
        <v>Mathematics</v>
      </c>
      <c r="AF34" t="str">
        <f t="shared" si="40"/>
        <v>NULL</v>
      </c>
      <c r="AG34">
        <f t="shared" si="34"/>
        <v>96</v>
      </c>
      <c r="AH34">
        <f t="shared" si="35"/>
        <v>70</v>
      </c>
      <c r="AI34">
        <v>100</v>
      </c>
      <c r="AK34" t="str">
        <f t="shared" si="36"/>
        <v>Mathematics</v>
      </c>
      <c r="AL34" t="str">
        <f t="shared" si="36"/>
        <v>NULL</v>
      </c>
      <c r="AM34">
        <f t="shared" si="37"/>
        <v>88</v>
      </c>
      <c r="AN34">
        <f t="shared" si="38"/>
        <v>64</v>
      </c>
      <c r="AO34">
        <f t="shared" si="39"/>
        <v>91</v>
      </c>
      <c r="BJ34" s="56"/>
      <c r="BK34" s="56"/>
    </row>
    <row r="35" spans="1:63" x14ac:dyDescent="0.45">
      <c r="A35" t="s">
        <v>14</v>
      </c>
      <c r="B35" s="16">
        <f t="shared" ca="1" si="21"/>
        <v>3945</v>
      </c>
      <c r="C35" s="16">
        <f t="shared" ca="1" si="22"/>
        <v>2246</v>
      </c>
      <c r="D35" s="16">
        <f t="shared" ca="1" si="23"/>
        <v>6191</v>
      </c>
      <c r="E35" s="16"/>
      <c r="F35" s="16">
        <f t="shared" ca="1" si="24"/>
        <v>2304</v>
      </c>
      <c r="G35" s="16">
        <f t="shared" ca="1" si="25"/>
        <v>1327</v>
      </c>
      <c r="H35" s="16">
        <f t="shared" ca="1" si="26"/>
        <v>3631</v>
      </c>
      <c r="I35" s="44"/>
      <c r="J35" s="16">
        <f t="shared" ca="1" si="27"/>
        <v>3830</v>
      </c>
      <c r="K35" s="16">
        <f t="shared" ca="1" si="28"/>
        <v>2195</v>
      </c>
      <c r="L35" s="16">
        <f t="shared" ca="1" si="29"/>
        <v>6025</v>
      </c>
      <c r="M35" t="s">
        <v>14</v>
      </c>
      <c r="N35" s="16"/>
      <c r="O35" s="41" t="s">
        <v>108</v>
      </c>
      <c r="R35" s="59"/>
      <c r="S35" t="s">
        <v>6</v>
      </c>
      <c r="T35" t="s">
        <v>1</v>
      </c>
      <c r="U35">
        <v>182514</v>
      </c>
      <c r="V35">
        <v>115562</v>
      </c>
      <c r="W35">
        <v>184653</v>
      </c>
      <c r="Y35" t="str">
        <f t="shared" si="30"/>
        <v>Core Science</v>
      </c>
      <c r="Z35" t="str">
        <f t="shared" si="30"/>
        <v>F</v>
      </c>
      <c r="AA35">
        <f t="shared" si="41"/>
        <v>182514</v>
      </c>
      <c r="AB35">
        <f t="shared" si="42"/>
        <v>115562</v>
      </c>
      <c r="AC35">
        <f t="shared" si="43"/>
        <v>184653</v>
      </c>
      <c r="AE35" t="str">
        <f t="shared" si="40"/>
        <v>Core Science</v>
      </c>
      <c r="AF35" t="str">
        <f t="shared" si="40"/>
        <v>F</v>
      </c>
      <c r="AG35">
        <f t="shared" si="34"/>
        <v>99</v>
      </c>
      <c r="AH35">
        <f t="shared" si="35"/>
        <v>63</v>
      </c>
      <c r="AI35">
        <v>100</v>
      </c>
      <c r="AK35" t="str">
        <f t="shared" si="36"/>
        <v>Core Science</v>
      </c>
      <c r="AL35" t="str">
        <f t="shared" si="36"/>
        <v>F</v>
      </c>
      <c r="AM35">
        <f t="shared" si="37"/>
        <v>61</v>
      </c>
      <c r="AN35">
        <f t="shared" si="38"/>
        <v>39</v>
      </c>
      <c r="AO35">
        <f t="shared" si="39"/>
        <v>62</v>
      </c>
      <c r="BJ35" s="56"/>
      <c r="BK35" s="56"/>
    </row>
    <row r="36" spans="1:63" x14ac:dyDescent="0.45">
      <c r="B36" s="16" t="str">
        <f t="shared" ca="1" si="21"/>
        <v>.</v>
      </c>
      <c r="C36" s="16" t="str">
        <f t="shared" ca="1" si="22"/>
        <v>.</v>
      </c>
      <c r="D36" s="16" t="str">
        <f t="shared" ca="1" si="23"/>
        <v>.</v>
      </c>
      <c r="E36" s="16"/>
      <c r="F36" s="16" t="str">
        <f t="shared" ca="1" si="24"/>
        <v>.</v>
      </c>
      <c r="G36" s="16" t="str">
        <f t="shared" ca="1" si="25"/>
        <v>.</v>
      </c>
      <c r="H36" s="16" t="str">
        <f t="shared" ca="1" si="26"/>
        <v>.</v>
      </c>
      <c r="I36" s="44"/>
      <c r="J36" s="16" t="str">
        <f t="shared" ca="1" si="27"/>
        <v>.</v>
      </c>
      <c r="K36" s="16" t="str">
        <f t="shared" ca="1" si="28"/>
        <v>.</v>
      </c>
      <c r="L36" s="16" t="str">
        <f t="shared" ca="1" si="29"/>
        <v>.</v>
      </c>
      <c r="N36" s="16"/>
      <c r="O36" s="39"/>
      <c r="R36" s="59"/>
      <c r="S36" t="s">
        <v>6</v>
      </c>
      <c r="T36" t="s">
        <v>2</v>
      </c>
      <c r="U36">
        <v>179984</v>
      </c>
      <c r="V36">
        <v>102290</v>
      </c>
      <c r="W36">
        <v>182921</v>
      </c>
      <c r="Y36" t="str">
        <f t="shared" si="30"/>
        <v>Core Science</v>
      </c>
      <c r="Z36" t="str">
        <f t="shared" si="30"/>
        <v>M</v>
      </c>
      <c r="AA36">
        <f t="shared" si="41"/>
        <v>179984</v>
      </c>
      <c r="AB36">
        <f t="shared" si="42"/>
        <v>102290</v>
      </c>
      <c r="AC36">
        <f t="shared" si="43"/>
        <v>182921</v>
      </c>
      <c r="AE36" t="str">
        <f t="shared" si="40"/>
        <v>Core Science</v>
      </c>
      <c r="AF36" t="str">
        <f t="shared" si="40"/>
        <v>M</v>
      </c>
      <c r="AG36">
        <f t="shared" si="34"/>
        <v>98</v>
      </c>
      <c r="AH36">
        <f t="shared" si="35"/>
        <v>56</v>
      </c>
      <c r="AI36">
        <v>100</v>
      </c>
      <c r="AK36" t="str">
        <f t="shared" si="36"/>
        <v>Core Science</v>
      </c>
      <c r="AL36" t="str">
        <f t="shared" si="36"/>
        <v>M</v>
      </c>
      <c r="AM36">
        <f t="shared" si="37"/>
        <v>57</v>
      </c>
      <c r="AN36">
        <f t="shared" si="38"/>
        <v>33</v>
      </c>
      <c r="AO36">
        <f t="shared" si="39"/>
        <v>58</v>
      </c>
      <c r="BJ36" s="56"/>
      <c r="BK36" s="56"/>
    </row>
    <row r="37" spans="1:63" x14ac:dyDescent="0.45">
      <c r="A37" t="s">
        <v>78</v>
      </c>
      <c r="B37" s="16">
        <f t="shared" ca="1" si="21"/>
        <v>108376</v>
      </c>
      <c r="C37" s="16">
        <f t="shared" ca="1" si="22"/>
        <v>75749</v>
      </c>
      <c r="D37" s="16">
        <f t="shared" ca="1" si="23"/>
        <v>184125</v>
      </c>
      <c r="E37" s="16"/>
      <c r="F37" s="16">
        <f t="shared" ca="1" si="24"/>
        <v>58406</v>
      </c>
      <c r="G37" s="16">
        <f t="shared" ca="1" si="25"/>
        <v>54779</v>
      </c>
      <c r="H37" s="16">
        <f t="shared" ca="1" si="26"/>
        <v>113185</v>
      </c>
      <c r="I37" s="44"/>
      <c r="J37" s="16">
        <f t="shared" ca="1" si="27"/>
        <v>105909</v>
      </c>
      <c r="K37" s="16">
        <f t="shared" ca="1" si="28"/>
        <v>75063</v>
      </c>
      <c r="L37" s="16">
        <f t="shared" ca="1" si="29"/>
        <v>180972</v>
      </c>
      <c r="M37" t="s">
        <v>78</v>
      </c>
      <c r="N37" s="16"/>
      <c r="O37" s="41" t="s">
        <v>111</v>
      </c>
      <c r="R37" s="59"/>
      <c r="S37" t="s">
        <v>6</v>
      </c>
      <c r="T37" t="s">
        <v>3</v>
      </c>
      <c r="U37">
        <v>362498</v>
      </c>
      <c r="V37">
        <v>217852</v>
      </c>
      <c r="W37">
        <v>367574</v>
      </c>
      <c r="Y37" t="str">
        <f t="shared" si="30"/>
        <v>Core Science</v>
      </c>
      <c r="Z37" t="str">
        <f t="shared" si="30"/>
        <v>NULL</v>
      </c>
      <c r="AA37">
        <f t="shared" si="41"/>
        <v>362498</v>
      </c>
      <c r="AB37">
        <f t="shared" si="42"/>
        <v>217852</v>
      </c>
      <c r="AC37">
        <f t="shared" si="43"/>
        <v>367574</v>
      </c>
      <c r="AE37" t="str">
        <f t="shared" si="40"/>
        <v>Core Science</v>
      </c>
      <c r="AF37" t="str">
        <f t="shared" si="40"/>
        <v>NULL</v>
      </c>
      <c r="AG37">
        <f t="shared" si="34"/>
        <v>99</v>
      </c>
      <c r="AH37">
        <f t="shared" si="35"/>
        <v>59</v>
      </c>
      <c r="AI37">
        <v>100</v>
      </c>
      <c r="AK37" t="str">
        <f t="shared" si="36"/>
        <v>Core Science</v>
      </c>
      <c r="AL37" t="str">
        <f t="shared" si="36"/>
        <v>NULL</v>
      </c>
      <c r="AM37">
        <f t="shared" si="37"/>
        <v>59</v>
      </c>
      <c r="AN37">
        <f t="shared" si="38"/>
        <v>36</v>
      </c>
      <c r="AO37">
        <f t="shared" si="39"/>
        <v>60</v>
      </c>
      <c r="BJ37" s="56"/>
      <c r="BK37" s="56"/>
    </row>
    <row r="38" spans="1:63" x14ac:dyDescent="0.45">
      <c r="A38" t="s">
        <v>15</v>
      </c>
      <c r="B38" s="16">
        <f t="shared" ca="1" si="21"/>
        <v>7325</v>
      </c>
      <c r="C38" s="16">
        <f t="shared" ca="1" si="22"/>
        <v>568</v>
      </c>
      <c r="D38" s="16">
        <f t="shared" ca="1" si="23"/>
        <v>7893</v>
      </c>
      <c r="E38" s="16"/>
      <c r="F38" s="16">
        <f t="shared" ca="1" si="24"/>
        <v>4686</v>
      </c>
      <c r="G38" s="16">
        <f t="shared" ca="1" si="25"/>
        <v>470</v>
      </c>
      <c r="H38" s="16">
        <f t="shared" ca="1" si="26"/>
        <v>5156</v>
      </c>
      <c r="I38" s="44"/>
      <c r="J38" s="16">
        <f t="shared" ca="1" si="27"/>
        <v>7174</v>
      </c>
      <c r="K38" s="16">
        <f t="shared" ca="1" si="28"/>
        <v>565</v>
      </c>
      <c r="L38" s="16">
        <f t="shared" ca="1" si="29"/>
        <v>7739</v>
      </c>
      <c r="M38" t="s">
        <v>15</v>
      </c>
      <c r="N38" s="16"/>
      <c r="O38" s="41" t="s">
        <v>112</v>
      </c>
      <c r="R38" s="59"/>
      <c r="S38" t="s">
        <v>7</v>
      </c>
      <c r="T38" t="s">
        <v>1</v>
      </c>
      <c r="U38">
        <v>154706</v>
      </c>
      <c r="V38">
        <v>104514</v>
      </c>
      <c r="W38">
        <v>155643</v>
      </c>
      <c r="Y38" t="str">
        <f t="shared" si="30"/>
        <v>Additional Science</v>
      </c>
      <c r="Z38" t="str">
        <f t="shared" si="30"/>
        <v>F</v>
      </c>
      <c r="AA38">
        <f t="shared" si="41"/>
        <v>154706</v>
      </c>
      <c r="AB38">
        <f t="shared" si="42"/>
        <v>104514</v>
      </c>
      <c r="AC38">
        <f t="shared" si="43"/>
        <v>155643</v>
      </c>
      <c r="AE38" t="str">
        <f t="shared" si="40"/>
        <v>Additional Science</v>
      </c>
      <c r="AF38" t="str">
        <f t="shared" si="40"/>
        <v>F</v>
      </c>
      <c r="AG38">
        <f t="shared" si="34"/>
        <v>99</v>
      </c>
      <c r="AH38">
        <f t="shared" si="35"/>
        <v>67</v>
      </c>
      <c r="AI38">
        <v>100</v>
      </c>
      <c r="AK38" t="str">
        <f t="shared" si="36"/>
        <v>Additional Science</v>
      </c>
      <c r="AL38" t="str">
        <f t="shared" si="36"/>
        <v>F</v>
      </c>
      <c r="AM38">
        <f t="shared" si="37"/>
        <v>52</v>
      </c>
      <c r="AN38">
        <f t="shared" si="38"/>
        <v>35</v>
      </c>
      <c r="AO38">
        <f t="shared" si="39"/>
        <v>52</v>
      </c>
      <c r="BJ38" s="56"/>
      <c r="BK38" s="56"/>
    </row>
    <row r="39" spans="1:63" x14ac:dyDescent="0.45">
      <c r="A39" t="s">
        <v>16</v>
      </c>
      <c r="B39" s="16">
        <f t="shared" ca="1" si="21"/>
        <v>14079</v>
      </c>
      <c r="C39" s="16">
        <f t="shared" ca="1" si="22"/>
        <v>24320</v>
      </c>
      <c r="D39" s="16">
        <f t="shared" ca="1" si="23"/>
        <v>38399</v>
      </c>
      <c r="E39" s="16"/>
      <c r="F39" s="16">
        <f t="shared" ca="1" si="24"/>
        <v>6370</v>
      </c>
      <c r="G39" s="16">
        <f t="shared" ca="1" si="25"/>
        <v>17092</v>
      </c>
      <c r="H39" s="16">
        <f t="shared" ca="1" si="26"/>
        <v>23462</v>
      </c>
      <c r="I39" s="44"/>
      <c r="J39" s="16">
        <f t="shared" ca="1" si="27"/>
        <v>13737</v>
      </c>
      <c r="K39" s="16">
        <f t="shared" ca="1" si="28"/>
        <v>24134</v>
      </c>
      <c r="L39" s="16">
        <f t="shared" ca="1" si="29"/>
        <v>37871</v>
      </c>
      <c r="M39" t="s">
        <v>16</v>
      </c>
      <c r="N39" s="16"/>
      <c r="O39" s="39"/>
      <c r="R39" s="59"/>
      <c r="S39" t="s">
        <v>7</v>
      </c>
      <c r="T39" t="s">
        <v>2</v>
      </c>
      <c r="U39">
        <v>147012</v>
      </c>
      <c r="V39">
        <v>91190</v>
      </c>
      <c r="W39">
        <v>148155</v>
      </c>
      <c r="Y39" t="str">
        <f t="shared" si="30"/>
        <v>Additional Science</v>
      </c>
      <c r="Z39" t="str">
        <f t="shared" si="30"/>
        <v>M</v>
      </c>
      <c r="AA39">
        <f t="shared" si="41"/>
        <v>147012</v>
      </c>
      <c r="AB39">
        <f t="shared" si="42"/>
        <v>91190</v>
      </c>
      <c r="AC39">
        <f t="shared" si="43"/>
        <v>148155</v>
      </c>
      <c r="AE39" t="str">
        <f t="shared" si="40"/>
        <v>Additional Science</v>
      </c>
      <c r="AF39" t="str">
        <f t="shared" si="40"/>
        <v>M</v>
      </c>
      <c r="AG39">
        <f t="shared" si="34"/>
        <v>99</v>
      </c>
      <c r="AH39">
        <f t="shared" si="35"/>
        <v>62</v>
      </c>
      <c r="AI39">
        <v>100</v>
      </c>
      <c r="AK39" t="str">
        <f t="shared" si="36"/>
        <v>Additional Science</v>
      </c>
      <c r="AL39" t="str">
        <f t="shared" si="36"/>
        <v>M</v>
      </c>
      <c r="AM39">
        <f t="shared" si="37"/>
        <v>47</v>
      </c>
      <c r="AN39">
        <f t="shared" si="38"/>
        <v>29</v>
      </c>
      <c r="AO39">
        <f t="shared" si="39"/>
        <v>47</v>
      </c>
      <c r="BJ39" s="56"/>
      <c r="BK39" s="56"/>
    </row>
    <row r="40" spans="1:63" x14ac:dyDescent="0.45">
      <c r="A40" t="s">
        <v>17</v>
      </c>
      <c r="B40" s="16">
        <f t="shared" ca="1" si="21"/>
        <v>19943</v>
      </c>
      <c r="C40" s="16">
        <f t="shared" ca="1" si="22"/>
        <v>11890</v>
      </c>
      <c r="D40" s="16">
        <f t="shared" ca="1" si="23"/>
        <v>31833</v>
      </c>
      <c r="E40" s="16"/>
      <c r="F40" s="16">
        <f t="shared" ca="1" si="24"/>
        <v>10078</v>
      </c>
      <c r="G40" s="16">
        <f t="shared" ca="1" si="25"/>
        <v>8491</v>
      </c>
      <c r="H40" s="16">
        <f t="shared" ca="1" si="26"/>
        <v>18569</v>
      </c>
      <c r="I40" s="44"/>
      <c r="J40" s="16">
        <f t="shared" ca="1" si="27"/>
        <v>19257</v>
      </c>
      <c r="K40" s="16">
        <f t="shared" ca="1" si="28"/>
        <v>11741</v>
      </c>
      <c r="L40" s="16">
        <f t="shared" ca="1" si="29"/>
        <v>30998</v>
      </c>
      <c r="M40" t="s">
        <v>17</v>
      </c>
      <c r="N40" s="16"/>
      <c r="O40" s="39"/>
      <c r="R40" s="59"/>
      <c r="S40" t="s">
        <v>7</v>
      </c>
      <c r="T40" t="s">
        <v>3</v>
      </c>
      <c r="U40">
        <v>301718</v>
      </c>
      <c r="V40">
        <v>195704</v>
      </c>
      <c r="W40">
        <v>303798</v>
      </c>
      <c r="Y40" t="str">
        <f t="shared" si="30"/>
        <v>Additional Science</v>
      </c>
      <c r="Z40" t="str">
        <f t="shared" si="30"/>
        <v>NULL</v>
      </c>
      <c r="AA40">
        <f t="shared" si="41"/>
        <v>301718</v>
      </c>
      <c r="AB40">
        <f t="shared" si="42"/>
        <v>195704</v>
      </c>
      <c r="AC40">
        <f t="shared" si="43"/>
        <v>303798</v>
      </c>
      <c r="AE40" t="str">
        <f t="shared" si="40"/>
        <v>Additional Science</v>
      </c>
      <c r="AF40" t="str">
        <f t="shared" si="40"/>
        <v>NULL</v>
      </c>
      <c r="AG40">
        <f t="shared" si="34"/>
        <v>99</v>
      </c>
      <c r="AH40">
        <f t="shared" si="35"/>
        <v>64</v>
      </c>
      <c r="AI40">
        <v>100</v>
      </c>
      <c r="AK40" t="str">
        <f t="shared" si="36"/>
        <v>Additional Science</v>
      </c>
      <c r="AL40" t="str">
        <f t="shared" si="36"/>
        <v>NULL</v>
      </c>
      <c r="AM40">
        <f t="shared" si="37"/>
        <v>49</v>
      </c>
      <c r="AN40">
        <f t="shared" si="38"/>
        <v>32</v>
      </c>
      <c r="AO40">
        <f t="shared" si="39"/>
        <v>50</v>
      </c>
      <c r="BJ40" s="56"/>
      <c r="BK40" s="56"/>
    </row>
    <row r="41" spans="1:63" x14ac:dyDescent="0.45">
      <c r="A41" t="s">
        <v>18</v>
      </c>
      <c r="B41" s="16">
        <f t="shared" ca="1" si="21"/>
        <v>43487</v>
      </c>
      <c r="C41" s="16">
        <f t="shared" ca="1" si="22"/>
        <v>7607</v>
      </c>
      <c r="D41" s="16">
        <f t="shared" ca="1" si="23"/>
        <v>51094</v>
      </c>
      <c r="E41" s="16"/>
      <c r="F41" s="16">
        <f t="shared" ca="1" si="24"/>
        <v>23276</v>
      </c>
      <c r="G41" s="16">
        <f t="shared" ca="1" si="25"/>
        <v>5419</v>
      </c>
      <c r="H41" s="16">
        <f t="shared" ca="1" si="26"/>
        <v>28695</v>
      </c>
      <c r="I41" s="44"/>
      <c r="J41" s="16">
        <f t="shared" ca="1" si="27"/>
        <v>42498</v>
      </c>
      <c r="K41" s="16">
        <f t="shared" ca="1" si="28"/>
        <v>7522</v>
      </c>
      <c r="L41" s="16">
        <f t="shared" ca="1" si="29"/>
        <v>50020</v>
      </c>
      <c r="M41" t="s">
        <v>18</v>
      </c>
      <c r="N41" s="16"/>
      <c r="R41" s="59"/>
      <c r="S41" t="s">
        <v>8</v>
      </c>
      <c r="T41" t="s">
        <v>1</v>
      </c>
      <c r="U41">
        <v>11442</v>
      </c>
      <c r="V41">
        <v>9377</v>
      </c>
      <c r="W41">
        <v>11466</v>
      </c>
      <c r="Y41" t="str">
        <f t="shared" si="30"/>
        <v>Further Additional Science</v>
      </c>
      <c r="Z41" t="str">
        <f t="shared" si="30"/>
        <v>F</v>
      </c>
      <c r="AA41">
        <f t="shared" si="41"/>
        <v>11442</v>
      </c>
      <c r="AB41">
        <f t="shared" si="42"/>
        <v>9377</v>
      </c>
      <c r="AC41">
        <f t="shared" si="43"/>
        <v>11466</v>
      </c>
      <c r="AE41" t="str">
        <f t="shared" si="40"/>
        <v>Further Additional Science</v>
      </c>
      <c r="AF41" t="str">
        <f t="shared" si="40"/>
        <v>F</v>
      </c>
      <c r="AG41">
        <f t="shared" si="34"/>
        <v>100</v>
      </c>
      <c r="AH41">
        <f t="shared" si="35"/>
        <v>82</v>
      </c>
      <c r="AI41">
        <v>100</v>
      </c>
      <c r="AK41" t="str">
        <f t="shared" si="36"/>
        <v>Further Additional Science</v>
      </c>
      <c r="AL41" t="str">
        <f t="shared" si="36"/>
        <v>F</v>
      </c>
      <c r="AM41">
        <f t="shared" si="37"/>
        <v>4</v>
      </c>
      <c r="AN41">
        <f t="shared" si="38"/>
        <v>3</v>
      </c>
      <c r="AO41">
        <f t="shared" si="39"/>
        <v>4</v>
      </c>
      <c r="BJ41" s="56"/>
      <c r="BK41" s="56"/>
    </row>
    <row r="42" spans="1:63" x14ac:dyDescent="0.45">
      <c r="A42" t="s">
        <v>19</v>
      </c>
      <c r="B42" s="16">
        <f t="shared" ca="1" si="21"/>
        <v>2810</v>
      </c>
      <c r="C42" s="16">
        <f t="shared" ca="1" si="22"/>
        <v>166</v>
      </c>
      <c r="D42" s="16">
        <f t="shared" ca="1" si="23"/>
        <v>2976</v>
      </c>
      <c r="E42" s="16"/>
      <c r="F42" s="16">
        <f t="shared" ca="1" si="24"/>
        <v>1793</v>
      </c>
      <c r="G42" s="16">
        <f t="shared" ca="1" si="25"/>
        <v>122</v>
      </c>
      <c r="H42" s="16">
        <f t="shared" ca="1" si="26"/>
        <v>1915</v>
      </c>
      <c r="I42" s="44"/>
      <c r="J42" s="16">
        <f t="shared" ca="1" si="27"/>
        <v>2780</v>
      </c>
      <c r="K42" s="16">
        <f t="shared" ca="1" si="28"/>
        <v>165</v>
      </c>
      <c r="L42" s="16">
        <f t="shared" ca="1" si="29"/>
        <v>2945</v>
      </c>
      <c r="M42" t="s">
        <v>19</v>
      </c>
      <c r="N42" s="16"/>
      <c r="R42" s="59"/>
      <c r="S42" t="s">
        <v>8</v>
      </c>
      <c r="T42" t="s">
        <v>2</v>
      </c>
      <c r="U42">
        <v>11386</v>
      </c>
      <c r="V42">
        <v>8874</v>
      </c>
      <c r="W42">
        <v>11405</v>
      </c>
      <c r="Y42" t="str">
        <f t="shared" si="30"/>
        <v>Further Additional Science</v>
      </c>
      <c r="Z42" t="str">
        <f t="shared" si="30"/>
        <v>M</v>
      </c>
      <c r="AA42">
        <f t="shared" si="41"/>
        <v>11386</v>
      </c>
      <c r="AB42">
        <f t="shared" si="42"/>
        <v>8874</v>
      </c>
      <c r="AC42">
        <f t="shared" si="43"/>
        <v>11405</v>
      </c>
      <c r="AE42" t="str">
        <f t="shared" si="40"/>
        <v>Further Additional Science</v>
      </c>
      <c r="AF42" t="str">
        <f t="shared" si="40"/>
        <v>M</v>
      </c>
      <c r="AG42">
        <f t="shared" si="34"/>
        <v>100</v>
      </c>
      <c r="AH42">
        <f t="shared" si="35"/>
        <v>78</v>
      </c>
      <c r="AI42">
        <v>100</v>
      </c>
      <c r="AK42" t="str">
        <f t="shared" si="36"/>
        <v>Further Additional Science</v>
      </c>
      <c r="AL42" t="str">
        <f t="shared" si="36"/>
        <v>M</v>
      </c>
      <c r="AM42">
        <f t="shared" si="37"/>
        <v>4</v>
      </c>
      <c r="AN42">
        <f t="shared" si="38"/>
        <v>3</v>
      </c>
      <c r="AO42">
        <f t="shared" si="39"/>
        <v>4</v>
      </c>
      <c r="BJ42" s="56"/>
      <c r="BK42" s="56"/>
    </row>
    <row r="43" spans="1:63" x14ac:dyDescent="0.45">
      <c r="A43" t="s">
        <v>20</v>
      </c>
      <c r="B43" s="16">
        <f t="shared" ca="1" si="21"/>
        <v>753</v>
      </c>
      <c r="C43" s="16">
        <f t="shared" ca="1" si="22"/>
        <v>23444</v>
      </c>
      <c r="D43" s="16">
        <f t="shared" ca="1" si="23"/>
        <v>24197</v>
      </c>
      <c r="E43" s="16"/>
      <c r="F43" s="16">
        <f t="shared" ca="1" si="24"/>
        <v>287</v>
      </c>
      <c r="G43" s="16">
        <f t="shared" ca="1" si="25"/>
        <v>16960</v>
      </c>
      <c r="H43" s="16">
        <f t="shared" ca="1" si="26"/>
        <v>17247</v>
      </c>
      <c r="I43" s="44"/>
      <c r="J43" s="16">
        <f t="shared" ca="1" si="27"/>
        <v>725</v>
      </c>
      <c r="K43" s="16">
        <f t="shared" ca="1" si="28"/>
        <v>23244</v>
      </c>
      <c r="L43" s="16">
        <f t="shared" ca="1" si="29"/>
        <v>23969</v>
      </c>
      <c r="M43" t="s">
        <v>20</v>
      </c>
      <c r="N43" s="16"/>
      <c r="R43" s="59"/>
      <c r="S43" t="s">
        <v>8</v>
      </c>
      <c r="T43" t="s">
        <v>3</v>
      </c>
      <c r="U43">
        <v>22828</v>
      </c>
      <c r="V43">
        <v>18251</v>
      </c>
      <c r="W43">
        <v>22871</v>
      </c>
      <c r="Y43" t="str">
        <f t="shared" si="30"/>
        <v>Further Additional Science</v>
      </c>
      <c r="Z43" t="str">
        <f t="shared" si="30"/>
        <v>NULL</v>
      </c>
      <c r="AA43">
        <f t="shared" si="41"/>
        <v>22828</v>
      </c>
      <c r="AB43">
        <f t="shared" si="42"/>
        <v>18251</v>
      </c>
      <c r="AC43">
        <f t="shared" si="43"/>
        <v>22871</v>
      </c>
      <c r="AE43" t="str">
        <f t="shared" si="40"/>
        <v>Further Additional Science</v>
      </c>
      <c r="AF43" t="str">
        <f t="shared" si="40"/>
        <v>NULL</v>
      </c>
      <c r="AG43">
        <f t="shared" si="34"/>
        <v>100</v>
      </c>
      <c r="AH43">
        <f t="shared" si="35"/>
        <v>80</v>
      </c>
      <c r="AI43">
        <v>100</v>
      </c>
      <c r="AK43" t="str">
        <f t="shared" si="36"/>
        <v>Further Additional Science</v>
      </c>
      <c r="AL43" t="str">
        <f t="shared" si="36"/>
        <v>NULL</v>
      </c>
      <c r="AM43">
        <f t="shared" si="37"/>
        <v>4</v>
      </c>
      <c r="AN43">
        <f t="shared" si="38"/>
        <v>3</v>
      </c>
      <c r="AO43">
        <f t="shared" si="39"/>
        <v>4</v>
      </c>
      <c r="BJ43" s="56"/>
      <c r="BK43" s="56"/>
    </row>
    <row r="44" spans="1:63" x14ac:dyDescent="0.45">
      <c r="A44" t="s">
        <v>21</v>
      </c>
      <c r="B44" s="16">
        <f t="shared" ca="1" si="21"/>
        <v>27499</v>
      </c>
      <c r="C44" s="16">
        <f t="shared" ca="1" si="22"/>
        <v>10693</v>
      </c>
      <c r="D44" s="16">
        <f t="shared" ca="1" si="23"/>
        <v>38192</v>
      </c>
      <c r="E44" s="16"/>
      <c r="F44" s="16">
        <f t="shared" ca="1" si="24"/>
        <v>14321</v>
      </c>
      <c r="G44" s="16">
        <f t="shared" ca="1" si="25"/>
        <v>7661</v>
      </c>
      <c r="H44" s="16">
        <f t="shared" ca="1" si="26"/>
        <v>21982</v>
      </c>
      <c r="I44" s="44"/>
      <c r="J44" s="16">
        <f t="shared" ca="1" si="27"/>
        <v>26854</v>
      </c>
      <c r="K44" s="16">
        <f t="shared" ca="1" si="28"/>
        <v>10548</v>
      </c>
      <c r="L44" s="16">
        <f t="shared" ca="1" si="29"/>
        <v>37402</v>
      </c>
      <c r="M44" t="s">
        <v>21</v>
      </c>
      <c r="N44" s="16"/>
      <c r="R44" s="59"/>
      <c r="S44" t="s">
        <v>9</v>
      </c>
      <c r="T44" t="s">
        <v>1</v>
      </c>
      <c r="U44">
        <v>6271</v>
      </c>
      <c r="V44">
        <v>2335</v>
      </c>
      <c r="W44">
        <v>6368</v>
      </c>
      <c r="Y44" t="str">
        <f t="shared" si="30"/>
        <v>Additional Applied Science</v>
      </c>
      <c r="Z44" t="str">
        <f t="shared" si="30"/>
        <v>F</v>
      </c>
      <c r="AA44">
        <f t="shared" si="41"/>
        <v>6271</v>
      </c>
      <c r="AB44">
        <f t="shared" si="42"/>
        <v>2335</v>
      </c>
      <c r="AC44">
        <f t="shared" si="43"/>
        <v>6368</v>
      </c>
      <c r="AE44" t="str">
        <f t="shared" si="40"/>
        <v>Additional Applied Science</v>
      </c>
      <c r="AF44" t="str">
        <f t="shared" si="40"/>
        <v>F</v>
      </c>
      <c r="AG44">
        <f t="shared" si="34"/>
        <v>98</v>
      </c>
      <c r="AH44">
        <f t="shared" si="35"/>
        <v>37</v>
      </c>
      <c r="AI44">
        <v>100</v>
      </c>
      <c r="AK44" t="str">
        <f t="shared" si="36"/>
        <v>Additional Applied Science</v>
      </c>
      <c r="AL44" t="str">
        <f t="shared" si="36"/>
        <v>F</v>
      </c>
      <c r="AM44">
        <f t="shared" si="37"/>
        <v>2</v>
      </c>
      <c r="AN44">
        <f t="shared" si="38"/>
        <v>1</v>
      </c>
      <c r="AO44">
        <f t="shared" si="39"/>
        <v>2</v>
      </c>
      <c r="BJ44" s="56"/>
      <c r="BK44" s="56"/>
    </row>
    <row r="45" spans="1:63" x14ac:dyDescent="0.45">
      <c r="A45" t="s">
        <v>22</v>
      </c>
      <c r="B45" s="16">
        <f t="shared" ca="1" si="21"/>
        <v>5817</v>
      </c>
      <c r="C45" s="16">
        <f t="shared" ca="1" si="22"/>
        <v>472</v>
      </c>
      <c r="D45" s="16">
        <f t="shared" ca="1" si="23"/>
        <v>6289</v>
      </c>
      <c r="E45" s="16"/>
      <c r="F45" s="16">
        <f t="shared" ca="1" si="24"/>
        <v>2157</v>
      </c>
      <c r="G45" s="16">
        <f t="shared" ca="1" si="25"/>
        <v>284</v>
      </c>
      <c r="H45" s="16">
        <f t="shared" ca="1" si="26"/>
        <v>2441</v>
      </c>
      <c r="I45" s="44"/>
      <c r="J45" s="16">
        <f t="shared" ca="1" si="27"/>
        <v>5514</v>
      </c>
      <c r="K45" s="16">
        <f t="shared" ca="1" si="28"/>
        <v>462</v>
      </c>
      <c r="L45" s="16">
        <f t="shared" ca="1" si="29"/>
        <v>5976</v>
      </c>
      <c r="M45" t="s">
        <v>22</v>
      </c>
      <c r="N45" s="16"/>
      <c r="R45" s="59"/>
      <c r="S45" t="s">
        <v>9</v>
      </c>
      <c r="T45" t="s">
        <v>2</v>
      </c>
      <c r="U45">
        <v>6383</v>
      </c>
      <c r="V45">
        <v>1772</v>
      </c>
      <c r="W45">
        <v>6549</v>
      </c>
      <c r="Y45" t="str">
        <f t="shared" si="30"/>
        <v>Additional Applied Science</v>
      </c>
      <c r="Z45" t="str">
        <f t="shared" si="30"/>
        <v>M</v>
      </c>
      <c r="AA45">
        <f t="shared" si="41"/>
        <v>6383</v>
      </c>
      <c r="AB45">
        <f t="shared" si="42"/>
        <v>1772</v>
      </c>
      <c r="AC45">
        <f t="shared" si="43"/>
        <v>6549</v>
      </c>
      <c r="AE45" t="str">
        <f t="shared" si="40"/>
        <v>Additional Applied Science</v>
      </c>
      <c r="AF45" t="str">
        <f t="shared" si="40"/>
        <v>M</v>
      </c>
      <c r="AG45">
        <f t="shared" si="34"/>
        <v>97</v>
      </c>
      <c r="AH45">
        <f t="shared" si="35"/>
        <v>27</v>
      </c>
      <c r="AI45">
        <v>100</v>
      </c>
      <c r="AK45" t="str">
        <f t="shared" si="36"/>
        <v>Additional Applied Science</v>
      </c>
      <c r="AL45" t="str">
        <f t="shared" si="36"/>
        <v>M</v>
      </c>
      <c r="AM45">
        <f t="shared" si="37"/>
        <v>2</v>
      </c>
      <c r="AN45">
        <f t="shared" si="38"/>
        <v>1</v>
      </c>
      <c r="AO45">
        <f t="shared" si="39"/>
        <v>2</v>
      </c>
      <c r="BJ45" s="56"/>
      <c r="BK45" s="56"/>
    </row>
    <row r="46" spans="1:63" x14ac:dyDescent="0.45">
      <c r="A46" t="s">
        <v>23</v>
      </c>
      <c r="B46" s="16">
        <f t="shared" ca="1" si="21"/>
        <v>56988</v>
      </c>
      <c r="C46" s="16">
        <f t="shared" ca="1" si="22"/>
        <v>42487</v>
      </c>
      <c r="D46" s="16">
        <f t="shared" ca="1" si="23"/>
        <v>99475</v>
      </c>
      <c r="E46" s="16"/>
      <c r="F46" s="16">
        <f t="shared" ca="1" si="24"/>
        <v>36429</v>
      </c>
      <c r="G46" s="16">
        <f t="shared" ca="1" si="25"/>
        <v>29853</v>
      </c>
      <c r="H46" s="16">
        <f t="shared" ca="1" si="26"/>
        <v>66282</v>
      </c>
      <c r="I46" s="44"/>
      <c r="J46" s="16">
        <f t="shared" ca="1" si="27"/>
        <v>55254</v>
      </c>
      <c r="K46" s="16">
        <f t="shared" ca="1" si="28"/>
        <v>41564</v>
      </c>
      <c r="L46" s="16">
        <f t="shared" ca="1" si="29"/>
        <v>96818</v>
      </c>
      <c r="M46" t="s">
        <v>23</v>
      </c>
      <c r="N46" s="16"/>
      <c r="R46" s="59"/>
      <c r="S46" t="s">
        <v>9</v>
      </c>
      <c r="T46" t="s">
        <v>3</v>
      </c>
      <c r="U46">
        <v>12654</v>
      </c>
      <c r="V46">
        <v>4107</v>
      </c>
      <c r="W46">
        <v>12917</v>
      </c>
      <c r="Y46" t="str">
        <f t="shared" si="30"/>
        <v>Additional Applied Science</v>
      </c>
      <c r="Z46" t="str">
        <f t="shared" si="30"/>
        <v>NULL</v>
      </c>
      <c r="AA46">
        <f t="shared" si="41"/>
        <v>12654</v>
      </c>
      <c r="AB46">
        <f t="shared" si="42"/>
        <v>4107</v>
      </c>
      <c r="AC46">
        <f t="shared" si="43"/>
        <v>12917</v>
      </c>
      <c r="AE46" t="str">
        <f t="shared" si="40"/>
        <v>Additional Applied Science</v>
      </c>
      <c r="AF46" t="str">
        <f t="shared" si="40"/>
        <v>NULL</v>
      </c>
      <c r="AG46">
        <f t="shared" si="34"/>
        <v>98</v>
      </c>
      <c r="AH46">
        <f t="shared" si="35"/>
        <v>32</v>
      </c>
      <c r="AI46">
        <v>100</v>
      </c>
      <c r="AK46" t="str">
        <f t="shared" si="36"/>
        <v>Additional Applied Science</v>
      </c>
      <c r="AL46" t="str">
        <f t="shared" si="36"/>
        <v>NULL</v>
      </c>
      <c r="AM46">
        <f t="shared" si="37"/>
        <v>2</v>
      </c>
      <c r="AN46">
        <f t="shared" si="38"/>
        <v>1</v>
      </c>
      <c r="AO46">
        <f t="shared" si="39"/>
        <v>2</v>
      </c>
      <c r="BJ46" s="56"/>
      <c r="BK46" s="56"/>
    </row>
    <row r="47" spans="1:63" x14ac:dyDescent="0.45">
      <c r="A47" t="s">
        <v>24</v>
      </c>
      <c r="B47" s="16">
        <f t="shared" ca="1" si="21"/>
        <v>42731</v>
      </c>
      <c r="C47" s="16">
        <f t="shared" ca="1" si="22"/>
        <v>31175</v>
      </c>
      <c r="D47" s="16">
        <f t="shared" ca="1" si="23"/>
        <v>73906</v>
      </c>
      <c r="E47" s="16"/>
      <c r="F47" s="16">
        <f t="shared" ca="1" si="24"/>
        <v>27113</v>
      </c>
      <c r="G47" s="16">
        <f t="shared" ca="1" si="25"/>
        <v>21365</v>
      </c>
      <c r="H47" s="16">
        <f t="shared" ca="1" si="26"/>
        <v>48478</v>
      </c>
      <c r="I47" s="44"/>
      <c r="J47" s="16">
        <f t="shared" ca="1" si="27"/>
        <v>41966</v>
      </c>
      <c r="K47" s="16">
        <f t="shared" ca="1" si="28"/>
        <v>30821</v>
      </c>
      <c r="L47" s="16">
        <f t="shared" ca="1" si="29"/>
        <v>72787</v>
      </c>
      <c r="M47" t="s">
        <v>24</v>
      </c>
      <c r="N47" s="16"/>
      <c r="R47" s="59"/>
      <c r="S47" t="s">
        <v>10</v>
      </c>
      <c r="T47" t="s">
        <v>1</v>
      </c>
      <c r="U47">
        <v>60262</v>
      </c>
      <c r="V47">
        <v>55637</v>
      </c>
      <c r="W47">
        <v>60301</v>
      </c>
      <c r="Y47" t="str">
        <f t="shared" si="30"/>
        <v>Physics</v>
      </c>
      <c r="Z47" t="str">
        <f t="shared" si="30"/>
        <v>F</v>
      </c>
      <c r="AA47">
        <f t="shared" si="41"/>
        <v>60262</v>
      </c>
      <c r="AB47">
        <f t="shared" si="42"/>
        <v>55637</v>
      </c>
      <c r="AC47">
        <f t="shared" si="43"/>
        <v>60301</v>
      </c>
      <c r="AE47" t="str">
        <f t="shared" si="40"/>
        <v>Physics</v>
      </c>
      <c r="AF47" t="str">
        <f t="shared" si="40"/>
        <v>F</v>
      </c>
      <c r="AG47">
        <f t="shared" si="34"/>
        <v>100</v>
      </c>
      <c r="AH47">
        <f t="shared" si="35"/>
        <v>92</v>
      </c>
      <c r="AI47">
        <v>100</v>
      </c>
      <c r="AK47" t="str">
        <f t="shared" si="36"/>
        <v>Physics</v>
      </c>
      <c r="AL47" t="str">
        <f t="shared" si="36"/>
        <v>F</v>
      </c>
      <c r="AM47">
        <f t="shared" si="37"/>
        <v>20</v>
      </c>
      <c r="AN47">
        <f t="shared" si="38"/>
        <v>19</v>
      </c>
      <c r="AO47">
        <f t="shared" si="39"/>
        <v>20</v>
      </c>
      <c r="BJ47" s="56"/>
      <c r="BK47" s="56"/>
    </row>
    <row r="48" spans="1:63" x14ac:dyDescent="0.45">
      <c r="A48" t="s">
        <v>25</v>
      </c>
      <c r="B48" s="16">
        <f t="shared" ca="1" si="21"/>
        <v>6809</v>
      </c>
      <c r="C48" s="16">
        <f t="shared" ca="1" si="22"/>
        <v>4804</v>
      </c>
      <c r="D48" s="16">
        <f t="shared" ca="1" si="23"/>
        <v>11613</v>
      </c>
      <c r="E48" s="16"/>
      <c r="F48" s="16">
        <f t="shared" ca="1" si="24"/>
        <v>3523</v>
      </c>
      <c r="G48" s="16">
        <f t="shared" ca="1" si="25"/>
        <v>2921</v>
      </c>
      <c r="H48" s="16">
        <f t="shared" ca="1" si="26"/>
        <v>6444</v>
      </c>
      <c r="I48" s="44"/>
      <c r="J48" s="16">
        <f t="shared" ca="1" si="27"/>
        <v>6370</v>
      </c>
      <c r="K48" s="16">
        <f t="shared" ca="1" si="28"/>
        <v>4639</v>
      </c>
      <c r="L48" s="16">
        <f t="shared" ca="1" si="29"/>
        <v>11009</v>
      </c>
      <c r="M48" t="s">
        <v>25</v>
      </c>
      <c r="N48" s="16"/>
      <c r="R48" s="59"/>
      <c r="S48" t="s">
        <v>10</v>
      </c>
      <c r="T48" t="s">
        <v>2</v>
      </c>
      <c r="U48">
        <v>62151</v>
      </c>
      <c r="V48">
        <v>57279</v>
      </c>
      <c r="W48">
        <v>62199</v>
      </c>
      <c r="Y48" t="str">
        <f t="shared" si="30"/>
        <v>Physics</v>
      </c>
      <c r="Z48" t="str">
        <f t="shared" si="30"/>
        <v>M</v>
      </c>
      <c r="AA48">
        <f t="shared" si="41"/>
        <v>62151</v>
      </c>
      <c r="AB48">
        <f t="shared" si="42"/>
        <v>57279</v>
      </c>
      <c r="AC48">
        <f t="shared" si="43"/>
        <v>62199</v>
      </c>
      <c r="AE48" t="str">
        <f t="shared" si="40"/>
        <v>Physics</v>
      </c>
      <c r="AF48" t="str">
        <f t="shared" si="40"/>
        <v>M</v>
      </c>
      <c r="AG48">
        <f t="shared" si="34"/>
        <v>100</v>
      </c>
      <c r="AH48">
        <f t="shared" si="35"/>
        <v>92</v>
      </c>
      <c r="AI48">
        <v>100</v>
      </c>
      <c r="AK48" t="str">
        <f t="shared" si="36"/>
        <v>Physics</v>
      </c>
      <c r="AL48" t="str">
        <f t="shared" si="36"/>
        <v>M</v>
      </c>
      <c r="AM48">
        <f t="shared" si="37"/>
        <v>20</v>
      </c>
      <c r="AN48">
        <f t="shared" si="38"/>
        <v>18</v>
      </c>
      <c r="AO48">
        <f t="shared" si="39"/>
        <v>20</v>
      </c>
      <c r="BJ48" s="56"/>
      <c r="BK48" s="56"/>
    </row>
    <row r="49" spans="1:63" x14ac:dyDescent="0.45">
      <c r="A49" t="s">
        <v>26</v>
      </c>
      <c r="B49" s="16">
        <f t="shared" ca="1" si="21"/>
        <v>3308</v>
      </c>
      <c r="C49" s="16">
        <f t="shared" ca="1" si="22"/>
        <v>23357</v>
      </c>
      <c r="D49" s="16">
        <f t="shared" ca="1" si="23"/>
        <v>26665</v>
      </c>
      <c r="E49" s="16"/>
      <c r="F49" s="16">
        <f t="shared" ca="1" si="24"/>
        <v>1286</v>
      </c>
      <c r="G49" s="16">
        <f t="shared" ca="1" si="25"/>
        <v>13328</v>
      </c>
      <c r="H49" s="16">
        <f t="shared" ca="1" si="26"/>
        <v>14614</v>
      </c>
      <c r="I49" s="44"/>
      <c r="J49" s="16">
        <f t="shared" ca="1" si="27"/>
        <v>3213</v>
      </c>
      <c r="K49" s="16">
        <f t="shared" ca="1" si="28"/>
        <v>22929</v>
      </c>
      <c r="L49" s="16">
        <f t="shared" ca="1" si="29"/>
        <v>26142</v>
      </c>
      <c r="M49" t="s">
        <v>26</v>
      </c>
      <c r="N49" s="16"/>
      <c r="R49" s="59"/>
      <c r="S49" t="s">
        <v>10</v>
      </c>
      <c r="T49" t="s">
        <v>3</v>
      </c>
      <c r="U49">
        <v>122413</v>
      </c>
      <c r="V49">
        <v>112916</v>
      </c>
      <c r="W49">
        <v>122500</v>
      </c>
      <c r="Y49" t="str">
        <f t="shared" si="30"/>
        <v>Physics</v>
      </c>
      <c r="Z49" t="str">
        <f t="shared" si="30"/>
        <v>NULL</v>
      </c>
      <c r="AA49">
        <f t="shared" si="41"/>
        <v>122413</v>
      </c>
      <c r="AB49">
        <f t="shared" si="42"/>
        <v>112916</v>
      </c>
      <c r="AC49">
        <f t="shared" si="43"/>
        <v>122500</v>
      </c>
      <c r="AE49" t="str">
        <f t="shared" si="40"/>
        <v>Physics</v>
      </c>
      <c r="AF49" t="str">
        <f t="shared" si="40"/>
        <v>NULL</v>
      </c>
      <c r="AG49">
        <f t="shared" si="34"/>
        <v>100</v>
      </c>
      <c r="AH49">
        <f t="shared" si="35"/>
        <v>92</v>
      </c>
      <c r="AI49">
        <v>100</v>
      </c>
      <c r="AK49" t="str">
        <f t="shared" si="36"/>
        <v>Physics</v>
      </c>
      <c r="AL49" t="str">
        <f t="shared" si="36"/>
        <v>NULL</v>
      </c>
      <c r="AM49">
        <f t="shared" si="37"/>
        <v>20</v>
      </c>
      <c r="AN49">
        <f t="shared" si="38"/>
        <v>18</v>
      </c>
      <c r="AO49">
        <f t="shared" si="39"/>
        <v>20</v>
      </c>
      <c r="BJ49" s="56"/>
      <c r="BK49" s="56"/>
    </row>
    <row r="50" spans="1:63" x14ac:dyDescent="0.45">
      <c r="B50" s="16" t="str">
        <f t="shared" ca="1" si="21"/>
        <v>.</v>
      </c>
      <c r="C50" s="16" t="str">
        <f t="shared" ca="1" si="22"/>
        <v>.</v>
      </c>
      <c r="D50" s="16" t="str">
        <f t="shared" ca="1" si="23"/>
        <v>.</v>
      </c>
      <c r="E50" s="16"/>
      <c r="F50" s="16" t="str">
        <f t="shared" ca="1" si="24"/>
        <v>.</v>
      </c>
      <c r="G50" s="16" t="str">
        <f t="shared" ca="1" si="25"/>
        <v>.</v>
      </c>
      <c r="H50" s="16" t="str">
        <f t="shared" ca="1" si="26"/>
        <v>.</v>
      </c>
      <c r="I50" s="44"/>
      <c r="J50" s="16" t="str">
        <f t="shared" ca="1" si="27"/>
        <v>.</v>
      </c>
      <c r="K50" s="16" t="str">
        <f t="shared" ca="1" si="28"/>
        <v>.</v>
      </c>
      <c r="L50" s="16" t="str">
        <f t="shared" ca="1" si="29"/>
        <v>.</v>
      </c>
      <c r="N50" s="16"/>
      <c r="R50" s="59"/>
      <c r="S50" t="s">
        <v>11</v>
      </c>
      <c r="T50" t="s">
        <v>1</v>
      </c>
      <c r="U50">
        <v>60357</v>
      </c>
      <c r="V50">
        <v>55911</v>
      </c>
      <c r="W50">
        <v>60471</v>
      </c>
      <c r="Y50" t="str">
        <f t="shared" si="30"/>
        <v>Chemistry</v>
      </c>
      <c r="Z50" t="str">
        <f t="shared" si="30"/>
        <v>F</v>
      </c>
      <c r="AA50">
        <f t="shared" si="41"/>
        <v>60357</v>
      </c>
      <c r="AB50">
        <f t="shared" si="42"/>
        <v>55911</v>
      </c>
      <c r="AC50">
        <f t="shared" si="43"/>
        <v>60471</v>
      </c>
      <c r="AE50" t="str">
        <f t="shared" si="40"/>
        <v>Chemistry</v>
      </c>
      <c r="AF50" t="str">
        <f t="shared" si="40"/>
        <v>F</v>
      </c>
      <c r="AG50">
        <f t="shared" si="34"/>
        <v>100</v>
      </c>
      <c r="AH50">
        <f t="shared" si="35"/>
        <v>92</v>
      </c>
      <c r="AI50">
        <v>100</v>
      </c>
      <c r="AK50" t="str">
        <f t="shared" si="36"/>
        <v>Chemistry</v>
      </c>
      <c r="AL50" t="str">
        <f t="shared" si="36"/>
        <v>F</v>
      </c>
      <c r="AM50">
        <f t="shared" si="37"/>
        <v>20</v>
      </c>
      <c r="AN50">
        <f t="shared" si="38"/>
        <v>19</v>
      </c>
      <c r="AO50">
        <f t="shared" si="39"/>
        <v>20</v>
      </c>
      <c r="BJ50" s="56"/>
      <c r="BK50" s="56"/>
    </row>
    <row r="51" spans="1:63" x14ac:dyDescent="0.45">
      <c r="A51" t="s">
        <v>27</v>
      </c>
      <c r="B51" s="16">
        <f t="shared" ca="1" si="21"/>
        <v>113238</v>
      </c>
      <c r="C51" s="16">
        <f t="shared" ca="1" si="22"/>
        <v>97961</v>
      </c>
      <c r="D51" s="16">
        <f t="shared" ca="1" si="23"/>
        <v>211199</v>
      </c>
      <c r="E51" s="16"/>
      <c r="F51" s="16">
        <f t="shared" ca="1" si="24"/>
        <v>73867</v>
      </c>
      <c r="G51" s="16">
        <f t="shared" ca="1" si="25"/>
        <v>71836</v>
      </c>
      <c r="H51" s="16">
        <f t="shared" ca="1" si="26"/>
        <v>145703</v>
      </c>
      <c r="I51" s="44"/>
      <c r="J51" s="16">
        <f t="shared" ca="1" si="27"/>
        <v>112009</v>
      </c>
      <c r="K51" s="16">
        <f t="shared" ca="1" si="28"/>
        <v>97256</v>
      </c>
      <c r="L51" s="16">
        <f t="shared" ca="1" si="29"/>
        <v>209265</v>
      </c>
      <c r="M51" t="s">
        <v>27</v>
      </c>
      <c r="N51" s="16"/>
      <c r="R51" s="59"/>
      <c r="S51" t="s">
        <v>11</v>
      </c>
      <c r="T51" t="s">
        <v>2</v>
      </c>
      <c r="U51">
        <v>62684</v>
      </c>
      <c r="V51">
        <v>56627</v>
      </c>
      <c r="W51">
        <v>62835</v>
      </c>
      <c r="Y51" t="str">
        <f t="shared" si="30"/>
        <v>Chemistry</v>
      </c>
      <c r="Z51" t="str">
        <f t="shared" si="30"/>
        <v>M</v>
      </c>
      <c r="AA51">
        <f t="shared" si="41"/>
        <v>62684</v>
      </c>
      <c r="AB51">
        <f t="shared" si="42"/>
        <v>56627</v>
      </c>
      <c r="AC51">
        <f t="shared" si="43"/>
        <v>62835</v>
      </c>
      <c r="AE51" t="str">
        <f t="shared" si="40"/>
        <v>Chemistry</v>
      </c>
      <c r="AF51" t="str">
        <f t="shared" si="40"/>
        <v>M</v>
      </c>
      <c r="AG51">
        <f t="shared" si="34"/>
        <v>100</v>
      </c>
      <c r="AH51">
        <f t="shared" si="35"/>
        <v>90</v>
      </c>
      <c r="AI51">
        <v>100</v>
      </c>
      <c r="AK51" t="str">
        <f t="shared" si="36"/>
        <v>Chemistry</v>
      </c>
      <c r="AL51" t="str">
        <f t="shared" si="36"/>
        <v>M</v>
      </c>
      <c r="AM51">
        <f t="shared" si="37"/>
        <v>20</v>
      </c>
      <c r="AN51">
        <f t="shared" si="38"/>
        <v>18</v>
      </c>
      <c r="AO51">
        <f t="shared" si="39"/>
        <v>20</v>
      </c>
      <c r="BJ51" s="56"/>
      <c r="BK51" s="56"/>
    </row>
    <row r="52" spans="1:63" x14ac:dyDescent="0.45">
      <c r="A52" t="s">
        <v>28</v>
      </c>
      <c r="B52" s="16">
        <f t="shared" ca="1" si="21"/>
        <v>110598</v>
      </c>
      <c r="C52" s="16">
        <f t="shared" ca="1" si="22"/>
        <v>118239</v>
      </c>
      <c r="D52" s="16">
        <f t="shared" ca="1" si="23"/>
        <v>228837</v>
      </c>
      <c r="E52" s="16"/>
      <c r="F52" s="16">
        <f t="shared" ca="1" si="24"/>
        <v>71295</v>
      </c>
      <c r="G52" s="16">
        <f t="shared" ca="1" si="25"/>
        <v>85900</v>
      </c>
      <c r="H52" s="16">
        <f t="shared" ca="1" si="26"/>
        <v>157195</v>
      </c>
      <c r="I52" s="44"/>
      <c r="J52" s="16">
        <f t="shared" ca="1" si="27"/>
        <v>107643</v>
      </c>
      <c r="K52" s="16">
        <f t="shared" ca="1" si="28"/>
        <v>116553</v>
      </c>
      <c r="L52" s="16">
        <f t="shared" ca="1" si="29"/>
        <v>224196</v>
      </c>
      <c r="M52" t="s">
        <v>28</v>
      </c>
      <c r="N52" s="16"/>
      <c r="R52" s="59"/>
      <c r="S52" t="s">
        <v>11</v>
      </c>
      <c r="T52" t="s">
        <v>3</v>
      </c>
      <c r="U52">
        <v>123041</v>
      </c>
      <c r="V52">
        <v>112538</v>
      </c>
      <c r="W52">
        <v>123306</v>
      </c>
      <c r="Y52" t="str">
        <f t="shared" si="30"/>
        <v>Chemistry</v>
      </c>
      <c r="Z52" t="str">
        <f t="shared" si="30"/>
        <v>NULL</v>
      </c>
      <c r="AA52">
        <f t="shared" si="41"/>
        <v>123041</v>
      </c>
      <c r="AB52">
        <f t="shared" si="42"/>
        <v>112538</v>
      </c>
      <c r="AC52">
        <f t="shared" si="43"/>
        <v>123306</v>
      </c>
      <c r="AE52" t="str">
        <f t="shared" si="40"/>
        <v>Chemistry</v>
      </c>
      <c r="AF52" t="str">
        <f t="shared" si="40"/>
        <v>NULL</v>
      </c>
      <c r="AG52">
        <f t="shared" si="34"/>
        <v>100</v>
      </c>
      <c r="AH52">
        <f t="shared" si="35"/>
        <v>91</v>
      </c>
      <c r="AI52">
        <v>100</v>
      </c>
      <c r="AK52" t="str">
        <f t="shared" si="36"/>
        <v>Chemistry</v>
      </c>
      <c r="AL52" t="str">
        <f t="shared" si="36"/>
        <v>NULL</v>
      </c>
      <c r="AM52">
        <f t="shared" si="37"/>
        <v>20</v>
      </c>
      <c r="AN52">
        <f t="shared" si="38"/>
        <v>18</v>
      </c>
      <c r="AO52">
        <f t="shared" si="39"/>
        <v>20</v>
      </c>
      <c r="BJ52" s="56"/>
      <c r="BK52" s="56"/>
    </row>
    <row r="53" spans="1:63" x14ac:dyDescent="0.45">
      <c r="A53" t="s">
        <v>29</v>
      </c>
      <c r="B53" s="16">
        <f t="shared" ca="1" si="21"/>
        <v>4363</v>
      </c>
      <c r="C53" s="16">
        <f t="shared" ca="1" si="22"/>
        <v>4039</v>
      </c>
      <c r="D53" s="16">
        <f t="shared" ca="1" si="23"/>
        <v>8402</v>
      </c>
      <c r="E53" s="16"/>
      <c r="F53" s="16">
        <f t="shared" ca="1" si="24"/>
        <v>1724</v>
      </c>
      <c r="G53" s="16">
        <f t="shared" ca="1" si="25"/>
        <v>2187</v>
      </c>
      <c r="H53" s="16">
        <f t="shared" ca="1" si="26"/>
        <v>3911</v>
      </c>
      <c r="I53" s="44"/>
      <c r="J53" s="16">
        <f t="shared" ca="1" si="27"/>
        <v>4098</v>
      </c>
      <c r="K53" s="16">
        <f t="shared" ca="1" si="28"/>
        <v>3883</v>
      </c>
      <c r="L53" s="16">
        <f t="shared" ca="1" si="29"/>
        <v>7981</v>
      </c>
      <c r="M53" t="s">
        <v>29</v>
      </c>
      <c r="N53" s="16"/>
      <c r="O53" s="39"/>
      <c r="R53" s="59"/>
      <c r="S53" t="s">
        <v>12</v>
      </c>
      <c r="T53" t="s">
        <v>1</v>
      </c>
      <c r="U53">
        <v>61992</v>
      </c>
      <c r="V53">
        <v>57715</v>
      </c>
      <c r="W53">
        <v>62113</v>
      </c>
      <c r="Y53" t="str">
        <f t="shared" si="30"/>
        <v>Biological Sciences</v>
      </c>
      <c r="Z53" t="str">
        <f t="shared" si="30"/>
        <v>F</v>
      </c>
      <c r="AA53">
        <f t="shared" si="41"/>
        <v>61992</v>
      </c>
      <c r="AB53">
        <f t="shared" si="42"/>
        <v>57715</v>
      </c>
      <c r="AC53">
        <f t="shared" si="43"/>
        <v>62113</v>
      </c>
      <c r="AE53" t="str">
        <f t="shared" si="40"/>
        <v>Biological Sciences</v>
      </c>
      <c r="AF53" t="str">
        <f t="shared" si="40"/>
        <v>F</v>
      </c>
      <c r="AG53">
        <f t="shared" si="34"/>
        <v>100</v>
      </c>
      <c r="AH53">
        <f t="shared" si="35"/>
        <v>93</v>
      </c>
      <c r="AI53">
        <v>100</v>
      </c>
      <c r="AK53" t="str">
        <f t="shared" si="36"/>
        <v>Biological Sciences</v>
      </c>
      <c r="AL53" t="str">
        <f t="shared" si="36"/>
        <v>F</v>
      </c>
      <c r="AM53">
        <f t="shared" si="37"/>
        <v>21</v>
      </c>
      <c r="AN53">
        <f t="shared" si="38"/>
        <v>19</v>
      </c>
      <c r="AO53">
        <f t="shared" si="39"/>
        <v>21</v>
      </c>
      <c r="BJ53" s="56"/>
      <c r="BK53" s="56"/>
    </row>
    <row r="54" spans="1:63" x14ac:dyDescent="0.45">
      <c r="A54" t="s">
        <v>30</v>
      </c>
      <c r="B54" s="16">
        <f t="shared" ca="1" si="21"/>
        <v>6379</v>
      </c>
      <c r="C54" s="16">
        <f t="shared" ca="1" si="22"/>
        <v>3076</v>
      </c>
      <c r="D54" s="16">
        <f t="shared" ca="1" si="23"/>
        <v>9455</v>
      </c>
      <c r="E54" s="16"/>
      <c r="F54" s="16">
        <f t="shared" ca="1" si="24"/>
        <v>4890</v>
      </c>
      <c r="G54" s="16">
        <f t="shared" ca="1" si="25"/>
        <v>2371</v>
      </c>
      <c r="H54" s="16">
        <f t="shared" ca="1" si="26"/>
        <v>7261</v>
      </c>
      <c r="I54" s="44"/>
      <c r="J54" s="16">
        <f t="shared" ca="1" si="27"/>
        <v>6288</v>
      </c>
      <c r="K54" s="16">
        <f t="shared" ca="1" si="28"/>
        <v>3033</v>
      </c>
      <c r="L54" s="16">
        <f t="shared" ca="1" si="29"/>
        <v>9321</v>
      </c>
      <c r="M54" t="s">
        <v>30</v>
      </c>
      <c r="N54" s="16"/>
      <c r="O54" s="39"/>
      <c r="R54" s="59"/>
      <c r="S54" t="s">
        <v>12</v>
      </c>
      <c r="T54" t="s">
        <v>2</v>
      </c>
      <c r="U54">
        <v>63619</v>
      </c>
      <c r="V54">
        <v>57444</v>
      </c>
      <c r="W54">
        <v>63780</v>
      </c>
      <c r="Y54" t="str">
        <f t="shared" si="30"/>
        <v>Biological Sciences</v>
      </c>
      <c r="Z54" t="str">
        <f t="shared" si="30"/>
        <v>M</v>
      </c>
      <c r="AA54">
        <f t="shared" si="41"/>
        <v>63619</v>
      </c>
      <c r="AB54">
        <f t="shared" si="42"/>
        <v>57444</v>
      </c>
      <c r="AC54">
        <f t="shared" si="43"/>
        <v>63780</v>
      </c>
      <c r="AE54" t="str">
        <f t="shared" si="40"/>
        <v>Biological Sciences</v>
      </c>
      <c r="AF54" t="str">
        <f t="shared" si="40"/>
        <v>M</v>
      </c>
      <c r="AG54">
        <f t="shared" si="34"/>
        <v>100</v>
      </c>
      <c r="AH54">
        <f t="shared" si="35"/>
        <v>90</v>
      </c>
      <c r="AI54">
        <v>100</v>
      </c>
      <c r="AK54" t="str">
        <f t="shared" si="36"/>
        <v>Biological Sciences</v>
      </c>
      <c r="AL54" t="str">
        <f t="shared" si="36"/>
        <v>M</v>
      </c>
      <c r="AM54">
        <f t="shared" si="37"/>
        <v>20</v>
      </c>
      <c r="AN54">
        <f t="shared" si="38"/>
        <v>18</v>
      </c>
      <c r="AO54">
        <f t="shared" si="39"/>
        <v>20</v>
      </c>
      <c r="BJ54" s="56"/>
      <c r="BK54" s="56"/>
    </row>
    <row r="55" spans="1:63" x14ac:dyDescent="0.45">
      <c r="A55" t="s">
        <v>31</v>
      </c>
      <c r="B55" s="16">
        <f t="shared" ca="1" si="21"/>
        <v>21182</v>
      </c>
      <c r="C55" s="16">
        <f t="shared" ca="1" si="22"/>
        <v>36210</v>
      </c>
      <c r="D55" s="16">
        <f t="shared" ca="1" si="23"/>
        <v>57392</v>
      </c>
      <c r="E55" s="16"/>
      <c r="F55" s="16">
        <f t="shared" ca="1" si="24"/>
        <v>11727</v>
      </c>
      <c r="G55" s="16">
        <f t="shared" ca="1" si="25"/>
        <v>24954</v>
      </c>
      <c r="H55" s="16">
        <f t="shared" ca="1" si="26"/>
        <v>36681</v>
      </c>
      <c r="I55" s="44"/>
      <c r="J55" s="16">
        <f t="shared" ca="1" si="27"/>
        <v>20416</v>
      </c>
      <c r="K55" s="16">
        <f t="shared" ca="1" si="28"/>
        <v>35585</v>
      </c>
      <c r="L55" s="16">
        <f t="shared" ca="1" si="29"/>
        <v>56001</v>
      </c>
      <c r="M55" t="s">
        <v>31</v>
      </c>
      <c r="N55" s="16"/>
      <c r="O55" s="39"/>
      <c r="R55" s="59"/>
      <c r="S55" t="s">
        <v>12</v>
      </c>
      <c r="T55" t="s">
        <v>3</v>
      </c>
      <c r="U55">
        <v>125611</v>
      </c>
      <c r="V55">
        <v>115159</v>
      </c>
      <c r="W55">
        <v>125893</v>
      </c>
      <c r="Y55" t="str">
        <f t="shared" si="30"/>
        <v>Biological Sciences</v>
      </c>
      <c r="Z55" t="str">
        <f t="shared" si="30"/>
        <v>NULL</v>
      </c>
      <c r="AA55">
        <f t="shared" si="41"/>
        <v>125611</v>
      </c>
      <c r="AB55">
        <f t="shared" si="42"/>
        <v>115159</v>
      </c>
      <c r="AC55">
        <f t="shared" si="43"/>
        <v>125893</v>
      </c>
      <c r="AE55" t="str">
        <f t="shared" si="40"/>
        <v>Biological Sciences</v>
      </c>
      <c r="AF55" t="str">
        <f t="shared" si="40"/>
        <v>NULL</v>
      </c>
      <c r="AG55">
        <f t="shared" si="34"/>
        <v>100</v>
      </c>
      <c r="AH55">
        <f t="shared" si="35"/>
        <v>91</v>
      </c>
      <c r="AI55">
        <v>100</v>
      </c>
      <c r="AK55" t="str">
        <f t="shared" si="36"/>
        <v>Biological Sciences</v>
      </c>
      <c r="AL55" t="str">
        <f t="shared" si="36"/>
        <v>NULL</v>
      </c>
      <c r="AM55">
        <f t="shared" si="37"/>
        <v>21</v>
      </c>
      <c r="AN55">
        <f t="shared" si="38"/>
        <v>19</v>
      </c>
      <c r="AO55">
        <f t="shared" si="39"/>
        <v>21</v>
      </c>
      <c r="BJ55" s="56"/>
      <c r="BK55" s="56"/>
    </row>
    <row r="56" spans="1:63" x14ac:dyDescent="0.45">
      <c r="B56" s="16" t="str">
        <f t="shared" ca="1" si="21"/>
        <v>.</v>
      </c>
      <c r="C56" s="16" t="str">
        <f t="shared" ca="1" si="22"/>
        <v>.</v>
      </c>
      <c r="D56" s="16" t="str">
        <f t="shared" ca="1" si="23"/>
        <v>.</v>
      </c>
      <c r="E56" s="16"/>
      <c r="F56" s="16" t="str">
        <f t="shared" ca="1" si="24"/>
        <v>.</v>
      </c>
      <c r="G56" s="16" t="str">
        <f t="shared" ca="1" si="25"/>
        <v>.</v>
      </c>
      <c r="H56" s="16" t="str">
        <f t="shared" ca="1" si="26"/>
        <v>.</v>
      </c>
      <c r="I56" s="44"/>
      <c r="J56" s="16" t="str">
        <f t="shared" ca="1" si="27"/>
        <v>.</v>
      </c>
      <c r="K56" s="16" t="str">
        <f t="shared" ca="1" si="28"/>
        <v>.</v>
      </c>
      <c r="L56" s="16" t="str">
        <f t="shared" ca="1" si="29"/>
        <v>.</v>
      </c>
      <c r="N56" s="16"/>
      <c r="O56" s="39"/>
      <c r="R56" s="59"/>
      <c r="S56" t="s">
        <v>13</v>
      </c>
      <c r="T56" t="s">
        <v>1</v>
      </c>
      <c r="U56">
        <v>4984</v>
      </c>
      <c r="V56">
        <v>3667</v>
      </c>
      <c r="W56">
        <v>5427</v>
      </c>
      <c r="Y56" t="str">
        <f t="shared" si="30"/>
        <v>Computer Science</v>
      </c>
      <c r="Z56" t="str">
        <f t="shared" si="30"/>
        <v>F</v>
      </c>
      <c r="AA56">
        <f t="shared" si="41"/>
        <v>4984</v>
      </c>
      <c r="AB56">
        <f t="shared" si="42"/>
        <v>3667</v>
      </c>
      <c r="AC56">
        <f t="shared" si="43"/>
        <v>5427</v>
      </c>
      <c r="AE56" t="str">
        <f t="shared" si="40"/>
        <v>Computer Science</v>
      </c>
      <c r="AF56" t="str">
        <f t="shared" si="40"/>
        <v>F</v>
      </c>
      <c r="AG56">
        <f t="shared" si="34"/>
        <v>92</v>
      </c>
      <c r="AH56">
        <f t="shared" si="35"/>
        <v>68</v>
      </c>
      <c r="AI56">
        <v>100</v>
      </c>
      <c r="AK56" t="str">
        <f t="shared" si="36"/>
        <v>Computer Science</v>
      </c>
      <c r="AL56" t="str">
        <f t="shared" si="36"/>
        <v>F</v>
      </c>
      <c r="AM56">
        <f t="shared" si="37"/>
        <v>2</v>
      </c>
      <c r="AN56">
        <f t="shared" si="38"/>
        <v>1</v>
      </c>
      <c r="AO56">
        <f t="shared" si="39"/>
        <v>2</v>
      </c>
      <c r="BJ56" s="56"/>
      <c r="BK56" s="56"/>
    </row>
    <row r="57" spans="1:63" x14ac:dyDescent="0.45">
      <c r="A57" t="s">
        <v>80</v>
      </c>
      <c r="B57" s="16">
        <f t="shared" ca="1" si="21"/>
        <v>129577</v>
      </c>
      <c r="C57" s="16">
        <f t="shared" ca="1" si="22"/>
        <v>161839</v>
      </c>
      <c r="D57" s="16">
        <f t="shared" ca="1" si="23"/>
        <v>291416</v>
      </c>
      <c r="E57" s="16"/>
      <c r="F57" s="16">
        <f t="shared" ca="1" si="24"/>
        <v>85099</v>
      </c>
      <c r="G57" s="16">
        <f t="shared" ca="1" si="25"/>
        <v>122324</v>
      </c>
      <c r="H57" s="16">
        <f t="shared" ca="1" si="26"/>
        <v>207423</v>
      </c>
      <c r="I57" s="44"/>
      <c r="J57" s="16">
        <f t="shared" ca="1" si="27"/>
        <v>128565</v>
      </c>
      <c r="K57" s="16">
        <f t="shared" ca="1" si="28"/>
        <v>161100</v>
      </c>
      <c r="L57" s="16">
        <f t="shared" ca="1" si="29"/>
        <v>289665</v>
      </c>
      <c r="M57" t="s">
        <v>80</v>
      </c>
      <c r="N57" s="16"/>
      <c r="O57" s="39"/>
      <c r="R57" s="59"/>
      <c r="S57" t="s">
        <v>13</v>
      </c>
      <c r="T57" t="s">
        <v>2</v>
      </c>
      <c r="U57">
        <v>26397</v>
      </c>
      <c r="V57">
        <v>17364</v>
      </c>
      <c r="W57">
        <v>28061</v>
      </c>
      <c r="Y57" t="str">
        <f t="shared" si="30"/>
        <v>Computer Science</v>
      </c>
      <c r="Z57" t="str">
        <f t="shared" si="30"/>
        <v>M</v>
      </c>
      <c r="AA57">
        <f t="shared" si="41"/>
        <v>26397</v>
      </c>
      <c r="AB57">
        <f t="shared" si="42"/>
        <v>17364</v>
      </c>
      <c r="AC57">
        <f t="shared" si="43"/>
        <v>28061</v>
      </c>
      <c r="AE57" t="str">
        <f t="shared" si="40"/>
        <v>Computer Science</v>
      </c>
      <c r="AF57" t="str">
        <f t="shared" si="40"/>
        <v>M</v>
      </c>
      <c r="AG57">
        <f t="shared" si="34"/>
        <v>94</v>
      </c>
      <c r="AH57">
        <f t="shared" si="35"/>
        <v>62</v>
      </c>
      <c r="AI57">
        <v>100</v>
      </c>
      <c r="AK57" t="str">
        <f t="shared" si="36"/>
        <v>Computer Science</v>
      </c>
      <c r="AL57" t="str">
        <f t="shared" si="36"/>
        <v>M</v>
      </c>
      <c r="AM57">
        <f t="shared" si="37"/>
        <v>8</v>
      </c>
      <c r="AN57">
        <f t="shared" si="38"/>
        <v>6</v>
      </c>
      <c r="AO57">
        <f t="shared" si="39"/>
        <v>9</v>
      </c>
      <c r="BJ57" s="56"/>
      <c r="BK57" s="56"/>
    </row>
    <row r="58" spans="1:63" x14ac:dyDescent="0.45">
      <c r="A58" t="s">
        <v>32</v>
      </c>
      <c r="B58" s="16">
        <f t="shared" ca="1" si="21"/>
        <v>1321</v>
      </c>
      <c r="C58" s="16">
        <f t="shared" ca="1" si="22"/>
        <v>1690</v>
      </c>
      <c r="D58" s="16">
        <f t="shared" ca="1" si="23"/>
        <v>3011</v>
      </c>
      <c r="E58" s="16"/>
      <c r="F58" s="16">
        <f t="shared" ca="1" si="24"/>
        <v>992</v>
      </c>
      <c r="G58" s="16">
        <f t="shared" ca="1" si="25"/>
        <v>1330</v>
      </c>
      <c r="H58" s="16">
        <f t="shared" ca="1" si="26"/>
        <v>2322</v>
      </c>
      <c r="I58" s="44"/>
      <c r="J58" s="16">
        <f t="shared" ca="1" si="27"/>
        <v>1247</v>
      </c>
      <c r="K58" s="16">
        <f t="shared" ca="1" si="28"/>
        <v>1647</v>
      </c>
      <c r="L58" s="16">
        <f t="shared" ca="1" si="29"/>
        <v>2894</v>
      </c>
      <c r="M58" t="s">
        <v>32</v>
      </c>
      <c r="N58" s="16"/>
      <c r="O58" s="39"/>
      <c r="R58" s="59"/>
      <c r="S58" t="s">
        <v>13</v>
      </c>
      <c r="T58" t="s">
        <v>3</v>
      </c>
      <c r="U58">
        <v>31381</v>
      </c>
      <c r="V58">
        <v>21031</v>
      </c>
      <c r="W58">
        <v>33488</v>
      </c>
      <c r="Y58" t="str">
        <f t="shared" si="30"/>
        <v>Computer Science</v>
      </c>
      <c r="Z58" t="str">
        <f t="shared" si="30"/>
        <v>NULL</v>
      </c>
      <c r="AA58">
        <f t="shared" si="41"/>
        <v>31381</v>
      </c>
      <c r="AB58">
        <f t="shared" si="42"/>
        <v>21031</v>
      </c>
      <c r="AC58">
        <f t="shared" si="43"/>
        <v>33488</v>
      </c>
      <c r="AE58" t="str">
        <f t="shared" si="40"/>
        <v>Computer Science</v>
      </c>
      <c r="AF58" t="str">
        <f t="shared" si="40"/>
        <v>NULL</v>
      </c>
      <c r="AG58">
        <f t="shared" si="34"/>
        <v>94</v>
      </c>
      <c r="AH58">
        <f t="shared" si="35"/>
        <v>63</v>
      </c>
      <c r="AI58">
        <v>100</v>
      </c>
      <c r="AK58" t="str">
        <f t="shared" si="36"/>
        <v>Computer Science</v>
      </c>
      <c r="AL58" t="str">
        <f t="shared" si="36"/>
        <v>NULL</v>
      </c>
      <c r="AM58">
        <f t="shared" ref="AM58:AM89" si="44">ROUND(100*IF(AL58="F",U58/$AS$7,IF(AL58="M",U58/$AR$7,IF(AL58="NULL",U58/$AT$7,"Error"))),0)</f>
        <v>5</v>
      </c>
      <c r="AN58">
        <f t="shared" ref="AN58:AN89" si="45">ROUND(100*IF(AL58="F",V58/$AS$7,IF(AL58="M",V58/$AR$7,IF(AL58="NULL",V58/$AT$7,"Error"))),0)</f>
        <v>3</v>
      </c>
      <c r="AO58">
        <f t="shared" ref="AO58:AO89" si="46">ROUND(100*IF(AL58="F",W58/$AS$7,IF(AL58="M",W58/$AR$7,IF(AL58="NULL",W58/$AT$7,"Error"))),0)</f>
        <v>5</v>
      </c>
      <c r="BJ58" s="56"/>
      <c r="BK58" s="56"/>
    </row>
    <row r="59" spans="1:63" x14ac:dyDescent="0.45">
      <c r="A59" t="s">
        <v>33</v>
      </c>
      <c r="B59" s="16">
        <f t="shared" ca="1" si="21"/>
        <v>1718</v>
      </c>
      <c r="C59" s="16">
        <f t="shared" ca="1" si="22"/>
        <v>1439</v>
      </c>
      <c r="D59" s="16">
        <f t="shared" ca="1" si="23"/>
        <v>3157</v>
      </c>
      <c r="E59" s="16"/>
      <c r="F59" s="16">
        <f t="shared" ca="1" si="24"/>
        <v>1612</v>
      </c>
      <c r="G59" s="16">
        <f t="shared" ca="1" si="25"/>
        <v>1407</v>
      </c>
      <c r="H59" s="16">
        <f t="shared" ca="1" si="26"/>
        <v>3019</v>
      </c>
      <c r="I59" s="44"/>
      <c r="J59" s="16">
        <f t="shared" ca="1" si="27"/>
        <v>1713</v>
      </c>
      <c r="K59" s="16">
        <f t="shared" ca="1" si="28"/>
        <v>1439</v>
      </c>
      <c r="L59" s="16">
        <f t="shared" ca="1" si="29"/>
        <v>3152</v>
      </c>
      <c r="M59" t="s">
        <v>33</v>
      </c>
      <c r="N59" s="16"/>
      <c r="O59" s="39"/>
      <c r="R59" s="59"/>
      <c r="S59" t="s">
        <v>14</v>
      </c>
      <c r="T59" t="s">
        <v>1</v>
      </c>
      <c r="U59">
        <v>2195</v>
      </c>
      <c r="V59">
        <v>1327</v>
      </c>
      <c r="W59">
        <v>2246</v>
      </c>
      <c r="Y59" t="str">
        <f t="shared" si="30"/>
        <v>Other Sciences</v>
      </c>
      <c r="Z59" t="str">
        <f t="shared" si="30"/>
        <v>F</v>
      </c>
      <c r="AA59">
        <f t="shared" si="41"/>
        <v>2195</v>
      </c>
      <c r="AB59">
        <f t="shared" si="42"/>
        <v>1327</v>
      </c>
      <c r="AC59">
        <f t="shared" si="43"/>
        <v>2246</v>
      </c>
      <c r="AE59" t="str">
        <f t="shared" si="40"/>
        <v>Other Sciences</v>
      </c>
      <c r="AF59" t="str">
        <f t="shared" si="40"/>
        <v>F</v>
      </c>
      <c r="AG59">
        <f t="shared" si="34"/>
        <v>98</v>
      </c>
      <c r="AH59">
        <f t="shared" si="35"/>
        <v>59</v>
      </c>
      <c r="AI59">
        <v>100</v>
      </c>
      <c r="AK59" t="str">
        <f t="shared" si="36"/>
        <v>Other Sciences</v>
      </c>
      <c r="AL59" t="str">
        <f t="shared" si="36"/>
        <v>F</v>
      </c>
      <c r="AM59">
        <f t="shared" si="44"/>
        <v>1</v>
      </c>
      <c r="AN59">
        <f t="shared" si="45"/>
        <v>0</v>
      </c>
      <c r="AO59">
        <f t="shared" si="46"/>
        <v>1</v>
      </c>
      <c r="BJ59" s="56"/>
      <c r="BK59" s="56"/>
    </row>
    <row r="60" spans="1:63" x14ac:dyDescent="0.45">
      <c r="A60" t="s">
        <v>34</v>
      </c>
      <c r="B60" s="16">
        <f t="shared" ca="1" si="21"/>
        <v>64085</v>
      </c>
      <c r="C60" s="16">
        <f t="shared" ca="1" si="22"/>
        <v>86713</v>
      </c>
      <c r="D60" s="16">
        <f t="shared" ca="1" si="23"/>
        <v>150798</v>
      </c>
      <c r="E60" s="16"/>
      <c r="F60" s="16">
        <f t="shared" ca="1" si="24"/>
        <v>40198</v>
      </c>
      <c r="G60" s="16">
        <f t="shared" ca="1" si="25"/>
        <v>64354</v>
      </c>
      <c r="H60" s="16">
        <f t="shared" ca="1" si="26"/>
        <v>104552</v>
      </c>
      <c r="I60" s="44"/>
      <c r="J60" s="16">
        <f t="shared" ca="1" si="27"/>
        <v>63540</v>
      </c>
      <c r="K60" s="16">
        <f t="shared" ca="1" si="28"/>
        <v>86343</v>
      </c>
      <c r="L60" s="16">
        <f t="shared" ca="1" si="29"/>
        <v>149883</v>
      </c>
      <c r="M60" t="s">
        <v>34</v>
      </c>
      <c r="N60" s="16"/>
      <c r="O60" s="39"/>
      <c r="R60" s="59"/>
      <c r="S60" t="s">
        <v>14</v>
      </c>
      <c r="T60" t="s">
        <v>2</v>
      </c>
      <c r="U60">
        <v>3830</v>
      </c>
      <c r="V60">
        <v>2304</v>
      </c>
      <c r="W60">
        <v>3945</v>
      </c>
      <c r="Y60" t="str">
        <f t="shared" si="30"/>
        <v>Other Sciences</v>
      </c>
      <c r="Z60" t="str">
        <f t="shared" si="30"/>
        <v>M</v>
      </c>
      <c r="AA60">
        <f t="shared" si="41"/>
        <v>3830</v>
      </c>
      <c r="AB60">
        <f t="shared" si="42"/>
        <v>2304</v>
      </c>
      <c r="AC60">
        <f t="shared" si="43"/>
        <v>3945</v>
      </c>
      <c r="AE60" t="str">
        <f t="shared" si="40"/>
        <v>Other Sciences</v>
      </c>
      <c r="AF60" t="str">
        <f t="shared" si="40"/>
        <v>M</v>
      </c>
      <c r="AG60">
        <f t="shared" si="34"/>
        <v>97</v>
      </c>
      <c r="AH60">
        <f t="shared" si="35"/>
        <v>58</v>
      </c>
      <c r="AI60">
        <v>100</v>
      </c>
      <c r="AK60" t="str">
        <f t="shared" si="36"/>
        <v>Other Sciences</v>
      </c>
      <c r="AL60" t="str">
        <f t="shared" si="36"/>
        <v>M</v>
      </c>
      <c r="AM60">
        <f t="shared" si="44"/>
        <v>1</v>
      </c>
      <c r="AN60">
        <f t="shared" si="45"/>
        <v>1</v>
      </c>
      <c r="AO60">
        <f t="shared" si="46"/>
        <v>1</v>
      </c>
      <c r="BJ60" s="56"/>
      <c r="BK60" s="56"/>
    </row>
    <row r="61" spans="1:63" x14ac:dyDescent="0.45">
      <c r="A61" t="s">
        <v>35</v>
      </c>
      <c r="B61" s="16">
        <f t="shared" ca="1" si="21"/>
        <v>25403</v>
      </c>
      <c r="C61" s="16">
        <f t="shared" ca="1" si="22"/>
        <v>27225</v>
      </c>
      <c r="D61" s="16">
        <f t="shared" ca="1" si="23"/>
        <v>52628</v>
      </c>
      <c r="E61" s="16"/>
      <c r="F61" s="16">
        <f t="shared" ca="1" si="24"/>
        <v>17504</v>
      </c>
      <c r="G61" s="16">
        <f t="shared" ca="1" si="25"/>
        <v>21497</v>
      </c>
      <c r="H61" s="16">
        <f t="shared" ca="1" si="26"/>
        <v>39001</v>
      </c>
      <c r="I61" s="44"/>
      <c r="J61" s="16">
        <f t="shared" ca="1" si="27"/>
        <v>25299</v>
      </c>
      <c r="K61" s="16">
        <f t="shared" ca="1" si="28"/>
        <v>27170</v>
      </c>
      <c r="L61" s="16">
        <f t="shared" ca="1" si="29"/>
        <v>52469</v>
      </c>
      <c r="M61" t="s">
        <v>35</v>
      </c>
      <c r="N61" s="16"/>
      <c r="O61" s="39"/>
      <c r="R61" s="59"/>
      <c r="S61" t="s">
        <v>14</v>
      </c>
      <c r="T61" t="s">
        <v>3</v>
      </c>
      <c r="U61">
        <v>6025</v>
      </c>
      <c r="V61">
        <v>3631</v>
      </c>
      <c r="W61">
        <v>6191</v>
      </c>
      <c r="Y61" t="str">
        <f t="shared" si="30"/>
        <v>Other Sciences</v>
      </c>
      <c r="Z61" t="str">
        <f t="shared" si="30"/>
        <v>NULL</v>
      </c>
      <c r="AA61">
        <f t="shared" si="41"/>
        <v>6025</v>
      </c>
      <c r="AB61">
        <f t="shared" si="42"/>
        <v>3631</v>
      </c>
      <c r="AC61">
        <f t="shared" si="43"/>
        <v>6191</v>
      </c>
      <c r="AE61" t="str">
        <f t="shared" si="40"/>
        <v>Other Sciences</v>
      </c>
      <c r="AF61" t="str">
        <f t="shared" si="40"/>
        <v>NULL</v>
      </c>
      <c r="AG61">
        <f t="shared" si="34"/>
        <v>97</v>
      </c>
      <c r="AH61">
        <f t="shared" si="35"/>
        <v>59</v>
      </c>
      <c r="AI61">
        <v>100</v>
      </c>
      <c r="AK61" t="str">
        <f t="shared" si="36"/>
        <v>Other Sciences</v>
      </c>
      <c r="AL61" t="str">
        <f t="shared" si="36"/>
        <v>NULL</v>
      </c>
      <c r="AM61">
        <f t="shared" si="44"/>
        <v>1</v>
      </c>
      <c r="AN61">
        <f t="shared" si="45"/>
        <v>1</v>
      </c>
      <c r="AO61">
        <f t="shared" si="46"/>
        <v>1</v>
      </c>
      <c r="BJ61" s="56"/>
      <c r="BK61" s="56"/>
    </row>
    <row r="62" spans="1:63" x14ac:dyDescent="0.45">
      <c r="A62" t="s">
        <v>36</v>
      </c>
      <c r="B62" s="16">
        <f t="shared" ca="1" si="21"/>
        <v>1717</v>
      </c>
      <c r="C62" s="16">
        <f t="shared" ca="1" si="22"/>
        <v>2159</v>
      </c>
      <c r="D62" s="16">
        <f t="shared" ca="1" si="23"/>
        <v>3876</v>
      </c>
      <c r="E62" s="16"/>
      <c r="F62" s="16">
        <f t="shared" ca="1" si="24"/>
        <v>1474</v>
      </c>
      <c r="G62" s="16">
        <f t="shared" ca="1" si="25"/>
        <v>1927</v>
      </c>
      <c r="H62" s="16">
        <f t="shared" ca="1" si="26"/>
        <v>3401</v>
      </c>
      <c r="I62" s="44"/>
      <c r="J62" s="16">
        <f t="shared" ca="1" si="27"/>
        <v>1705</v>
      </c>
      <c r="K62" s="16">
        <f t="shared" ca="1" si="28"/>
        <v>2153</v>
      </c>
      <c r="L62" s="16">
        <f t="shared" ca="1" si="29"/>
        <v>3858</v>
      </c>
      <c r="M62" t="s">
        <v>36</v>
      </c>
      <c r="N62" s="16"/>
      <c r="O62" s="39"/>
      <c r="R62" s="59"/>
      <c r="S62" t="s">
        <v>15</v>
      </c>
      <c r="T62" t="s">
        <v>1</v>
      </c>
      <c r="U62">
        <v>565</v>
      </c>
      <c r="V62">
        <v>470</v>
      </c>
      <c r="W62">
        <v>568</v>
      </c>
      <c r="Y62" t="str">
        <f t="shared" si="30"/>
        <v>D &amp; T: Electronic Products</v>
      </c>
      <c r="Z62" t="str">
        <f t="shared" si="30"/>
        <v>F</v>
      </c>
      <c r="AA62">
        <f t="shared" si="41"/>
        <v>565</v>
      </c>
      <c r="AB62">
        <f t="shared" si="42"/>
        <v>470</v>
      </c>
      <c r="AC62">
        <f t="shared" si="43"/>
        <v>568</v>
      </c>
      <c r="AE62" t="str">
        <f t="shared" si="40"/>
        <v>D &amp; T: Electronic Products</v>
      </c>
      <c r="AF62" t="str">
        <f t="shared" si="40"/>
        <v>F</v>
      </c>
      <c r="AG62">
        <f t="shared" si="34"/>
        <v>99</v>
      </c>
      <c r="AH62">
        <f t="shared" si="35"/>
        <v>83</v>
      </c>
      <c r="AI62">
        <v>100</v>
      </c>
      <c r="AK62" t="str">
        <f t="shared" si="36"/>
        <v>D &amp; T: Electronic Products</v>
      </c>
      <c r="AL62" t="str">
        <f t="shared" si="36"/>
        <v>F</v>
      </c>
      <c r="AM62">
        <f t="shared" si="44"/>
        <v>0</v>
      </c>
      <c r="AN62">
        <f t="shared" si="45"/>
        <v>0</v>
      </c>
      <c r="AO62">
        <f t="shared" si="46"/>
        <v>0</v>
      </c>
      <c r="BJ62" s="56"/>
      <c r="BK62" s="56"/>
    </row>
    <row r="63" spans="1:63" x14ac:dyDescent="0.45">
      <c r="A63" t="s">
        <v>37</v>
      </c>
      <c r="B63" s="16">
        <f t="shared" ca="1" si="21"/>
        <v>1713</v>
      </c>
      <c r="C63" s="16">
        <f t="shared" ca="1" si="22"/>
        <v>1813</v>
      </c>
      <c r="D63" s="16">
        <f t="shared" ca="1" si="23"/>
        <v>3526</v>
      </c>
      <c r="E63" s="16"/>
      <c r="F63" s="16">
        <f t="shared" ca="1" si="24"/>
        <v>1571</v>
      </c>
      <c r="G63" s="16">
        <f t="shared" ca="1" si="25"/>
        <v>1739</v>
      </c>
      <c r="H63" s="16">
        <f t="shared" ca="1" si="26"/>
        <v>3310</v>
      </c>
      <c r="I63" s="44"/>
      <c r="J63" s="16">
        <f t="shared" ca="1" si="27"/>
        <v>1695</v>
      </c>
      <c r="K63" s="16">
        <f t="shared" ca="1" si="28"/>
        <v>1800</v>
      </c>
      <c r="L63" s="16">
        <f t="shared" ca="1" si="29"/>
        <v>3495</v>
      </c>
      <c r="M63" t="s">
        <v>37</v>
      </c>
      <c r="N63" s="16"/>
      <c r="O63" s="39"/>
      <c r="R63" s="59"/>
      <c r="S63" t="s">
        <v>15</v>
      </c>
      <c r="T63" t="s">
        <v>2</v>
      </c>
      <c r="U63">
        <v>7174</v>
      </c>
      <c r="V63">
        <v>4686</v>
      </c>
      <c r="W63">
        <v>7325</v>
      </c>
      <c r="Y63" t="str">
        <f t="shared" si="30"/>
        <v>D &amp; T: Electronic Products</v>
      </c>
      <c r="Z63" t="str">
        <f t="shared" si="30"/>
        <v>M</v>
      </c>
      <c r="AA63">
        <f t="shared" si="41"/>
        <v>7174</v>
      </c>
      <c r="AB63">
        <f t="shared" si="42"/>
        <v>4686</v>
      </c>
      <c r="AC63">
        <f t="shared" si="43"/>
        <v>7325</v>
      </c>
      <c r="AE63" t="str">
        <f t="shared" si="40"/>
        <v>D &amp; T: Electronic Products</v>
      </c>
      <c r="AF63" t="str">
        <f t="shared" si="40"/>
        <v>M</v>
      </c>
      <c r="AG63">
        <f t="shared" si="34"/>
        <v>98</v>
      </c>
      <c r="AH63">
        <f t="shared" si="35"/>
        <v>64</v>
      </c>
      <c r="AI63">
        <v>100</v>
      </c>
      <c r="AK63" t="str">
        <f t="shared" si="36"/>
        <v>D &amp; T: Electronic Products</v>
      </c>
      <c r="AL63" t="str">
        <f t="shared" si="36"/>
        <v>M</v>
      </c>
      <c r="AM63">
        <f t="shared" si="44"/>
        <v>2</v>
      </c>
      <c r="AN63">
        <f t="shared" si="45"/>
        <v>1</v>
      </c>
      <c r="AO63">
        <f t="shared" si="46"/>
        <v>2</v>
      </c>
      <c r="BJ63" s="56"/>
      <c r="BK63" s="56"/>
    </row>
    <row r="64" spans="1:63" x14ac:dyDescent="0.45">
      <c r="A64" t="s">
        <v>38</v>
      </c>
      <c r="B64" s="16">
        <f t="shared" ca="1" si="21"/>
        <v>36724</v>
      </c>
      <c r="C64" s="16">
        <f t="shared" ca="1" si="22"/>
        <v>48315</v>
      </c>
      <c r="D64" s="16">
        <f t="shared" ca="1" si="23"/>
        <v>85039</v>
      </c>
      <c r="E64" s="16"/>
      <c r="F64" s="16">
        <f t="shared" ca="1" si="24"/>
        <v>24191</v>
      </c>
      <c r="G64" s="16">
        <f t="shared" ca="1" si="25"/>
        <v>36761</v>
      </c>
      <c r="H64" s="16">
        <f t="shared" ca="1" si="26"/>
        <v>60952</v>
      </c>
      <c r="I64" s="44"/>
      <c r="J64" s="16">
        <f t="shared" ca="1" si="27"/>
        <v>36404</v>
      </c>
      <c r="K64" s="16">
        <f t="shared" ca="1" si="28"/>
        <v>48034</v>
      </c>
      <c r="L64" s="16">
        <f t="shared" ca="1" si="29"/>
        <v>84438</v>
      </c>
      <c r="M64" t="s">
        <v>38</v>
      </c>
      <c r="N64" s="16"/>
      <c r="O64" s="39"/>
      <c r="R64" s="59"/>
      <c r="S64" t="s">
        <v>15</v>
      </c>
      <c r="T64" t="s">
        <v>3</v>
      </c>
      <c r="U64">
        <v>7739</v>
      </c>
      <c r="V64">
        <v>5156</v>
      </c>
      <c r="W64">
        <v>7893</v>
      </c>
      <c r="Y64" t="str">
        <f t="shared" si="30"/>
        <v>D &amp; T: Electronic Products</v>
      </c>
      <c r="Z64" t="str">
        <f t="shared" si="30"/>
        <v>NULL</v>
      </c>
      <c r="AA64">
        <f t="shared" si="41"/>
        <v>7739</v>
      </c>
      <c r="AB64">
        <f t="shared" si="42"/>
        <v>5156</v>
      </c>
      <c r="AC64">
        <f t="shared" si="43"/>
        <v>7893</v>
      </c>
      <c r="AE64" t="str">
        <f t="shared" si="40"/>
        <v>D &amp; T: Electronic Products</v>
      </c>
      <c r="AF64" t="str">
        <f t="shared" si="40"/>
        <v>NULL</v>
      </c>
      <c r="AG64">
        <f t="shared" si="34"/>
        <v>98</v>
      </c>
      <c r="AH64">
        <f t="shared" si="35"/>
        <v>65</v>
      </c>
      <c r="AI64">
        <v>100</v>
      </c>
      <c r="AK64" t="str">
        <f t="shared" si="36"/>
        <v>D &amp; T: Electronic Products</v>
      </c>
      <c r="AL64" t="str">
        <f t="shared" si="36"/>
        <v>NULL</v>
      </c>
      <c r="AM64">
        <f t="shared" si="44"/>
        <v>1</v>
      </c>
      <c r="AN64">
        <f t="shared" si="45"/>
        <v>1</v>
      </c>
      <c r="AO64">
        <f t="shared" si="46"/>
        <v>1</v>
      </c>
      <c r="BJ64" s="56"/>
      <c r="BK64" s="56"/>
    </row>
    <row r="65" spans="1:63" x14ac:dyDescent="0.45">
      <c r="A65" t="s">
        <v>39</v>
      </c>
      <c r="B65" s="16">
        <f t="shared" ca="1" si="21"/>
        <v>1622</v>
      </c>
      <c r="C65" s="16">
        <f t="shared" ca="1" si="22"/>
        <v>2529</v>
      </c>
      <c r="D65" s="16">
        <f t="shared" ca="1" si="23"/>
        <v>4151</v>
      </c>
      <c r="E65" s="16"/>
      <c r="F65" s="16">
        <f t="shared" ca="1" si="24"/>
        <v>1155</v>
      </c>
      <c r="G65" s="16">
        <f t="shared" ca="1" si="25"/>
        <v>2057</v>
      </c>
      <c r="H65" s="16">
        <f t="shared" ca="1" si="26"/>
        <v>3212</v>
      </c>
      <c r="I65" s="44"/>
      <c r="J65" s="16">
        <f t="shared" ca="1" si="27"/>
        <v>1610</v>
      </c>
      <c r="K65" s="16">
        <f t="shared" ca="1" si="28"/>
        <v>2513</v>
      </c>
      <c r="L65" s="16">
        <f t="shared" ca="1" si="29"/>
        <v>4123</v>
      </c>
      <c r="M65" t="s">
        <v>39</v>
      </c>
      <c r="N65" s="16"/>
      <c r="O65" s="40"/>
      <c r="R65" s="59"/>
      <c r="S65" t="s">
        <v>16</v>
      </c>
      <c r="T65" t="s">
        <v>1</v>
      </c>
      <c r="U65">
        <v>24134</v>
      </c>
      <c r="V65">
        <v>17092</v>
      </c>
      <c r="W65">
        <v>24320</v>
      </c>
      <c r="Y65" t="str">
        <f t="shared" si="30"/>
        <v>D &amp; T: Food Technology</v>
      </c>
      <c r="Z65" t="str">
        <f t="shared" si="30"/>
        <v>F</v>
      </c>
      <c r="AA65">
        <f t="shared" si="41"/>
        <v>24134</v>
      </c>
      <c r="AB65">
        <f t="shared" si="42"/>
        <v>17092</v>
      </c>
      <c r="AC65">
        <f t="shared" si="43"/>
        <v>24320</v>
      </c>
      <c r="AE65" t="str">
        <f t="shared" si="40"/>
        <v>D &amp; T: Food Technology</v>
      </c>
      <c r="AF65" t="str">
        <f t="shared" si="40"/>
        <v>F</v>
      </c>
      <c r="AG65">
        <f t="shared" si="34"/>
        <v>99</v>
      </c>
      <c r="AH65">
        <f t="shared" si="35"/>
        <v>70</v>
      </c>
      <c r="AI65">
        <v>100</v>
      </c>
      <c r="AK65" t="str">
        <f t="shared" si="36"/>
        <v>D &amp; T: Food Technology</v>
      </c>
      <c r="AL65" t="str">
        <f t="shared" si="36"/>
        <v>F</v>
      </c>
      <c r="AM65">
        <f t="shared" si="44"/>
        <v>8</v>
      </c>
      <c r="AN65">
        <f t="shared" si="45"/>
        <v>6</v>
      </c>
      <c r="AO65">
        <f t="shared" si="46"/>
        <v>8</v>
      </c>
      <c r="BJ65" s="56"/>
      <c r="BK65" s="56"/>
    </row>
    <row r="66" spans="1:63" x14ac:dyDescent="0.45">
      <c r="A66" t="s">
        <v>40</v>
      </c>
      <c r="B66" s="16">
        <f t="shared" ca="1" si="21"/>
        <v>4736</v>
      </c>
      <c r="C66" s="16">
        <f t="shared" ca="1" si="22"/>
        <v>5035</v>
      </c>
      <c r="D66" s="16">
        <f t="shared" ca="1" si="23"/>
        <v>9771</v>
      </c>
      <c r="E66" s="16"/>
      <c r="F66" s="16">
        <f t="shared" ca="1" si="24"/>
        <v>4077</v>
      </c>
      <c r="G66" s="16">
        <f t="shared" ca="1" si="25"/>
        <v>4599</v>
      </c>
      <c r="H66" s="16">
        <f t="shared" ca="1" si="26"/>
        <v>8676</v>
      </c>
      <c r="I66" s="44"/>
      <c r="J66" s="16">
        <f t="shared" ca="1" si="27"/>
        <v>4686</v>
      </c>
      <c r="K66" s="16">
        <f t="shared" ca="1" si="28"/>
        <v>5003</v>
      </c>
      <c r="L66" s="16">
        <f t="shared" ca="1" si="29"/>
        <v>9689</v>
      </c>
      <c r="M66" t="s">
        <v>40</v>
      </c>
      <c r="N66" s="16"/>
      <c r="O66" s="40"/>
      <c r="R66" s="59"/>
      <c r="S66" t="s">
        <v>16</v>
      </c>
      <c r="T66" t="s">
        <v>2</v>
      </c>
      <c r="U66">
        <v>13737</v>
      </c>
      <c r="V66">
        <v>6370</v>
      </c>
      <c r="W66">
        <v>14079</v>
      </c>
      <c r="Y66" t="str">
        <f t="shared" si="30"/>
        <v>D &amp; T: Food Technology</v>
      </c>
      <c r="Z66" t="str">
        <f t="shared" si="30"/>
        <v>M</v>
      </c>
      <c r="AA66">
        <f t="shared" si="41"/>
        <v>13737</v>
      </c>
      <c r="AB66">
        <f t="shared" si="42"/>
        <v>6370</v>
      </c>
      <c r="AC66">
        <f t="shared" si="43"/>
        <v>14079</v>
      </c>
      <c r="AE66" t="str">
        <f t="shared" si="40"/>
        <v>D &amp; T: Food Technology</v>
      </c>
      <c r="AF66" t="str">
        <f t="shared" si="40"/>
        <v>M</v>
      </c>
      <c r="AG66">
        <f t="shared" si="34"/>
        <v>98</v>
      </c>
      <c r="AH66">
        <f t="shared" si="35"/>
        <v>45</v>
      </c>
      <c r="AI66">
        <v>100</v>
      </c>
      <c r="AK66" t="str">
        <f t="shared" si="36"/>
        <v>D &amp; T: Food Technology</v>
      </c>
      <c r="AL66" t="str">
        <f t="shared" si="36"/>
        <v>M</v>
      </c>
      <c r="AM66">
        <f t="shared" si="44"/>
        <v>4</v>
      </c>
      <c r="AN66">
        <f t="shared" si="45"/>
        <v>2</v>
      </c>
      <c r="AO66">
        <f t="shared" si="46"/>
        <v>4</v>
      </c>
      <c r="BJ66" s="56"/>
      <c r="BK66" s="56"/>
    </row>
    <row r="67" spans="1:63" x14ac:dyDescent="0.45">
      <c r="B67" s="16" t="str">
        <f t="shared" ca="1" si="21"/>
        <v>.</v>
      </c>
      <c r="C67" s="16" t="str">
        <f t="shared" ca="1" si="22"/>
        <v>.</v>
      </c>
      <c r="D67" s="16" t="str">
        <f t="shared" ca="1" si="23"/>
        <v>.</v>
      </c>
      <c r="E67" s="16"/>
      <c r="F67" s="16" t="str">
        <f t="shared" ca="1" si="24"/>
        <v>.</v>
      </c>
      <c r="G67" s="16" t="str">
        <f t="shared" ca="1" si="25"/>
        <v>.</v>
      </c>
      <c r="H67" s="16" t="str">
        <f t="shared" ca="1" si="26"/>
        <v>.</v>
      </c>
      <c r="I67" s="44"/>
      <c r="J67" s="16" t="str">
        <f t="shared" ca="1" si="27"/>
        <v>.</v>
      </c>
      <c r="K67" s="16" t="str">
        <f t="shared" ca="1" si="28"/>
        <v>.</v>
      </c>
      <c r="L67" s="16" t="str">
        <f t="shared" ca="1" si="29"/>
        <v>.</v>
      </c>
      <c r="N67" s="16"/>
      <c r="O67" s="39"/>
      <c r="R67" s="59"/>
      <c r="S67" t="s">
        <v>16</v>
      </c>
      <c r="T67" t="s">
        <v>3</v>
      </c>
      <c r="U67">
        <v>37871</v>
      </c>
      <c r="V67">
        <v>23462</v>
      </c>
      <c r="W67">
        <v>38399</v>
      </c>
      <c r="Y67" t="str">
        <f t="shared" si="30"/>
        <v>D &amp; T: Food Technology</v>
      </c>
      <c r="Z67" t="str">
        <f t="shared" si="30"/>
        <v>NULL</v>
      </c>
      <c r="AA67">
        <f t="shared" si="41"/>
        <v>37871</v>
      </c>
      <c r="AB67">
        <f t="shared" si="42"/>
        <v>23462</v>
      </c>
      <c r="AC67">
        <f t="shared" si="43"/>
        <v>38399</v>
      </c>
      <c r="AE67" t="str">
        <f t="shared" si="40"/>
        <v>D &amp; T: Food Technology</v>
      </c>
      <c r="AF67" t="str">
        <f t="shared" si="40"/>
        <v>NULL</v>
      </c>
      <c r="AG67">
        <f t="shared" si="34"/>
        <v>99</v>
      </c>
      <c r="AH67">
        <f t="shared" si="35"/>
        <v>61</v>
      </c>
      <c r="AI67">
        <v>100</v>
      </c>
      <c r="AK67" t="str">
        <f t="shared" si="36"/>
        <v>D &amp; T: Food Technology</v>
      </c>
      <c r="AL67" t="str">
        <f t="shared" si="36"/>
        <v>NULL</v>
      </c>
      <c r="AM67">
        <f t="shared" si="44"/>
        <v>6</v>
      </c>
      <c r="AN67">
        <f t="shared" si="45"/>
        <v>4</v>
      </c>
      <c r="AO67">
        <f t="shared" si="46"/>
        <v>6</v>
      </c>
      <c r="BJ67" s="56"/>
      <c r="BK67" s="56"/>
    </row>
    <row r="68" spans="1:63" x14ac:dyDescent="0.45">
      <c r="A68" t="s">
        <v>81</v>
      </c>
      <c r="B68" s="16">
        <f t="shared" ca="1" si="21"/>
        <v>6721</v>
      </c>
      <c r="C68" s="16">
        <f t="shared" ca="1" si="22"/>
        <v>6815</v>
      </c>
      <c r="D68" s="16">
        <f t="shared" ca="1" si="23"/>
        <v>13536</v>
      </c>
      <c r="E68" s="16"/>
      <c r="F68" s="16">
        <f t="shared" ca="1" si="24"/>
        <v>5837</v>
      </c>
      <c r="G68" s="16">
        <f t="shared" ca="1" si="25"/>
        <v>6137</v>
      </c>
      <c r="H68" s="16">
        <f t="shared" ca="1" si="26"/>
        <v>11974</v>
      </c>
      <c r="I68" s="44"/>
      <c r="J68" s="16">
        <f t="shared" ca="1" si="27"/>
        <v>6666</v>
      </c>
      <c r="K68" s="16">
        <f t="shared" ca="1" si="28"/>
        <v>6791</v>
      </c>
      <c r="L68" s="16">
        <f t="shared" ca="1" si="29"/>
        <v>13457</v>
      </c>
      <c r="M68" t="s">
        <v>81</v>
      </c>
      <c r="N68" s="16"/>
      <c r="O68" s="39"/>
      <c r="R68" s="59"/>
      <c r="S68" t="s">
        <v>17</v>
      </c>
      <c r="T68" t="s">
        <v>1</v>
      </c>
      <c r="U68">
        <v>11741</v>
      </c>
      <c r="V68">
        <v>8491</v>
      </c>
      <c r="W68">
        <v>11890</v>
      </c>
      <c r="Y68" t="str">
        <f t="shared" si="30"/>
        <v>D &amp; T: Graphic Products</v>
      </c>
      <c r="Z68" t="str">
        <f t="shared" si="30"/>
        <v>F</v>
      </c>
      <c r="AA68">
        <f t="shared" si="41"/>
        <v>11741</v>
      </c>
      <c r="AB68">
        <f t="shared" si="42"/>
        <v>8491</v>
      </c>
      <c r="AC68">
        <f t="shared" si="43"/>
        <v>11890</v>
      </c>
      <c r="AE68" t="str">
        <f t="shared" si="40"/>
        <v>D &amp; T: Graphic Products</v>
      </c>
      <c r="AF68" t="str">
        <f t="shared" si="40"/>
        <v>F</v>
      </c>
      <c r="AG68">
        <f t="shared" si="34"/>
        <v>99</v>
      </c>
      <c r="AH68">
        <f t="shared" si="35"/>
        <v>71</v>
      </c>
      <c r="AI68">
        <v>100</v>
      </c>
      <c r="AK68" t="str">
        <f t="shared" si="36"/>
        <v>D &amp; T: Graphic Products</v>
      </c>
      <c r="AL68" t="str">
        <f t="shared" si="36"/>
        <v>F</v>
      </c>
      <c r="AM68">
        <f t="shared" si="44"/>
        <v>4</v>
      </c>
      <c r="AN68">
        <f t="shared" si="45"/>
        <v>3</v>
      </c>
      <c r="AO68">
        <f t="shared" si="46"/>
        <v>4</v>
      </c>
      <c r="BJ68" s="56"/>
      <c r="BK68" s="56"/>
    </row>
    <row r="69" spans="1:63" x14ac:dyDescent="0.45">
      <c r="A69" t="s">
        <v>41</v>
      </c>
      <c r="B69" s="16">
        <f t="shared" ca="1" si="21"/>
        <v>2042</v>
      </c>
      <c r="C69" s="16">
        <f t="shared" ca="1" si="22"/>
        <v>1885</v>
      </c>
      <c r="D69" s="16">
        <f t="shared" ca="1" si="23"/>
        <v>3927</v>
      </c>
      <c r="E69" s="16"/>
      <c r="F69" s="16">
        <f t="shared" ca="1" si="24"/>
        <v>1609</v>
      </c>
      <c r="G69" s="16">
        <f t="shared" ca="1" si="25"/>
        <v>1591</v>
      </c>
      <c r="H69" s="16">
        <f t="shared" ca="1" si="26"/>
        <v>3200</v>
      </c>
      <c r="I69" s="44"/>
      <c r="J69" s="16">
        <f t="shared" ca="1" si="27"/>
        <v>2029</v>
      </c>
      <c r="K69" s="16">
        <f t="shared" ca="1" si="28"/>
        <v>1879</v>
      </c>
      <c r="L69" s="16">
        <f t="shared" ca="1" si="29"/>
        <v>3908</v>
      </c>
      <c r="M69" t="s">
        <v>41</v>
      </c>
      <c r="N69" s="16"/>
      <c r="O69" s="39"/>
      <c r="R69" s="59"/>
      <c r="S69" t="s">
        <v>17</v>
      </c>
      <c r="T69" t="s">
        <v>2</v>
      </c>
      <c r="U69">
        <v>19257</v>
      </c>
      <c r="V69">
        <v>10078</v>
      </c>
      <c r="W69">
        <v>19943</v>
      </c>
      <c r="Y69" t="str">
        <f t="shared" si="30"/>
        <v>D &amp; T: Graphic Products</v>
      </c>
      <c r="Z69" t="str">
        <f t="shared" si="30"/>
        <v>M</v>
      </c>
      <c r="AA69">
        <f t="shared" si="41"/>
        <v>19257</v>
      </c>
      <c r="AB69">
        <f t="shared" si="42"/>
        <v>10078</v>
      </c>
      <c r="AC69">
        <f t="shared" si="43"/>
        <v>19943</v>
      </c>
      <c r="AE69" t="str">
        <f t="shared" si="40"/>
        <v>D &amp; T: Graphic Products</v>
      </c>
      <c r="AF69" t="str">
        <f t="shared" si="40"/>
        <v>M</v>
      </c>
      <c r="AG69">
        <f t="shared" si="34"/>
        <v>97</v>
      </c>
      <c r="AH69">
        <f t="shared" si="35"/>
        <v>51</v>
      </c>
      <c r="AI69">
        <v>100</v>
      </c>
      <c r="AK69" t="str">
        <f t="shared" si="36"/>
        <v>D &amp; T: Graphic Products</v>
      </c>
      <c r="AL69" t="str">
        <f t="shared" si="36"/>
        <v>M</v>
      </c>
      <c r="AM69">
        <f t="shared" si="44"/>
        <v>6</v>
      </c>
      <c r="AN69">
        <f t="shared" si="45"/>
        <v>3</v>
      </c>
      <c r="AO69">
        <f t="shared" si="46"/>
        <v>6</v>
      </c>
      <c r="BJ69" s="56"/>
      <c r="BK69" s="56"/>
    </row>
    <row r="70" spans="1:63" x14ac:dyDescent="0.45">
      <c r="A70" t="s">
        <v>42</v>
      </c>
      <c r="B70" s="16">
        <f t="shared" ca="1" si="21"/>
        <v>705</v>
      </c>
      <c r="C70" s="16">
        <f t="shared" ca="1" si="22"/>
        <v>485</v>
      </c>
      <c r="D70" s="16">
        <f t="shared" ca="1" si="23"/>
        <v>1190</v>
      </c>
      <c r="E70" s="16"/>
      <c r="F70" s="16">
        <f t="shared" ca="1" si="24"/>
        <v>693</v>
      </c>
      <c r="G70" s="16">
        <f t="shared" ca="1" si="25"/>
        <v>468</v>
      </c>
      <c r="H70" s="16">
        <f t="shared" ca="1" si="26"/>
        <v>1161</v>
      </c>
      <c r="I70" s="44"/>
      <c r="J70" s="16">
        <f t="shared" ca="1" si="27"/>
        <v>704</v>
      </c>
      <c r="K70" s="16">
        <f t="shared" ca="1" si="28"/>
        <v>485</v>
      </c>
      <c r="L70" s="16">
        <f t="shared" ca="1" si="29"/>
        <v>1189</v>
      </c>
      <c r="M70" t="s">
        <v>42</v>
      </c>
      <c r="N70" s="16"/>
      <c r="O70" s="39"/>
      <c r="R70" s="59"/>
      <c r="S70" t="s">
        <v>17</v>
      </c>
      <c r="T70" t="s">
        <v>3</v>
      </c>
      <c r="U70">
        <v>30998</v>
      </c>
      <c r="V70">
        <v>18569</v>
      </c>
      <c r="W70">
        <v>31833</v>
      </c>
      <c r="Y70" t="str">
        <f t="shared" si="30"/>
        <v>D &amp; T: Graphic Products</v>
      </c>
      <c r="Z70" t="str">
        <f t="shared" si="30"/>
        <v>NULL</v>
      </c>
      <c r="AA70">
        <f t="shared" si="41"/>
        <v>30998</v>
      </c>
      <c r="AB70">
        <f t="shared" si="42"/>
        <v>18569</v>
      </c>
      <c r="AC70">
        <f t="shared" si="43"/>
        <v>31833</v>
      </c>
      <c r="AE70" t="str">
        <f t="shared" si="40"/>
        <v>D &amp; T: Graphic Products</v>
      </c>
      <c r="AF70" t="str">
        <f t="shared" si="40"/>
        <v>NULL</v>
      </c>
      <c r="AG70">
        <f t="shared" si="34"/>
        <v>97</v>
      </c>
      <c r="AH70">
        <f t="shared" si="35"/>
        <v>58</v>
      </c>
      <c r="AI70">
        <v>100</v>
      </c>
      <c r="AK70" t="str">
        <f t="shared" si="36"/>
        <v>D &amp; T: Graphic Products</v>
      </c>
      <c r="AL70" t="str">
        <f t="shared" si="36"/>
        <v>NULL</v>
      </c>
      <c r="AM70">
        <f t="shared" si="44"/>
        <v>5</v>
      </c>
      <c r="AN70">
        <f t="shared" si="45"/>
        <v>3</v>
      </c>
      <c r="AO70">
        <f t="shared" si="46"/>
        <v>5</v>
      </c>
      <c r="BJ70" s="56"/>
      <c r="BK70" s="56"/>
    </row>
    <row r="71" spans="1:63" x14ac:dyDescent="0.45">
      <c r="A71" t="s">
        <v>43</v>
      </c>
      <c r="B71" s="16">
        <f t="shared" ca="1" si="21"/>
        <v>4111</v>
      </c>
      <c r="C71" s="16">
        <f t="shared" ca="1" si="22"/>
        <v>4165</v>
      </c>
      <c r="D71" s="16">
        <f t="shared" ca="1" si="23"/>
        <v>8276</v>
      </c>
      <c r="E71" s="16"/>
      <c r="F71" s="16">
        <f t="shared" ca="1" si="24"/>
        <v>3812</v>
      </c>
      <c r="G71" s="16">
        <f t="shared" ca="1" si="25"/>
        <v>3953</v>
      </c>
      <c r="H71" s="16">
        <f t="shared" ca="1" si="26"/>
        <v>7765</v>
      </c>
      <c r="I71" s="44"/>
      <c r="J71" s="16">
        <f t="shared" ca="1" si="27"/>
        <v>4093</v>
      </c>
      <c r="K71" s="16">
        <f t="shared" ca="1" si="28"/>
        <v>4158</v>
      </c>
      <c r="L71" s="16">
        <f t="shared" ca="1" si="29"/>
        <v>8251</v>
      </c>
      <c r="M71" t="s">
        <v>43</v>
      </c>
      <c r="N71" s="16"/>
      <c r="O71" s="39"/>
      <c r="R71" s="59"/>
      <c r="S71" t="s">
        <v>18</v>
      </c>
      <c r="T71" t="s">
        <v>1</v>
      </c>
      <c r="U71">
        <v>7522</v>
      </c>
      <c r="V71">
        <v>5419</v>
      </c>
      <c r="W71">
        <v>7607</v>
      </c>
      <c r="Y71" t="str">
        <f t="shared" si="30"/>
        <v>D &amp; T: Resistant Materials</v>
      </c>
      <c r="Z71" t="str">
        <f t="shared" si="30"/>
        <v>F</v>
      </c>
      <c r="AA71">
        <f t="shared" si="41"/>
        <v>7522</v>
      </c>
      <c r="AB71">
        <f t="shared" si="42"/>
        <v>5419</v>
      </c>
      <c r="AC71">
        <f t="shared" si="43"/>
        <v>7607</v>
      </c>
      <c r="AE71" t="str">
        <f t="shared" si="40"/>
        <v>D &amp; T: Resistant Materials</v>
      </c>
      <c r="AF71" t="str">
        <f t="shared" si="40"/>
        <v>F</v>
      </c>
      <c r="AG71">
        <f t="shared" si="34"/>
        <v>99</v>
      </c>
      <c r="AH71">
        <f t="shared" si="35"/>
        <v>71</v>
      </c>
      <c r="AI71">
        <v>100</v>
      </c>
      <c r="AK71" t="str">
        <f t="shared" si="36"/>
        <v>D &amp; T: Resistant Materials</v>
      </c>
      <c r="AL71" t="str">
        <f t="shared" si="36"/>
        <v>F</v>
      </c>
      <c r="AM71">
        <f t="shared" si="44"/>
        <v>3</v>
      </c>
      <c r="AN71">
        <f t="shared" si="45"/>
        <v>2</v>
      </c>
      <c r="AO71">
        <f t="shared" si="46"/>
        <v>3</v>
      </c>
      <c r="BJ71" s="56"/>
      <c r="BK71" s="56"/>
    </row>
    <row r="72" spans="1:63" x14ac:dyDescent="0.45">
      <c r="A72" t="s">
        <v>44</v>
      </c>
      <c r="B72" s="16">
        <f t="shared" ca="1" si="21"/>
        <v>645</v>
      </c>
      <c r="C72" s="16">
        <f t="shared" ca="1" si="22"/>
        <v>815</v>
      </c>
      <c r="D72" s="16">
        <f t="shared" ca="1" si="23"/>
        <v>1460</v>
      </c>
      <c r="E72" s="16"/>
      <c r="F72" s="16">
        <f t="shared" ca="1" si="24"/>
        <v>468</v>
      </c>
      <c r="G72" s="16">
        <f t="shared" ca="1" si="25"/>
        <v>646</v>
      </c>
      <c r="H72" s="16">
        <f t="shared" ca="1" si="26"/>
        <v>1114</v>
      </c>
      <c r="I72" s="44"/>
      <c r="J72" s="16">
        <f t="shared" ca="1" si="27"/>
        <v>621</v>
      </c>
      <c r="K72" s="16">
        <f t="shared" ca="1" si="28"/>
        <v>804</v>
      </c>
      <c r="L72" s="16">
        <f t="shared" ca="1" si="29"/>
        <v>1425</v>
      </c>
      <c r="M72" t="s">
        <v>44</v>
      </c>
      <c r="N72" s="16"/>
      <c r="O72" s="46"/>
      <c r="R72" s="59"/>
      <c r="S72" t="s">
        <v>18</v>
      </c>
      <c r="T72" t="s">
        <v>2</v>
      </c>
      <c r="U72">
        <v>42498</v>
      </c>
      <c r="V72">
        <v>23276</v>
      </c>
      <c r="W72">
        <v>43487</v>
      </c>
      <c r="Y72" t="str">
        <f t="shared" si="30"/>
        <v>D &amp; T: Resistant Materials</v>
      </c>
      <c r="Z72" t="str">
        <f t="shared" si="30"/>
        <v>M</v>
      </c>
      <c r="AA72">
        <f t="shared" si="41"/>
        <v>42498</v>
      </c>
      <c r="AB72">
        <f t="shared" si="42"/>
        <v>23276</v>
      </c>
      <c r="AC72">
        <f t="shared" si="43"/>
        <v>43487</v>
      </c>
      <c r="AE72" t="str">
        <f t="shared" si="40"/>
        <v>D &amp; T: Resistant Materials</v>
      </c>
      <c r="AF72" t="str">
        <f t="shared" si="40"/>
        <v>M</v>
      </c>
      <c r="AG72">
        <f t="shared" si="34"/>
        <v>98</v>
      </c>
      <c r="AH72">
        <f t="shared" si="35"/>
        <v>54</v>
      </c>
      <c r="AI72">
        <v>100</v>
      </c>
      <c r="AK72" t="str">
        <f t="shared" si="36"/>
        <v>D &amp; T: Resistant Materials</v>
      </c>
      <c r="AL72" t="str">
        <f t="shared" si="36"/>
        <v>M</v>
      </c>
      <c r="AM72">
        <f t="shared" si="44"/>
        <v>14</v>
      </c>
      <c r="AN72">
        <f t="shared" si="45"/>
        <v>7</v>
      </c>
      <c r="AO72">
        <f t="shared" si="46"/>
        <v>14</v>
      </c>
      <c r="BJ72" s="56"/>
      <c r="BK72" s="56"/>
    </row>
    <row r="73" spans="1:63" x14ac:dyDescent="0.45">
      <c r="B73" s="16" t="str">
        <f t="shared" ca="1" si="21"/>
        <v>.</v>
      </c>
      <c r="C73" s="16" t="str">
        <f t="shared" ca="1" si="22"/>
        <v>.</v>
      </c>
      <c r="D73" s="16" t="str">
        <f t="shared" ca="1" si="23"/>
        <v>.</v>
      </c>
      <c r="E73" s="16"/>
      <c r="F73" s="16" t="str">
        <f t="shared" ca="1" si="24"/>
        <v>.</v>
      </c>
      <c r="G73" s="16" t="str">
        <f t="shared" ca="1" si="25"/>
        <v>.</v>
      </c>
      <c r="H73" s="16" t="str">
        <f t="shared" ca="1" si="26"/>
        <v>.</v>
      </c>
      <c r="I73" s="44"/>
      <c r="J73" s="16" t="str">
        <f t="shared" ca="1" si="27"/>
        <v>.</v>
      </c>
      <c r="K73" s="16" t="str">
        <f t="shared" ca="1" si="28"/>
        <v>.</v>
      </c>
      <c r="L73" s="16" t="str">
        <f t="shared" ca="1" si="29"/>
        <v>.</v>
      </c>
      <c r="N73" s="16"/>
      <c r="O73" s="39"/>
      <c r="R73" s="59"/>
      <c r="S73" t="s">
        <v>18</v>
      </c>
      <c r="T73" t="s">
        <v>3</v>
      </c>
      <c r="U73">
        <v>50020</v>
      </c>
      <c r="V73">
        <v>28695</v>
      </c>
      <c r="W73">
        <v>51094</v>
      </c>
      <c r="Y73" t="str">
        <f t="shared" si="30"/>
        <v>D &amp; T: Resistant Materials</v>
      </c>
      <c r="Z73" t="str">
        <f t="shared" si="30"/>
        <v>NULL</v>
      </c>
      <c r="AA73">
        <f t="shared" si="41"/>
        <v>50020</v>
      </c>
      <c r="AB73">
        <f t="shared" si="42"/>
        <v>28695</v>
      </c>
      <c r="AC73">
        <f t="shared" si="43"/>
        <v>51094</v>
      </c>
      <c r="AE73" t="str">
        <f t="shared" si="40"/>
        <v>D &amp; T: Resistant Materials</v>
      </c>
      <c r="AF73" t="str">
        <f t="shared" si="40"/>
        <v>NULL</v>
      </c>
      <c r="AG73">
        <f t="shared" si="34"/>
        <v>98</v>
      </c>
      <c r="AH73">
        <f t="shared" si="35"/>
        <v>56</v>
      </c>
      <c r="AI73">
        <v>100</v>
      </c>
      <c r="AK73" t="str">
        <f t="shared" si="36"/>
        <v>D &amp; T: Resistant Materials</v>
      </c>
      <c r="AL73" t="str">
        <f t="shared" si="36"/>
        <v>NULL</v>
      </c>
      <c r="AM73">
        <f t="shared" si="44"/>
        <v>8</v>
      </c>
      <c r="AN73">
        <f t="shared" si="45"/>
        <v>5</v>
      </c>
      <c r="AO73">
        <f t="shared" si="46"/>
        <v>8</v>
      </c>
      <c r="BJ73" s="56"/>
      <c r="BK73" s="56"/>
    </row>
    <row r="74" spans="1:63" x14ac:dyDescent="0.45">
      <c r="A74" t="s">
        <v>45</v>
      </c>
      <c r="B74" s="16">
        <f t="shared" ca="1" si="21"/>
        <v>400</v>
      </c>
      <c r="C74" s="16">
        <f t="shared" ca="1" si="22"/>
        <v>424</v>
      </c>
      <c r="D74" s="16">
        <f t="shared" ca="1" si="23"/>
        <v>824</v>
      </c>
      <c r="E74" s="16"/>
      <c r="F74" s="16">
        <f t="shared" ca="1" si="24"/>
        <v>245</v>
      </c>
      <c r="G74" s="16">
        <f t="shared" ca="1" si="25"/>
        <v>324</v>
      </c>
      <c r="H74" s="16">
        <f t="shared" ca="1" si="26"/>
        <v>569</v>
      </c>
      <c r="I74" s="44"/>
      <c r="J74" s="16">
        <f t="shared" ca="1" si="27"/>
        <v>393</v>
      </c>
      <c r="K74" s="16">
        <f t="shared" ca="1" si="28"/>
        <v>421</v>
      </c>
      <c r="L74" s="16">
        <f t="shared" ca="1" si="29"/>
        <v>814</v>
      </c>
      <c r="M74" t="s">
        <v>45</v>
      </c>
      <c r="N74" s="16"/>
      <c r="O74" s="39"/>
      <c r="R74" s="59"/>
      <c r="S74" t="s">
        <v>19</v>
      </c>
      <c r="T74" t="s">
        <v>1</v>
      </c>
      <c r="U74">
        <v>165</v>
      </c>
      <c r="V74">
        <v>122</v>
      </c>
      <c r="W74">
        <v>166</v>
      </c>
      <c r="Y74" t="str">
        <f t="shared" si="30"/>
        <v>D &amp; T: Systems &amp; Control</v>
      </c>
      <c r="Z74" t="str">
        <f t="shared" si="30"/>
        <v>F</v>
      </c>
      <c r="AA74">
        <f t="shared" si="41"/>
        <v>165</v>
      </c>
      <c r="AB74">
        <f t="shared" si="42"/>
        <v>122</v>
      </c>
      <c r="AC74">
        <f t="shared" si="43"/>
        <v>166</v>
      </c>
      <c r="AE74" t="str">
        <f t="shared" si="40"/>
        <v>D &amp; T: Systems &amp; Control</v>
      </c>
      <c r="AF74" t="str">
        <f t="shared" si="40"/>
        <v>F</v>
      </c>
      <c r="AG74">
        <f t="shared" si="34"/>
        <v>99</v>
      </c>
      <c r="AH74">
        <f t="shared" si="35"/>
        <v>73</v>
      </c>
      <c r="AI74">
        <v>100</v>
      </c>
      <c r="AK74" t="str">
        <f t="shared" si="36"/>
        <v>D &amp; T: Systems &amp; Control</v>
      </c>
      <c r="AL74" t="str">
        <f t="shared" si="36"/>
        <v>F</v>
      </c>
      <c r="AM74">
        <f t="shared" si="44"/>
        <v>0</v>
      </c>
      <c r="AN74">
        <f t="shared" si="45"/>
        <v>0</v>
      </c>
      <c r="AO74">
        <f t="shared" si="46"/>
        <v>0</v>
      </c>
      <c r="BJ74" s="56"/>
      <c r="BK74" s="56"/>
    </row>
    <row r="75" spans="1:63" x14ac:dyDescent="0.45">
      <c r="B75" s="16" t="str">
        <f t="shared" ca="1" si="21"/>
        <v>.</v>
      </c>
      <c r="C75" s="16" t="str">
        <f t="shared" ca="1" si="22"/>
        <v>.</v>
      </c>
      <c r="D75" s="16" t="str">
        <f t="shared" ca="1" si="23"/>
        <v>.</v>
      </c>
      <c r="E75" s="16"/>
      <c r="F75" s="16" t="str">
        <f t="shared" ca="1" si="24"/>
        <v>.</v>
      </c>
      <c r="G75" s="16" t="str">
        <f t="shared" ca="1" si="25"/>
        <v>.</v>
      </c>
      <c r="H75" s="16" t="str">
        <f t="shared" ca="1" si="26"/>
        <v>.</v>
      </c>
      <c r="I75" s="44"/>
      <c r="J75" s="16" t="str">
        <f t="shared" ca="1" si="27"/>
        <v>.</v>
      </c>
      <c r="K75" s="16" t="str">
        <f t="shared" ca="1" si="28"/>
        <v>.</v>
      </c>
      <c r="L75" s="16" t="str">
        <f t="shared" ca="1" si="29"/>
        <v>.</v>
      </c>
      <c r="N75" s="16"/>
      <c r="O75" s="40"/>
      <c r="R75" s="59"/>
      <c r="S75" t="s">
        <v>19</v>
      </c>
      <c r="T75" t="s">
        <v>2</v>
      </c>
      <c r="U75">
        <v>2780</v>
      </c>
      <c r="V75">
        <v>1793</v>
      </c>
      <c r="W75">
        <v>2810</v>
      </c>
      <c r="Y75" t="str">
        <f t="shared" si="30"/>
        <v>D &amp; T: Systems &amp; Control</v>
      </c>
      <c r="Z75" t="str">
        <f t="shared" si="30"/>
        <v>M</v>
      </c>
      <c r="AA75">
        <f t="shared" si="41"/>
        <v>2780</v>
      </c>
      <c r="AB75">
        <f t="shared" si="42"/>
        <v>1793</v>
      </c>
      <c r="AC75">
        <f t="shared" si="43"/>
        <v>2810</v>
      </c>
      <c r="AE75" t="str">
        <f t="shared" si="40"/>
        <v>D &amp; T: Systems &amp; Control</v>
      </c>
      <c r="AF75" t="str">
        <f t="shared" si="40"/>
        <v>M</v>
      </c>
      <c r="AG75">
        <f t="shared" si="34"/>
        <v>99</v>
      </c>
      <c r="AH75">
        <f t="shared" si="35"/>
        <v>64</v>
      </c>
      <c r="AI75">
        <v>100</v>
      </c>
      <c r="AK75" t="str">
        <f t="shared" si="36"/>
        <v>D &amp; T: Systems &amp; Control</v>
      </c>
      <c r="AL75" t="str">
        <f t="shared" si="36"/>
        <v>M</v>
      </c>
      <c r="AM75">
        <f t="shared" si="44"/>
        <v>1</v>
      </c>
      <c r="AN75">
        <f t="shared" si="45"/>
        <v>1</v>
      </c>
      <c r="AO75">
        <f t="shared" si="46"/>
        <v>1</v>
      </c>
      <c r="BJ75" s="56"/>
      <c r="BK75" s="56"/>
    </row>
    <row r="76" spans="1:63" x14ac:dyDescent="0.45">
      <c r="A76" t="s">
        <v>46</v>
      </c>
      <c r="B76" s="16">
        <f t="shared" ca="1" si="21"/>
        <v>58375</v>
      </c>
      <c r="C76" s="16">
        <f t="shared" ca="1" si="22"/>
        <v>112329</v>
      </c>
      <c r="D76" s="16">
        <f t="shared" ca="1" si="23"/>
        <v>170704</v>
      </c>
      <c r="E76" s="16"/>
      <c r="F76" s="16">
        <f t="shared" ca="1" si="24"/>
        <v>37147</v>
      </c>
      <c r="G76" s="16">
        <f t="shared" ca="1" si="25"/>
        <v>92647</v>
      </c>
      <c r="H76" s="16">
        <f t="shared" ca="1" si="26"/>
        <v>129794</v>
      </c>
      <c r="I76" s="44"/>
      <c r="J76" s="16">
        <f t="shared" ca="1" si="27"/>
        <v>57518</v>
      </c>
      <c r="K76" s="16">
        <f t="shared" ca="1" si="28"/>
        <v>111647</v>
      </c>
      <c r="L76" s="16">
        <f t="shared" ca="1" si="29"/>
        <v>169165</v>
      </c>
      <c r="M76" t="s">
        <v>46</v>
      </c>
      <c r="N76" s="16"/>
      <c r="O76" s="40"/>
      <c r="R76" s="59"/>
      <c r="S76" t="s">
        <v>19</v>
      </c>
      <c r="T76" t="s">
        <v>3</v>
      </c>
      <c r="U76">
        <v>2945</v>
      </c>
      <c r="V76">
        <v>1915</v>
      </c>
      <c r="W76">
        <v>2976</v>
      </c>
      <c r="Y76" t="str">
        <f t="shared" si="30"/>
        <v>D &amp; T: Systems &amp; Control</v>
      </c>
      <c r="Z76" t="str">
        <f t="shared" si="30"/>
        <v>NULL</v>
      </c>
      <c r="AA76">
        <f t="shared" si="41"/>
        <v>2945</v>
      </c>
      <c r="AB76">
        <f t="shared" si="42"/>
        <v>1915</v>
      </c>
      <c r="AC76">
        <f t="shared" si="43"/>
        <v>2976</v>
      </c>
      <c r="AE76" t="str">
        <f t="shared" si="40"/>
        <v>D &amp; T: Systems &amp; Control</v>
      </c>
      <c r="AF76" t="str">
        <f t="shared" si="40"/>
        <v>NULL</v>
      </c>
      <c r="AG76">
        <f t="shared" si="34"/>
        <v>99</v>
      </c>
      <c r="AH76">
        <f t="shared" si="35"/>
        <v>64</v>
      </c>
      <c r="AI76">
        <v>100</v>
      </c>
      <c r="AK76" t="str">
        <f t="shared" si="36"/>
        <v>D &amp; T: Systems &amp; Control</v>
      </c>
      <c r="AL76" t="str">
        <f t="shared" si="36"/>
        <v>NULL</v>
      </c>
      <c r="AM76">
        <f t="shared" si="44"/>
        <v>0</v>
      </c>
      <c r="AN76">
        <f t="shared" si="45"/>
        <v>0</v>
      </c>
      <c r="AO76">
        <f t="shared" si="46"/>
        <v>0</v>
      </c>
      <c r="BJ76" s="56"/>
      <c r="BK76" s="56"/>
    </row>
    <row r="77" spans="1:63" x14ac:dyDescent="0.45">
      <c r="A77" t="s">
        <v>47</v>
      </c>
      <c r="B77" s="16">
        <f t="shared" ca="1" si="21"/>
        <v>4566</v>
      </c>
      <c r="C77" s="16">
        <f t="shared" ca="1" si="22"/>
        <v>4789</v>
      </c>
      <c r="D77" s="16">
        <f t="shared" ca="1" si="23"/>
        <v>9355</v>
      </c>
      <c r="E77" s="16"/>
      <c r="F77" s="16">
        <f t="shared" ca="1" si="24"/>
        <v>2273</v>
      </c>
      <c r="G77" s="16">
        <f t="shared" ca="1" si="25"/>
        <v>3219</v>
      </c>
      <c r="H77" s="16">
        <f t="shared" ca="1" si="26"/>
        <v>5492</v>
      </c>
      <c r="I77" s="44"/>
      <c r="J77" s="16">
        <f t="shared" ca="1" si="27"/>
        <v>4391</v>
      </c>
      <c r="K77" s="16">
        <f t="shared" ca="1" si="28"/>
        <v>4679</v>
      </c>
      <c r="L77" s="16">
        <f t="shared" ca="1" si="29"/>
        <v>9070</v>
      </c>
      <c r="M77" t="s">
        <v>47</v>
      </c>
      <c r="N77" s="16"/>
      <c r="O77" s="40"/>
      <c r="R77" s="59"/>
      <c r="S77" t="s">
        <v>20</v>
      </c>
      <c r="T77" t="s">
        <v>1</v>
      </c>
      <c r="U77">
        <v>23244</v>
      </c>
      <c r="V77">
        <v>16960</v>
      </c>
      <c r="W77">
        <v>23444</v>
      </c>
      <c r="Y77" t="str">
        <f t="shared" si="30"/>
        <v>D &amp; T: Textiles Technology</v>
      </c>
      <c r="Z77" t="str">
        <f t="shared" si="30"/>
        <v>F</v>
      </c>
      <c r="AA77">
        <f t="shared" si="41"/>
        <v>23244</v>
      </c>
      <c r="AB77">
        <f t="shared" si="42"/>
        <v>16960</v>
      </c>
      <c r="AC77">
        <f t="shared" si="43"/>
        <v>23444</v>
      </c>
      <c r="AE77" t="str">
        <f t="shared" si="40"/>
        <v>D &amp; T: Textiles Technology</v>
      </c>
      <c r="AF77" t="str">
        <f t="shared" si="40"/>
        <v>F</v>
      </c>
      <c r="AG77">
        <f t="shared" si="34"/>
        <v>99</v>
      </c>
      <c r="AH77">
        <f t="shared" si="35"/>
        <v>72</v>
      </c>
      <c r="AI77">
        <v>100</v>
      </c>
      <c r="AK77" t="str">
        <f t="shared" si="36"/>
        <v>D &amp; T: Textiles Technology</v>
      </c>
      <c r="AL77" t="str">
        <f t="shared" si="36"/>
        <v>F</v>
      </c>
      <c r="AM77">
        <f t="shared" si="44"/>
        <v>8</v>
      </c>
      <c r="AN77">
        <f t="shared" si="45"/>
        <v>6</v>
      </c>
      <c r="AO77">
        <f t="shared" si="46"/>
        <v>8</v>
      </c>
      <c r="BJ77" s="56"/>
      <c r="BK77" s="56"/>
    </row>
    <row r="78" spans="1:63" x14ac:dyDescent="0.45">
      <c r="B78" s="16" t="str">
        <f t="shared" ca="1" si="21"/>
        <v>.</v>
      </c>
      <c r="C78" s="16" t="str">
        <f t="shared" ca="1" si="22"/>
        <v>.</v>
      </c>
      <c r="D78" s="16" t="str">
        <f t="shared" ca="1" si="23"/>
        <v>.</v>
      </c>
      <c r="E78" s="16"/>
      <c r="F78" s="16" t="str">
        <f t="shared" ca="1" si="24"/>
        <v>.</v>
      </c>
      <c r="G78" s="16" t="str">
        <f t="shared" ca="1" si="25"/>
        <v>.</v>
      </c>
      <c r="H78" s="16" t="str">
        <f t="shared" ca="1" si="26"/>
        <v>.</v>
      </c>
      <c r="I78" s="44"/>
      <c r="J78" s="16" t="str">
        <f t="shared" ca="1" si="27"/>
        <v>.</v>
      </c>
      <c r="K78" s="16" t="str">
        <f t="shared" ca="1" si="28"/>
        <v>.</v>
      </c>
      <c r="L78" s="16" t="str">
        <f t="shared" ca="1" si="29"/>
        <v>.</v>
      </c>
      <c r="N78" s="16"/>
      <c r="O78" s="46"/>
      <c r="R78" s="59"/>
      <c r="S78" t="s">
        <v>20</v>
      </c>
      <c r="T78" t="s">
        <v>2</v>
      </c>
      <c r="U78">
        <v>725</v>
      </c>
      <c r="V78">
        <v>287</v>
      </c>
      <c r="W78">
        <v>753</v>
      </c>
      <c r="Y78" t="str">
        <f t="shared" si="30"/>
        <v>D &amp; T: Textiles Technology</v>
      </c>
      <c r="Z78" t="str">
        <f t="shared" si="30"/>
        <v>M</v>
      </c>
      <c r="AA78">
        <f t="shared" si="41"/>
        <v>725</v>
      </c>
      <c r="AB78">
        <f t="shared" si="42"/>
        <v>287</v>
      </c>
      <c r="AC78">
        <f t="shared" si="43"/>
        <v>753</v>
      </c>
      <c r="AE78" t="str">
        <f t="shared" si="40"/>
        <v>D &amp; T: Textiles Technology</v>
      </c>
      <c r="AF78" t="str">
        <f t="shared" si="40"/>
        <v>M</v>
      </c>
      <c r="AG78">
        <f t="shared" si="34"/>
        <v>96</v>
      </c>
      <c r="AH78">
        <f t="shared" si="35"/>
        <v>38</v>
      </c>
      <c r="AI78">
        <v>100</v>
      </c>
      <c r="AK78" t="str">
        <f t="shared" si="36"/>
        <v>D &amp; T: Textiles Technology</v>
      </c>
      <c r="AL78" t="str">
        <f t="shared" si="36"/>
        <v>M</v>
      </c>
      <c r="AM78">
        <f t="shared" si="44"/>
        <v>0</v>
      </c>
      <c r="AN78">
        <f t="shared" si="45"/>
        <v>0</v>
      </c>
      <c r="AO78">
        <f t="shared" si="46"/>
        <v>0</v>
      </c>
      <c r="BJ78" s="56"/>
      <c r="BK78" s="56"/>
    </row>
    <row r="79" spans="1:63" x14ac:dyDescent="0.45">
      <c r="A79" t="s">
        <v>48</v>
      </c>
      <c r="B79" s="16">
        <f t="shared" ca="1" si="21"/>
        <v>26926</v>
      </c>
      <c r="C79" s="16">
        <f t="shared" ca="1" si="22"/>
        <v>43173</v>
      </c>
      <c r="D79" s="16">
        <f t="shared" ca="1" si="23"/>
        <v>70099</v>
      </c>
      <c r="E79" s="16"/>
      <c r="F79" s="16">
        <f t="shared" ca="1" si="24"/>
        <v>17540</v>
      </c>
      <c r="G79" s="16">
        <f t="shared" ca="1" si="25"/>
        <v>33609</v>
      </c>
      <c r="H79" s="16">
        <f t="shared" ca="1" si="26"/>
        <v>51149</v>
      </c>
      <c r="I79" s="44"/>
      <c r="J79" s="16">
        <f t="shared" ca="1" si="27"/>
        <v>26651</v>
      </c>
      <c r="K79" s="16">
        <f t="shared" ca="1" si="28"/>
        <v>42962</v>
      </c>
      <c r="L79" s="16">
        <f t="shared" ca="1" si="29"/>
        <v>69613</v>
      </c>
      <c r="M79" t="s">
        <v>48</v>
      </c>
      <c r="N79" s="16"/>
      <c r="O79" s="46"/>
      <c r="R79" s="59"/>
      <c r="S79" t="s">
        <v>20</v>
      </c>
      <c r="T79" t="s">
        <v>3</v>
      </c>
      <c r="U79">
        <v>23969</v>
      </c>
      <c r="V79">
        <v>17247</v>
      </c>
      <c r="W79">
        <v>24197</v>
      </c>
      <c r="Y79" t="str">
        <f t="shared" si="30"/>
        <v>D &amp; T: Textiles Technology</v>
      </c>
      <c r="Z79" t="str">
        <f t="shared" si="30"/>
        <v>NULL</v>
      </c>
      <c r="AA79">
        <f t="shared" si="41"/>
        <v>23969</v>
      </c>
      <c r="AB79">
        <f t="shared" si="42"/>
        <v>17247</v>
      </c>
      <c r="AC79">
        <f t="shared" si="43"/>
        <v>24197</v>
      </c>
      <c r="AE79" t="str">
        <f t="shared" si="40"/>
        <v>D &amp; T: Textiles Technology</v>
      </c>
      <c r="AF79" t="str">
        <f t="shared" si="40"/>
        <v>NULL</v>
      </c>
      <c r="AG79">
        <f t="shared" si="34"/>
        <v>99</v>
      </c>
      <c r="AH79">
        <f t="shared" si="35"/>
        <v>71</v>
      </c>
      <c r="AI79">
        <v>100</v>
      </c>
      <c r="AK79" t="str">
        <f t="shared" si="36"/>
        <v>D &amp; T: Textiles Technology</v>
      </c>
      <c r="AL79" t="str">
        <f t="shared" si="36"/>
        <v>NULL</v>
      </c>
      <c r="AM79">
        <f t="shared" si="44"/>
        <v>4</v>
      </c>
      <c r="AN79">
        <f t="shared" si="45"/>
        <v>3</v>
      </c>
      <c r="AO79">
        <f t="shared" si="46"/>
        <v>4</v>
      </c>
      <c r="BJ79" s="56"/>
      <c r="BK79" s="56"/>
    </row>
    <row r="80" spans="1:63" x14ac:dyDescent="0.45">
      <c r="A80" t="s">
        <v>49</v>
      </c>
      <c r="B80" s="16">
        <f t="shared" ref="B80:B87" ca="1" si="47">IFERROR( INDEX(INDIRECT(VLOOKUP($B$6,$O$5:$R$7, IF($B$7=$O$24,2,IF($B$7=$O$25,3,4)),FALSE)),MATCH($M80,INDIRECT(VLOOKUP($B$7,$O$24:$P$26,2,FALSE)),0)+1),".")</f>
        <v>195535</v>
      </c>
      <c r="C80" s="16">
        <f t="shared" ref="C80:C87" ca="1" si="48">IFERROR( INDEX(INDIRECT(VLOOKUP($B$6,$O$5:$R$7, IF($B$7=$O$24,2,IF($B$7=$O$25,3,4)),FALSE)),MATCH($M80,INDIRECT(VLOOKUP($B$7,$O$24:$P$26,2,FALSE)),0)),".")</f>
        <v>211310</v>
      </c>
      <c r="D80" s="16">
        <f t="shared" ref="D80:D87" ca="1" si="49">IFERROR( INDEX(INDIRECT(VLOOKUP($B$6,$O$5:$R$7, IF($B$7=$O$24,2,IF($B$7=$O$25,3,4)),FALSE)),MATCH($M80,INDIRECT(VLOOKUP($B$7,$O$24:$P$26,2,FALSE)),0)+2),".")</f>
        <v>406845</v>
      </c>
      <c r="E80" s="16"/>
      <c r="F80" s="16">
        <f t="shared" ref="F80:F87" ca="1" si="50">IFERROR( INDEX(INDIRECT(VLOOKUP($B$6,$O$10:$R$12, IF($B$7=$O$24,2,IF($B$7=$O$25,3,4)),FALSE)),MATCH($M80,INDIRECT(VLOOKUP($B$7,$O$24:$P$26,2,FALSE)),0)+1),".")</f>
        <v>133075</v>
      </c>
      <c r="G80" s="16">
        <f t="shared" ref="G80:G87" ca="1" si="51">IFERROR( INDEX(INDIRECT(VLOOKUP($B$6,$O$10:$R$12, IF($B$7=$O$24,2,IF($B$7=$O$25,3,4)),FALSE)),MATCH($M80,INDIRECT(VLOOKUP($B$7,$O$24:$P$26,2,FALSE)),0)),".")</f>
        <v>173473</v>
      </c>
      <c r="H80" s="16">
        <f t="shared" ref="H80:H87" ca="1" si="52">IFERROR( INDEX(INDIRECT(VLOOKUP($B$6,$O$10:$R$12, IF($B$7=$O$24,2,IF($B$7=$O$25,3,4)),FALSE)),MATCH($M80,INDIRECT(VLOOKUP($B$7,$O$24:$P$26,2,FALSE)),0)+2),".")</f>
        <v>306548</v>
      </c>
      <c r="I80" s="44"/>
      <c r="J80" s="16">
        <f t="shared" ref="J80:J87" ca="1" si="53">IFERROR( INDEX(INDIRECT(VLOOKUP($B$6,$O$15:$R$17, IF($B$7=$O$24,2,IF($B$7=$O$25,3,4)),FALSE)),MATCH($M80,INDIRECT(VLOOKUP($B$7,$O$24:$P$26,2,FALSE)),0)+1),".")</f>
        <v>193141</v>
      </c>
      <c r="K80" s="16">
        <f t="shared" ref="K80:K87" ca="1" si="54">IFERROR( INDEX(INDIRECT(VLOOKUP($B$6,$O$15:$R$17, IF($B$7=$O$24,2,IF($B$7=$O$25,3,4)),FALSE)),MATCH($M80,INDIRECT(VLOOKUP($B$7,$O$24:$P$26,2,FALSE)),0)),".")</f>
        <v>209823</v>
      </c>
      <c r="L80" s="16">
        <f t="shared" ref="L80:L87" ca="1" si="55">IFERROR( INDEX(INDIRECT(VLOOKUP($B$6,$O$15:$R$17, IF($B$7=$O$24,2,IF($B$7=$O$25,3,4)),FALSE)),MATCH($M80,INDIRECT(VLOOKUP($B$7,$O$24:$P$26,2,FALSE)),0)+2),".")</f>
        <v>402964</v>
      </c>
      <c r="M80" t="s">
        <v>49</v>
      </c>
      <c r="N80" s="16"/>
      <c r="O80" s="46"/>
      <c r="R80" s="59"/>
      <c r="S80" t="s">
        <v>21</v>
      </c>
      <c r="T80" t="s">
        <v>1</v>
      </c>
      <c r="U80">
        <v>10548</v>
      </c>
      <c r="V80">
        <v>7661</v>
      </c>
      <c r="W80">
        <v>10693</v>
      </c>
      <c r="Y80" t="str">
        <f t="shared" si="30"/>
        <v>Other Design and Technology</v>
      </c>
      <c r="Z80" t="str">
        <f t="shared" si="30"/>
        <v>F</v>
      </c>
      <c r="AA80">
        <f t="shared" si="41"/>
        <v>10548</v>
      </c>
      <c r="AB80">
        <f t="shared" si="42"/>
        <v>7661</v>
      </c>
      <c r="AC80">
        <f t="shared" si="43"/>
        <v>10693</v>
      </c>
      <c r="AE80" t="str">
        <f t="shared" si="40"/>
        <v>Other Design and Technology</v>
      </c>
      <c r="AF80" t="str">
        <f t="shared" si="40"/>
        <v>F</v>
      </c>
      <c r="AG80">
        <f t="shared" si="34"/>
        <v>99</v>
      </c>
      <c r="AH80">
        <f t="shared" si="35"/>
        <v>72</v>
      </c>
      <c r="AI80">
        <v>100</v>
      </c>
      <c r="AK80" t="str">
        <f t="shared" si="36"/>
        <v>Other Design and Technology</v>
      </c>
      <c r="AL80" t="str">
        <f t="shared" si="36"/>
        <v>F</v>
      </c>
      <c r="AM80">
        <f t="shared" si="44"/>
        <v>4</v>
      </c>
      <c r="AN80">
        <f t="shared" si="45"/>
        <v>3</v>
      </c>
      <c r="AO80">
        <f t="shared" si="46"/>
        <v>4</v>
      </c>
      <c r="BJ80" s="56"/>
      <c r="BK80" s="56"/>
    </row>
    <row r="81" spans="1:63" x14ac:dyDescent="0.45">
      <c r="A81" t="s">
        <v>50</v>
      </c>
      <c r="B81" s="16">
        <f t="shared" ca="1" si="47"/>
        <v>353</v>
      </c>
      <c r="C81" s="16">
        <f t="shared" ca="1" si="48"/>
        <v>368</v>
      </c>
      <c r="D81" s="16">
        <f t="shared" ca="1" si="49"/>
        <v>721</v>
      </c>
      <c r="E81" s="16"/>
      <c r="F81" s="16">
        <f t="shared" ca="1" si="50"/>
        <v>160</v>
      </c>
      <c r="G81" s="16">
        <f t="shared" ca="1" si="51"/>
        <v>211</v>
      </c>
      <c r="H81" s="16">
        <f t="shared" ca="1" si="52"/>
        <v>371</v>
      </c>
      <c r="I81" s="44"/>
      <c r="J81" s="16">
        <f t="shared" ca="1" si="53"/>
        <v>352</v>
      </c>
      <c r="K81" s="16">
        <f t="shared" ca="1" si="54"/>
        <v>367</v>
      </c>
      <c r="L81" s="16">
        <f t="shared" ca="1" si="55"/>
        <v>719</v>
      </c>
      <c r="M81" t="s">
        <v>50</v>
      </c>
      <c r="N81" s="16"/>
      <c r="O81" s="39"/>
      <c r="R81" s="59"/>
      <c r="S81" t="s">
        <v>21</v>
      </c>
      <c r="T81" t="s">
        <v>2</v>
      </c>
      <c r="U81">
        <v>26854</v>
      </c>
      <c r="V81">
        <v>14321</v>
      </c>
      <c r="W81">
        <v>27499</v>
      </c>
      <c r="Y81" t="str">
        <f t="shared" si="30"/>
        <v>Other Design and Technology</v>
      </c>
      <c r="Z81" t="str">
        <f t="shared" si="30"/>
        <v>M</v>
      </c>
      <c r="AA81">
        <f t="shared" si="41"/>
        <v>26854</v>
      </c>
      <c r="AB81">
        <f t="shared" si="42"/>
        <v>14321</v>
      </c>
      <c r="AC81">
        <f t="shared" si="43"/>
        <v>27499</v>
      </c>
      <c r="AE81" t="str">
        <f t="shared" si="40"/>
        <v>Other Design and Technology</v>
      </c>
      <c r="AF81" t="str">
        <f t="shared" si="40"/>
        <v>M</v>
      </c>
      <c r="AG81">
        <f t="shared" si="34"/>
        <v>98</v>
      </c>
      <c r="AH81">
        <f t="shared" si="35"/>
        <v>52</v>
      </c>
      <c r="AI81">
        <v>100</v>
      </c>
      <c r="AK81" t="str">
        <f t="shared" si="36"/>
        <v>Other Design and Technology</v>
      </c>
      <c r="AL81" t="str">
        <f t="shared" si="36"/>
        <v>M</v>
      </c>
      <c r="AM81">
        <f t="shared" si="44"/>
        <v>9</v>
      </c>
      <c r="AN81">
        <f t="shared" si="45"/>
        <v>5</v>
      </c>
      <c r="AO81">
        <f t="shared" si="46"/>
        <v>9</v>
      </c>
      <c r="BJ81" s="56"/>
      <c r="BK81" s="56"/>
    </row>
    <row r="82" spans="1:63" x14ac:dyDescent="0.45">
      <c r="A82" t="s">
        <v>51</v>
      </c>
      <c r="B82" s="16">
        <f t="shared" ca="1" si="47"/>
        <v>4962</v>
      </c>
      <c r="C82" s="16">
        <f t="shared" ca="1" si="48"/>
        <v>4566</v>
      </c>
      <c r="D82" s="16">
        <f t="shared" ca="1" si="49"/>
        <v>9528</v>
      </c>
      <c r="E82" s="16"/>
      <c r="F82" s="16">
        <f t="shared" ca="1" si="50"/>
        <v>1783</v>
      </c>
      <c r="G82" s="16">
        <f t="shared" ca="1" si="51"/>
        <v>1955</v>
      </c>
      <c r="H82" s="16">
        <f t="shared" ca="1" si="52"/>
        <v>3738</v>
      </c>
      <c r="I82" s="44"/>
      <c r="J82" s="16">
        <f t="shared" ca="1" si="53"/>
        <v>4511</v>
      </c>
      <c r="K82" s="16">
        <f t="shared" ca="1" si="54"/>
        <v>4315</v>
      </c>
      <c r="L82" s="16">
        <f t="shared" ca="1" si="55"/>
        <v>8826</v>
      </c>
      <c r="M82" t="s">
        <v>51</v>
      </c>
      <c r="N82" s="16"/>
      <c r="O82" s="39"/>
      <c r="R82" s="59"/>
      <c r="S82" t="s">
        <v>21</v>
      </c>
      <c r="T82" t="s">
        <v>3</v>
      </c>
      <c r="U82">
        <v>37402</v>
      </c>
      <c r="V82">
        <v>21982</v>
      </c>
      <c r="W82">
        <v>38192</v>
      </c>
      <c r="Y82" t="str">
        <f t="shared" si="30"/>
        <v>Other Design and Technology</v>
      </c>
      <c r="Z82" t="str">
        <f t="shared" si="30"/>
        <v>NULL</v>
      </c>
      <c r="AA82">
        <f t="shared" si="41"/>
        <v>37402</v>
      </c>
      <c r="AB82">
        <f t="shared" si="42"/>
        <v>21982</v>
      </c>
      <c r="AC82">
        <f t="shared" si="43"/>
        <v>38192</v>
      </c>
      <c r="AE82" t="str">
        <f t="shared" si="40"/>
        <v>Other Design and Technology</v>
      </c>
      <c r="AF82" t="str">
        <f t="shared" si="40"/>
        <v>NULL</v>
      </c>
      <c r="AG82">
        <f t="shared" si="34"/>
        <v>98</v>
      </c>
      <c r="AH82">
        <f t="shared" si="35"/>
        <v>58</v>
      </c>
      <c r="AI82">
        <v>100</v>
      </c>
      <c r="AK82" t="str">
        <f t="shared" si="36"/>
        <v>Other Design and Technology</v>
      </c>
      <c r="AL82" t="str">
        <f t="shared" si="36"/>
        <v>NULL</v>
      </c>
      <c r="AM82">
        <f t="shared" si="44"/>
        <v>6</v>
      </c>
      <c r="AN82">
        <f t="shared" si="45"/>
        <v>4</v>
      </c>
      <c r="AO82">
        <f t="shared" si="46"/>
        <v>6</v>
      </c>
      <c r="BJ82" s="56"/>
      <c r="BK82" s="56"/>
    </row>
    <row r="83" spans="1:63" x14ac:dyDescent="0.45">
      <c r="A83" t="s">
        <v>52</v>
      </c>
      <c r="B83" s="16">
        <f t="shared" ca="1" si="47"/>
        <v>1198</v>
      </c>
      <c r="C83" s="16">
        <f t="shared" ca="1" si="48"/>
        <v>17154</v>
      </c>
      <c r="D83" s="16">
        <f t="shared" ca="1" si="49"/>
        <v>18352</v>
      </c>
      <c r="E83" s="16"/>
      <c r="F83" s="16">
        <f t="shared" ca="1" si="50"/>
        <v>333</v>
      </c>
      <c r="G83" s="16">
        <f t="shared" ca="1" si="51"/>
        <v>9646</v>
      </c>
      <c r="H83" s="16">
        <f t="shared" ca="1" si="52"/>
        <v>9979</v>
      </c>
      <c r="I83" s="44"/>
      <c r="J83" s="16">
        <f t="shared" ca="1" si="53"/>
        <v>1092</v>
      </c>
      <c r="K83" s="16">
        <f t="shared" ca="1" si="54"/>
        <v>16687</v>
      </c>
      <c r="L83" s="16">
        <f t="shared" ca="1" si="55"/>
        <v>17779</v>
      </c>
      <c r="M83" t="s">
        <v>52</v>
      </c>
      <c r="N83" s="16"/>
      <c r="O83" s="45"/>
      <c r="R83" s="59"/>
      <c r="S83" t="s">
        <v>22</v>
      </c>
      <c r="T83" t="s">
        <v>1</v>
      </c>
      <c r="U83">
        <v>462</v>
      </c>
      <c r="V83">
        <v>284</v>
      </c>
      <c r="W83">
        <v>472</v>
      </c>
      <c r="Y83" t="str">
        <f t="shared" si="30"/>
        <v>Applied Engineering</v>
      </c>
      <c r="Z83" t="str">
        <f t="shared" si="30"/>
        <v>F</v>
      </c>
      <c r="AA83">
        <f t="shared" si="41"/>
        <v>462</v>
      </c>
      <c r="AB83">
        <f t="shared" si="42"/>
        <v>284</v>
      </c>
      <c r="AC83">
        <f t="shared" si="43"/>
        <v>472</v>
      </c>
      <c r="AE83" t="str">
        <f t="shared" si="40"/>
        <v>Applied Engineering</v>
      </c>
      <c r="AF83" t="str">
        <f t="shared" si="40"/>
        <v>F</v>
      </c>
      <c r="AG83">
        <f t="shared" si="34"/>
        <v>98</v>
      </c>
      <c r="AH83">
        <f t="shared" si="35"/>
        <v>60</v>
      </c>
      <c r="AI83">
        <v>100</v>
      </c>
      <c r="AK83" t="str">
        <f t="shared" si="36"/>
        <v>Applied Engineering</v>
      </c>
      <c r="AL83" t="str">
        <f t="shared" si="36"/>
        <v>F</v>
      </c>
      <c r="AM83">
        <f t="shared" si="44"/>
        <v>0</v>
      </c>
      <c r="AN83">
        <f t="shared" si="45"/>
        <v>0</v>
      </c>
      <c r="AO83">
        <f t="shared" si="46"/>
        <v>0</v>
      </c>
      <c r="BJ83" s="56"/>
      <c r="BK83" s="56"/>
    </row>
    <row r="84" spans="1:63" x14ac:dyDescent="0.45">
      <c r="A84" t="s">
        <v>53</v>
      </c>
      <c r="B84" s="16">
        <f t="shared" ca="1" si="47"/>
        <v>1057</v>
      </c>
      <c r="C84" s="16">
        <f t="shared" ca="1" si="48"/>
        <v>1393</v>
      </c>
      <c r="D84" s="16">
        <f t="shared" ca="1" si="49"/>
        <v>2450</v>
      </c>
      <c r="E84" s="16"/>
      <c r="F84" s="16">
        <f t="shared" ca="1" si="50"/>
        <v>410</v>
      </c>
      <c r="G84" s="16">
        <f t="shared" ca="1" si="51"/>
        <v>877</v>
      </c>
      <c r="H84" s="16">
        <f t="shared" ca="1" si="52"/>
        <v>1287</v>
      </c>
      <c r="I84" s="44"/>
      <c r="J84" s="16">
        <f t="shared" ca="1" si="53"/>
        <v>1033</v>
      </c>
      <c r="K84" s="16">
        <f t="shared" ca="1" si="54"/>
        <v>1367</v>
      </c>
      <c r="L84" s="16">
        <f t="shared" ca="1" si="55"/>
        <v>2400</v>
      </c>
      <c r="M84" t="s">
        <v>53</v>
      </c>
      <c r="N84" s="16"/>
      <c r="O84" s="39"/>
      <c r="R84" s="59"/>
      <c r="S84" t="s">
        <v>22</v>
      </c>
      <c r="T84" t="s">
        <v>2</v>
      </c>
      <c r="U84">
        <v>5514</v>
      </c>
      <c r="V84">
        <v>2157</v>
      </c>
      <c r="W84">
        <v>5817</v>
      </c>
      <c r="Y84" t="str">
        <f t="shared" si="30"/>
        <v>Applied Engineering</v>
      </c>
      <c r="Z84" t="str">
        <f t="shared" si="30"/>
        <v>M</v>
      </c>
      <c r="AA84">
        <f t="shared" si="41"/>
        <v>5514</v>
      </c>
      <c r="AB84">
        <f t="shared" si="42"/>
        <v>2157</v>
      </c>
      <c r="AC84">
        <f t="shared" si="43"/>
        <v>5817</v>
      </c>
      <c r="AE84" t="str">
        <f t="shared" si="40"/>
        <v>Applied Engineering</v>
      </c>
      <c r="AF84" t="str">
        <f t="shared" si="40"/>
        <v>M</v>
      </c>
      <c r="AG84">
        <f t="shared" si="34"/>
        <v>95</v>
      </c>
      <c r="AH84">
        <f t="shared" si="35"/>
        <v>37</v>
      </c>
      <c r="AI84">
        <v>100</v>
      </c>
      <c r="AK84" t="str">
        <f t="shared" si="36"/>
        <v>Applied Engineering</v>
      </c>
      <c r="AL84" t="str">
        <f t="shared" si="36"/>
        <v>M</v>
      </c>
      <c r="AM84">
        <f t="shared" si="44"/>
        <v>2</v>
      </c>
      <c r="AN84">
        <f t="shared" si="45"/>
        <v>1</v>
      </c>
      <c r="AO84">
        <f t="shared" si="46"/>
        <v>2</v>
      </c>
      <c r="BJ84" s="56"/>
      <c r="BK84" s="56"/>
    </row>
    <row r="85" spans="1:63" x14ac:dyDescent="0.45">
      <c r="A85" t="s">
        <v>54</v>
      </c>
      <c r="B85" s="16">
        <f t="shared" ca="1" si="47"/>
        <v>2917</v>
      </c>
      <c r="C85" s="16">
        <f t="shared" ca="1" si="48"/>
        <v>3108</v>
      </c>
      <c r="D85" s="16">
        <f t="shared" ca="1" si="49"/>
        <v>6025</v>
      </c>
      <c r="E85" s="16"/>
      <c r="F85" s="16">
        <f t="shared" ca="1" si="50"/>
        <v>837</v>
      </c>
      <c r="G85" s="16">
        <f t="shared" ca="1" si="51"/>
        <v>1437</v>
      </c>
      <c r="H85" s="16">
        <f t="shared" ca="1" si="52"/>
        <v>2274</v>
      </c>
      <c r="I85" s="44"/>
      <c r="J85" s="16">
        <f t="shared" ca="1" si="53"/>
        <v>2644</v>
      </c>
      <c r="K85" s="16">
        <f t="shared" ca="1" si="54"/>
        <v>2967</v>
      </c>
      <c r="L85" s="16">
        <f t="shared" ca="1" si="55"/>
        <v>5611</v>
      </c>
      <c r="M85" t="s">
        <v>54</v>
      </c>
      <c r="N85" s="16"/>
      <c r="O85" s="39"/>
      <c r="R85" s="59"/>
      <c r="S85" t="s">
        <v>22</v>
      </c>
      <c r="T85" t="s">
        <v>3</v>
      </c>
      <c r="U85">
        <v>5976</v>
      </c>
      <c r="V85">
        <v>2441</v>
      </c>
      <c r="W85">
        <v>6289</v>
      </c>
      <c r="Y85" t="str">
        <f t="shared" si="30"/>
        <v>Applied Engineering</v>
      </c>
      <c r="Z85" t="str">
        <f t="shared" si="30"/>
        <v>NULL</v>
      </c>
      <c r="AA85">
        <f t="shared" si="41"/>
        <v>5976</v>
      </c>
      <c r="AB85">
        <f t="shared" si="42"/>
        <v>2441</v>
      </c>
      <c r="AC85">
        <f t="shared" si="43"/>
        <v>6289</v>
      </c>
      <c r="AE85" t="str">
        <f t="shared" si="40"/>
        <v>Applied Engineering</v>
      </c>
      <c r="AF85" t="str">
        <f t="shared" si="40"/>
        <v>NULL</v>
      </c>
      <c r="AG85">
        <f t="shared" si="34"/>
        <v>95</v>
      </c>
      <c r="AH85">
        <f t="shared" si="35"/>
        <v>39</v>
      </c>
      <c r="AI85">
        <v>100</v>
      </c>
      <c r="AK85" t="str">
        <f t="shared" si="36"/>
        <v>Applied Engineering</v>
      </c>
      <c r="AL85" t="str">
        <f t="shared" si="36"/>
        <v>NULL</v>
      </c>
      <c r="AM85">
        <f t="shared" si="44"/>
        <v>1</v>
      </c>
      <c r="AN85">
        <f t="shared" si="45"/>
        <v>0</v>
      </c>
      <c r="AO85">
        <f t="shared" si="46"/>
        <v>1</v>
      </c>
      <c r="BJ85" s="56"/>
      <c r="BK85" s="56"/>
    </row>
    <row r="86" spans="1:63" x14ac:dyDescent="0.45">
      <c r="A86" t="s">
        <v>55</v>
      </c>
      <c r="B86" s="16">
        <f t="shared" ca="1" si="47"/>
        <v>94</v>
      </c>
      <c r="C86" s="16">
        <f t="shared" ca="1" si="48"/>
        <v>40</v>
      </c>
      <c r="D86" s="16">
        <f t="shared" ca="1" si="49"/>
        <v>134</v>
      </c>
      <c r="E86" s="16"/>
      <c r="F86" s="16">
        <f t="shared" ca="1" si="50"/>
        <v>39</v>
      </c>
      <c r="G86" s="16">
        <f t="shared" ca="1" si="51"/>
        <v>29</v>
      </c>
      <c r="H86" s="16">
        <f t="shared" ca="1" si="52"/>
        <v>68</v>
      </c>
      <c r="I86" s="44"/>
      <c r="J86" s="16">
        <f t="shared" ca="1" si="53"/>
        <v>94</v>
      </c>
      <c r="K86" s="16">
        <f t="shared" ca="1" si="54"/>
        <v>40</v>
      </c>
      <c r="L86" s="16">
        <f t="shared" ca="1" si="55"/>
        <v>134</v>
      </c>
      <c r="M86" t="s">
        <v>55</v>
      </c>
      <c r="N86" s="6"/>
      <c r="O86" s="39"/>
      <c r="R86" s="59"/>
      <c r="S86" t="s">
        <v>23</v>
      </c>
      <c r="T86" t="s">
        <v>1</v>
      </c>
      <c r="U86">
        <v>41564</v>
      </c>
      <c r="V86">
        <v>29853</v>
      </c>
      <c r="W86">
        <v>42487</v>
      </c>
      <c r="Y86" t="str">
        <f t="shared" si="30"/>
        <v>Information Technology</v>
      </c>
      <c r="Z86" t="str">
        <f t="shared" si="30"/>
        <v>F</v>
      </c>
      <c r="AA86">
        <f t="shared" si="41"/>
        <v>41564</v>
      </c>
      <c r="AB86">
        <f t="shared" si="42"/>
        <v>29853</v>
      </c>
      <c r="AC86">
        <f t="shared" si="43"/>
        <v>42487</v>
      </c>
      <c r="AE86" t="str">
        <f t="shared" si="40"/>
        <v>Information Technology</v>
      </c>
      <c r="AF86" t="str">
        <f t="shared" si="40"/>
        <v>F</v>
      </c>
      <c r="AG86">
        <f t="shared" si="34"/>
        <v>98</v>
      </c>
      <c r="AH86">
        <f t="shared" si="35"/>
        <v>70</v>
      </c>
      <c r="AI86">
        <v>100</v>
      </c>
      <c r="AK86" t="str">
        <f t="shared" si="36"/>
        <v>Information Technology</v>
      </c>
      <c r="AL86" t="str">
        <f t="shared" si="36"/>
        <v>F</v>
      </c>
      <c r="AM86">
        <f t="shared" si="44"/>
        <v>14</v>
      </c>
      <c r="AN86">
        <f t="shared" si="45"/>
        <v>10</v>
      </c>
      <c r="AO86">
        <f t="shared" si="46"/>
        <v>14</v>
      </c>
      <c r="BJ86" s="56"/>
      <c r="BK86" s="56"/>
    </row>
    <row r="87" spans="1:63" x14ac:dyDescent="0.45">
      <c r="A87" t="s">
        <v>56</v>
      </c>
      <c r="B87" s="16">
        <f t="shared" ca="1" si="47"/>
        <v>26218</v>
      </c>
      <c r="C87" s="16">
        <f t="shared" ca="1" si="48"/>
        <v>25348</v>
      </c>
      <c r="D87" s="16">
        <f t="shared" ca="1" si="49"/>
        <v>51566</v>
      </c>
      <c r="E87" s="16"/>
      <c r="F87" s="16">
        <f t="shared" ca="1" si="50"/>
        <v>14348</v>
      </c>
      <c r="G87" s="16">
        <f t="shared" ca="1" si="51"/>
        <v>19244</v>
      </c>
      <c r="H87" s="16">
        <f t="shared" ca="1" si="52"/>
        <v>33592</v>
      </c>
      <c r="I87" s="44"/>
      <c r="J87" s="16">
        <f t="shared" ca="1" si="53"/>
        <v>25587</v>
      </c>
      <c r="K87" s="16">
        <f t="shared" ca="1" si="54"/>
        <v>25047</v>
      </c>
      <c r="L87" s="16">
        <f t="shared" ca="1" si="55"/>
        <v>50634</v>
      </c>
      <c r="M87" t="s">
        <v>56</v>
      </c>
      <c r="N87" s="13"/>
      <c r="O87" s="39"/>
      <c r="R87" s="59"/>
      <c r="S87" t="s">
        <v>23</v>
      </c>
      <c r="T87" t="s">
        <v>2</v>
      </c>
      <c r="U87">
        <v>55254</v>
      </c>
      <c r="V87">
        <v>36429</v>
      </c>
      <c r="W87">
        <v>56988</v>
      </c>
      <c r="Y87" t="str">
        <f t="shared" si="30"/>
        <v>Information Technology</v>
      </c>
      <c r="Z87" t="str">
        <f t="shared" si="30"/>
        <v>M</v>
      </c>
      <c r="AA87">
        <f t="shared" si="41"/>
        <v>55254</v>
      </c>
      <c r="AB87">
        <f t="shared" si="42"/>
        <v>36429</v>
      </c>
      <c r="AC87">
        <f t="shared" si="43"/>
        <v>56988</v>
      </c>
      <c r="AE87" t="str">
        <f t="shared" si="40"/>
        <v>Information Technology</v>
      </c>
      <c r="AF87" t="str">
        <f t="shared" si="40"/>
        <v>M</v>
      </c>
      <c r="AG87">
        <f t="shared" si="34"/>
        <v>97</v>
      </c>
      <c r="AH87">
        <f t="shared" si="35"/>
        <v>64</v>
      </c>
      <c r="AI87">
        <v>100</v>
      </c>
      <c r="AK87" t="str">
        <f t="shared" si="36"/>
        <v>Information Technology</v>
      </c>
      <c r="AL87" t="str">
        <f t="shared" si="36"/>
        <v>M</v>
      </c>
      <c r="AM87">
        <f t="shared" si="44"/>
        <v>18</v>
      </c>
      <c r="AN87">
        <f t="shared" si="45"/>
        <v>12</v>
      </c>
      <c r="AO87">
        <f t="shared" si="46"/>
        <v>18</v>
      </c>
      <c r="BJ87" s="56"/>
      <c r="BK87" s="56"/>
    </row>
    <row r="88" spans="1:63" ht="36.75" customHeight="1" x14ac:dyDescent="0.45">
      <c r="B88" s="51"/>
      <c r="C88" s="51"/>
      <c r="D88" s="51"/>
      <c r="E88" s="51"/>
      <c r="F88" s="51"/>
      <c r="G88" s="51"/>
      <c r="H88" s="51"/>
      <c r="I88" s="51"/>
      <c r="J88" s="51"/>
      <c r="K88" s="51"/>
      <c r="L88" s="51"/>
      <c r="N88" s="51"/>
      <c r="O88" s="39"/>
      <c r="R88" s="59"/>
      <c r="S88" t="s">
        <v>23</v>
      </c>
      <c r="T88" t="s">
        <v>3</v>
      </c>
      <c r="U88">
        <v>96818</v>
      </c>
      <c r="V88">
        <v>66282</v>
      </c>
      <c r="W88">
        <v>99475</v>
      </c>
      <c r="Y88" t="str">
        <f t="shared" si="30"/>
        <v>Information Technology</v>
      </c>
      <c r="Z88" t="str">
        <f t="shared" si="30"/>
        <v>NULL</v>
      </c>
      <c r="AA88">
        <f t="shared" si="41"/>
        <v>96818</v>
      </c>
      <c r="AB88">
        <f t="shared" si="42"/>
        <v>66282</v>
      </c>
      <c r="AC88">
        <f t="shared" si="43"/>
        <v>99475</v>
      </c>
      <c r="AE88" t="str">
        <f t="shared" si="40"/>
        <v>Information Technology</v>
      </c>
      <c r="AF88" t="str">
        <f t="shared" si="40"/>
        <v>NULL</v>
      </c>
      <c r="AG88">
        <f t="shared" si="34"/>
        <v>97</v>
      </c>
      <c r="AH88">
        <f t="shared" si="35"/>
        <v>67</v>
      </c>
      <c r="AI88">
        <v>100</v>
      </c>
      <c r="AK88" t="str">
        <f t="shared" si="36"/>
        <v>Information Technology</v>
      </c>
      <c r="AL88" t="str">
        <f t="shared" si="36"/>
        <v>NULL</v>
      </c>
      <c r="AM88">
        <f t="shared" si="44"/>
        <v>16</v>
      </c>
      <c r="AN88">
        <f t="shared" si="45"/>
        <v>11</v>
      </c>
      <c r="AO88">
        <f t="shared" si="46"/>
        <v>16</v>
      </c>
      <c r="BJ88" s="56"/>
      <c r="BK88" s="56"/>
    </row>
    <row r="89" spans="1:63" ht="31.5" customHeight="1" x14ac:dyDescent="0.45">
      <c r="B89" s="51"/>
      <c r="C89" s="51"/>
      <c r="D89" s="51"/>
      <c r="E89" s="51"/>
      <c r="F89" s="51"/>
      <c r="G89" s="51"/>
      <c r="H89" s="51"/>
      <c r="I89" s="51"/>
      <c r="J89" s="51"/>
      <c r="K89" s="51"/>
      <c r="L89" s="51"/>
      <c r="N89" s="51"/>
      <c r="O89" s="42"/>
      <c r="R89" s="59"/>
      <c r="S89" t="s">
        <v>24</v>
      </c>
      <c r="T89" t="s">
        <v>1</v>
      </c>
      <c r="U89">
        <v>30821</v>
      </c>
      <c r="V89">
        <v>21365</v>
      </c>
      <c r="W89">
        <v>31175</v>
      </c>
      <c r="Y89" t="str">
        <f t="shared" si="30"/>
        <v>Business Studies</v>
      </c>
      <c r="Z89" t="str">
        <f t="shared" si="30"/>
        <v>F</v>
      </c>
      <c r="AA89">
        <f t="shared" si="41"/>
        <v>30821</v>
      </c>
      <c r="AB89">
        <f t="shared" si="42"/>
        <v>21365</v>
      </c>
      <c r="AC89">
        <f t="shared" si="43"/>
        <v>31175</v>
      </c>
      <c r="AE89" t="str">
        <f t="shared" si="40"/>
        <v>Business Studies</v>
      </c>
      <c r="AF89" t="str">
        <f t="shared" si="40"/>
        <v>F</v>
      </c>
      <c r="AG89">
        <f t="shared" si="34"/>
        <v>99</v>
      </c>
      <c r="AH89">
        <f t="shared" si="35"/>
        <v>69</v>
      </c>
      <c r="AI89">
        <v>100</v>
      </c>
      <c r="AK89" t="str">
        <f t="shared" si="36"/>
        <v>Business Studies</v>
      </c>
      <c r="AL89" t="str">
        <f t="shared" si="36"/>
        <v>F</v>
      </c>
      <c r="AM89">
        <f t="shared" si="44"/>
        <v>10</v>
      </c>
      <c r="AN89">
        <f t="shared" si="45"/>
        <v>7</v>
      </c>
      <c r="AO89">
        <f t="shared" si="46"/>
        <v>10</v>
      </c>
      <c r="BJ89" s="56"/>
      <c r="BK89" s="56"/>
    </row>
    <row r="90" spans="1:63" x14ac:dyDescent="0.45">
      <c r="B90" s="52"/>
      <c r="C90" s="52"/>
      <c r="D90" s="52"/>
      <c r="E90" s="52"/>
      <c r="F90" s="52"/>
      <c r="G90" s="52"/>
      <c r="H90" s="52"/>
      <c r="I90" s="52"/>
      <c r="J90" s="52"/>
      <c r="K90" s="52"/>
      <c r="L90" s="52"/>
      <c r="N90" s="52"/>
      <c r="R90" s="59"/>
      <c r="S90" t="s">
        <v>24</v>
      </c>
      <c r="T90" t="s">
        <v>2</v>
      </c>
      <c r="U90">
        <v>41966</v>
      </c>
      <c r="V90">
        <v>27113</v>
      </c>
      <c r="W90">
        <v>42731</v>
      </c>
      <c r="Y90" t="str">
        <f t="shared" ref="Y90:Z153" si="56">S90</f>
        <v>Business Studies</v>
      </c>
      <c r="Z90" t="str">
        <f t="shared" si="56"/>
        <v>M</v>
      </c>
      <c r="AA90">
        <f t="shared" si="41"/>
        <v>41966</v>
      </c>
      <c r="AB90">
        <f t="shared" si="42"/>
        <v>27113</v>
      </c>
      <c r="AC90">
        <f t="shared" si="43"/>
        <v>42731</v>
      </c>
      <c r="AE90" t="str">
        <f t="shared" si="40"/>
        <v>Business Studies</v>
      </c>
      <c r="AF90" t="str">
        <f t="shared" si="40"/>
        <v>M</v>
      </c>
      <c r="AG90">
        <f t="shared" ref="AG90:AG153" si="57">ROUND(100*U90/W90,0)</f>
        <v>98</v>
      </c>
      <c r="AH90">
        <f t="shared" ref="AH90:AH153" si="58">ROUND(100*V90/$W90,0)</f>
        <v>63</v>
      </c>
      <c r="AI90">
        <v>100</v>
      </c>
      <c r="AK90" t="str">
        <f t="shared" ref="AK90:AL153" si="59">AE90</f>
        <v>Business Studies</v>
      </c>
      <c r="AL90" t="str">
        <f t="shared" si="59"/>
        <v>M</v>
      </c>
      <c r="AM90">
        <f t="shared" ref="AM90:AM121" si="60">ROUND(100*IF(AL90="F",U90/$AS$7,IF(AL90="M",U90/$AR$7,IF(AL90="NULL",U90/$AT$7,"Error"))),0)</f>
        <v>13</v>
      </c>
      <c r="AN90">
        <f t="shared" ref="AN90:AN121" si="61">ROUND(100*IF(AL90="F",V90/$AS$7,IF(AL90="M",V90/$AR$7,IF(AL90="NULL",V90/$AT$7,"Error"))),0)</f>
        <v>9</v>
      </c>
      <c r="AO90">
        <f t="shared" ref="AO90:AO121" si="62">ROUND(100*IF(AL90="F",W90/$AS$7,IF(AL90="M",W90/$AR$7,IF(AL90="NULL",W90/$AT$7,"Error"))),0)</f>
        <v>14</v>
      </c>
      <c r="BJ90" s="56"/>
      <c r="BK90" s="56"/>
    </row>
    <row r="91" spans="1:63" x14ac:dyDescent="0.45">
      <c r="B91" s="54"/>
      <c r="C91" s="54"/>
      <c r="D91" s="54"/>
      <c r="E91" s="54"/>
      <c r="F91" s="15"/>
      <c r="G91" s="15"/>
      <c r="H91" s="15"/>
      <c r="I91" s="15"/>
      <c r="J91" s="15"/>
      <c r="K91" s="15"/>
      <c r="L91" s="15"/>
      <c r="M91" s="54"/>
      <c r="N91" s="15"/>
      <c r="R91" s="59"/>
      <c r="S91" t="s">
        <v>24</v>
      </c>
      <c r="T91" t="s">
        <v>3</v>
      </c>
      <c r="U91">
        <v>72787</v>
      </c>
      <c r="V91">
        <v>48478</v>
      </c>
      <c r="W91">
        <v>73906</v>
      </c>
      <c r="Y91" t="str">
        <f t="shared" si="56"/>
        <v>Business Studies</v>
      </c>
      <c r="Z91" t="str">
        <f t="shared" si="56"/>
        <v>NULL</v>
      </c>
      <c r="AA91">
        <f t="shared" si="41"/>
        <v>72787</v>
      </c>
      <c r="AB91">
        <f t="shared" si="42"/>
        <v>48478</v>
      </c>
      <c r="AC91">
        <f t="shared" si="43"/>
        <v>73906</v>
      </c>
      <c r="AE91" t="str">
        <f t="shared" ref="AE91:AF154" si="63">Y91</f>
        <v>Business Studies</v>
      </c>
      <c r="AF91" t="str">
        <f t="shared" si="63"/>
        <v>NULL</v>
      </c>
      <c r="AG91">
        <f t="shared" si="57"/>
        <v>98</v>
      </c>
      <c r="AH91">
        <f t="shared" si="58"/>
        <v>66</v>
      </c>
      <c r="AI91">
        <v>100</v>
      </c>
      <c r="AK91" t="str">
        <f t="shared" si="59"/>
        <v>Business Studies</v>
      </c>
      <c r="AL91" t="str">
        <f t="shared" si="59"/>
        <v>NULL</v>
      </c>
      <c r="AM91">
        <f t="shared" si="60"/>
        <v>12</v>
      </c>
      <c r="AN91">
        <f t="shared" si="61"/>
        <v>8</v>
      </c>
      <c r="AO91">
        <f t="shared" si="62"/>
        <v>12</v>
      </c>
      <c r="BJ91" s="56"/>
      <c r="BK91" s="56"/>
    </row>
    <row r="92" spans="1:63" x14ac:dyDescent="0.45">
      <c r="B92" s="54"/>
      <c r="C92" s="54"/>
      <c r="D92" s="54"/>
      <c r="E92" s="54"/>
      <c r="F92" s="15"/>
      <c r="G92" s="15"/>
      <c r="H92" s="15"/>
      <c r="I92" s="15"/>
      <c r="J92" s="15"/>
      <c r="K92" s="15"/>
      <c r="L92" s="15"/>
      <c r="M92" s="54"/>
      <c r="N92" s="15"/>
      <c r="R92" s="59"/>
      <c r="S92" t="s">
        <v>25</v>
      </c>
      <c r="T92" t="s">
        <v>1</v>
      </c>
      <c r="U92">
        <v>4639</v>
      </c>
      <c r="V92">
        <v>2921</v>
      </c>
      <c r="W92">
        <v>4804</v>
      </c>
      <c r="Y92" t="str">
        <f t="shared" si="56"/>
        <v>Applied Business</v>
      </c>
      <c r="Z92" t="str">
        <f t="shared" si="56"/>
        <v>F</v>
      </c>
      <c r="AA92">
        <f t="shared" ref="AA92:AA155" si="64">U92</f>
        <v>4639</v>
      </c>
      <c r="AB92">
        <f t="shared" ref="AB92:AB155" si="65">V92</f>
        <v>2921</v>
      </c>
      <c r="AC92">
        <f t="shared" ref="AC92:AC155" si="66">W92</f>
        <v>4804</v>
      </c>
      <c r="AE92" t="str">
        <f t="shared" si="63"/>
        <v>Applied Business</v>
      </c>
      <c r="AF92" t="str">
        <f t="shared" si="63"/>
        <v>F</v>
      </c>
      <c r="AG92">
        <f t="shared" si="57"/>
        <v>97</v>
      </c>
      <c r="AH92">
        <f t="shared" si="58"/>
        <v>61</v>
      </c>
      <c r="AI92">
        <v>100</v>
      </c>
      <c r="AK92" t="str">
        <f t="shared" si="59"/>
        <v>Applied Business</v>
      </c>
      <c r="AL92" t="str">
        <f t="shared" si="59"/>
        <v>F</v>
      </c>
      <c r="AM92">
        <f t="shared" si="60"/>
        <v>2</v>
      </c>
      <c r="AN92">
        <f t="shared" si="61"/>
        <v>1</v>
      </c>
      <c r="AO92">
        <f t="shared" si="62"/>
        <v>2</v>
      </c>
      <c r="BJ92" s="56"/>
      <c r="BK92" s="56"/>
    </row>
    <row r="93" spans="1:63" x14ac:dyDescent="0.45">
      <c r="B93" s="54"/>
      <c r="C93" s="54"/>
      <c r="D93" s="54"/>
      <c r="E93" s="54"/>
      <c r="F93" s="15"/>
      <c r="G93" s="15"/>
      <c r="H93" s="15"/>
      <c r="I93" s="15"/>
      <c r="J93" s="15"/>
      <c r="K93" s="15"/>
      <c r="L93" s="15"/>
      <c r="M93" s="54"/>
      <c r="N93" s="15"/>
      <c r="O93" s="54"/>
      <c r="R93" s="59"/>
      <c r="S93" t="s">
        <v>25</v>
      </c>
      <c r="T93" t="s">
        <v>2</v>
      </c>
      <c r="U93">
        <v>6370</v>
      </c>
      <c r="V93">
        <v>3523</v>
      </c>
      <c r="W93">
        <v>6809</v>
      </c>
      <c r="Y93" t="str">
        <f t="shared" si="56"/>
        <v>Applied Business</v>
      </c>
      <c r="Z93" t="str">
        <f t="shared" si="56"/>
        <v>M</v>
      </c>
      <c r="AA93">
        <f t="shared" si="64"/>
        <v>6370</v>
      </c>
      <c r="AB93">
        <f t="shared" si="65"/>
        <v>3523</v>
      </c>
      <c r="AC93">
        <f t="shared" si="66"/>
        <v>6809</v>
      </c>
      <c r="AE93" t="str">
        <f t="shared" si="63"/>
        <v>Applied Business</v>
      </c>
      <c r="AF93" t="str">
        <f t="shared" si="63"/>
        <v>M</v>
      </c>
      <c r="AG93">
        <f t="shared" si="57"/>
        <v>94</v>
      </c>
      <c r="AH93">
        <f t="shared" si="58"/>
        <v>52</v>
      </c>
      <c r="AI93">
        <v>100</v>
      </c>
      <c r="AK93" t="str">
        <f t="shared" si="59"/>
        <v>Applied Business</v>
      </c>
      <c r="AL93" t="str">
        <f t="shared" si="59"/>
        <v>M</v>
      </c>
      <c r="AM93">
        <f t="shared" si="60"/>
        <v>2</v>
      </c>
      <c r="AN93">
        <f t="shared" si="61"/>
        <v>1</v>
      </c>
      <c r="AO93">
        <f t="shared" si="62"/>
        <v>2</v>
      </c>
      <c r="BJ93" s="56"/>
      <c r="BK93" s="56"/>
    </row>
    <row r="94" spans="1:63" x14ac:dyDescent="0.45">
      <c r="B94" s="53"/>
      <c r="C94" s="53"/>
      <c r="D94" s="15"/>
      <c r="E94" s="15"/>
      <c r="F94" s="15"/>
      <c r="G94" s="15"/>
      <c r="H94" s="15"/>
      <c r="I94" s="15"/>
      <c r="J94" s="15"/>
      <c r="K94" s="15"/>
      <c r="L94" s="15"/>
      <c r="N94" s="15"/>
      <c r="O94" s="54"/>
      <c r="R94" s="59"/>
      <c r="S94" t="s">
        <v>25</v>
      </c>
      <c r="T94" t="s">
        <v>3</v>
      </c>
      <c r="U94">
        <v>11009</v>
      </c>
      <c r="V94">
        <v>6444</v>
      </c>
      <c r="W94">
        <v>11613</v>
      </c>
      <c r="Y94" t="str">
        <f t="shared" si="56"/>
        <v>Applied Business</v>
      </c>
      <c r="Z94" t="str">
        <f t="shared" si="56"/>
        <v>NULL</v>
      </c>
      <c r="AA94">
        <f t="shared" si="64"/>
        <v>11009</v>
      </c>
      <c r="AB94">
        <f t="shared" si="65"/>
        <v>6444</v>
      </c>
      <c r="AC94">
        <f t="shared" si="66"/>
        <v>11613</v>
      </c>
      <c r="AE94" t="str">
        <f t="shared" si="63"/>
        <v>Applied Business</v>
      </c>
      <c r="AF94" t="str">
        <f t="shared" si="63"/>
        <v>NULL</v>
      </c>
      <c r="AG94">
        <f t="shared" si="57"/>
        <v>95</v>
      </c>
      <c r="AH94">
        <f t="shared" si="58"/>
        <v>55</v>
      </c>
      <c r="AI94">
        <v>100</v>
      </c>
      <c r="AK94" t="str">
        <f t="shared" si="59"/>
        <v>Applied Business</v>
      </c>
      <c r="AL94" t="str">
        <f t="shared" si="59"/>
        <v>NULL</v>
      </c>
      <c r="AM94">
        <f t="shared" si="60"/>
        <v>2</v>
      </c>
      <c r="AN94">
        <f t="shared" si="61"/>
        <v>1</v>
      </c>
      <c r="AO94">
        <f t="shared" si="62"/>
        <v>2</v>
      </c>
      <c r="BJ94" s="56"/>
      <c r="BK94" s="56"/>
    </row>
    <row r="95" spans="1:63" x14ac:dyDescent="0.45">
      <c r="A95" s="414"/>
      <c r="B95" s="414"/>
      <c r="C95" s="414"/>
      <c r="D95" s="414"/>
      <c r="E95" s="414"/>
      <c r="F95" s="414"/>
      <c r="G95" s="15"/>
      <c r="H95" s="15"/>
      <c r="I95" s="15"/>
      <c r="J95" s="15"/>
      <c r="K95" s="15"/>
      <c r="L95" s="15"/>
      <c r="N95" s="15"/>
      <c r="O95" s="54"/>
      <c r="R95" s="59"/>
      <c r="S95" t="s">
        <v>26</v>
      </c>
      <c r="T95" t="s">
        <v>1</v>
      </c>
      <c r="U95">
        <v>22929</v>
      </c>
      <c r="V95">
        <v>13328</v>
      </c>
      <c r="W95">
        <v>23357</v>
      </c>
      <c r="Y95" t="str">
        <f t="shared" si="56"/>
        <v>Home Economics</v>
      </c>
      <c r="Z95" t="str">
        <f t="shared" si="56"/>
        <v>F</v>
      </c>
      <c r="AA95">
        <f t="shared" si="64"/>
        <v>22929</v>
      </c>
      <c r="AB95">
        <f t="shared" si="65"/>
        <v>13328</v>
      </c>
      <c r="AC95">
        <f t="shared" si="66"/>
        <v>23357</v>
      </c>
      <c r="AE95" t="str">
        <f t="shared" si="63"/>
        <v>Home Economics</v>
      </c>
      <c r="AF95" t="str">
        <f t="shared" si="63"/>
        <v>F</v>
      </c>
      <c r="AG95">
        <f t="shared" si="57"/>
        <v>98</v>
      </c>
      <c r="AH95">
        <f t="shared" si="58"/>
        <v>57</v>
      </c>
      <c r="AI95">
        <v>100</v>
      </c>
      <c r="AK95" t="str">
        <f t="shared" si="59"/>
        <v>Home Economics</v>
      </c>
      <c r="AL95" t="str">
        <f t="shared" si="59"/>
        <v>F</v>
      </c>
      <c r="AM95">
        <f t="shared" si="60"/>
        <v>8</v>
      </c>
      <c r="AN95">
        <f t="shared" si="61"/>
        <v>4</v>
      </c>
      <c r="AO95">
        <f t="shared" si="62"/>
        <v>8</v>
      </c>
      <c r="BJ95" s="56"/>
      <c r="BK95" s="56"/>
    </row>
    <row r="96" spans="1:63" x14ac:dyDescent="0.45">
      <c r="A96" s="414"/>
      <c r="B96" s="414"/>
      <c r="C96" s="414"/>
      <c r="D96" s="414"/>
      <c r="E96" s="414"/>
      <c r="F96" s="414"/>
      <c r="G96" s="414"/>
      <c r="H96" s="414"/>
      <c r="I96" s="414"/>
      <c r="J96" s="414"/>
      <c r="K96" s="414"/>
      <c r="L96" s="15"/>
      <c r="N96" s="15"/>
      <c r="R96" s="59"/>
      <c r="S96" t="s">
        <v>26</v>
      </c>
      <c r="T96" t="s">
        <v>2</v>
      </c>
      <c r="U96">
        <v>3213</v>
      </c>
      <c r="V96">
        <v>1286</v>
      </c>
      <c r="W96">
        <v>3308</v>
      </c>
      <c r="Y96" t="str">
        <f t="shared" si="56"/>
        <v>Home Economics</v>
      </c>
      <c r="Z96" t="str">
        <f t="shared" si="56"/>
        <v>M</v>
      </c>
      <c r="AA96">
        <f t="shared" si="64"/>
        <v>3213</v>
      </c>
      <c r="AB96">
        <f t="shared" si="65"/>
        <v>1286</v>
      </c>
      <c r="AC96">
        <f t="shared" si="66"/>
        <v>3308</v>
      </c>
      <c r="AE96" t="str">
        <f t="shared" si="63"/>
        <v>Home Economics</v>
      </c>
      <c r="AF96" t="str">
        <f t="shared" si="63"/>
        <v>M</v>
      </c>
      <c r="AG96">
        <f t="shared" si="57"/>
        <v>97</v>
      </c>
      <c r="AH96">
        <f t="shared" si="58"/>
        <v>39</v>
      </c>
      <c r="AI96">
        <v>100</v>
      </c>
      <c r="AK96" t="str">
        <f t="shared" si="59"/>
        <v>Home Economics</v>
      </c>
      <c r="AL96" t="str">
        <f t="shared" si="59"/>
        <v>M</v>
      </c>
      <c r="AM96">
        <f t="shared" si="60"/>
        <v>1</v>
      </c>
      <c r="AN96">
        <f t="shared" si="61"/>
        <v>0</v>
      </c>
      <c r="AO96">
        <f t="shared" si="62"/>
        <v>1</v>
      </c>
      <c r="BJ96" s="56"/>
      <c r="BK96" s="56"/>
    </row>
    <row r="97" spans="1:63" x14ac:dyDescent="0.45">
      <c r="A97" s="39"/>
      <c r="B97" s="14"/>
      <c r="C97" s="14"/>
      <c r="D97" s="14"/>
      <c r="E97" s="14"/>
      <c r="F97" s="14"/>
      <c r="G97" s="14"/>
      <c r="H97" s="14"/>
      <c r="I97" s="14"/>
      <c r="J97" s="14"/>
      <c r="K97" s="14"/>
      <c r="L97" s="14"/>
      <c r="M97" s="39"/>
      <c r="N97" s="14"/>
      <c r="R97" s="59"/>
      <c r="S97" t="s">
        <v>26</v>
      </c>
      <c r="T97" t="s">
        <v>3</v>
      </c>
      <c r="U97">
        <v>26142</v>
      </c>
      <c r="V97">
        <v>14614</v>
      </c>
      <c r="W97">
        <v>26665</v>
      </c>
      <c r="Y97" t="str">
        <f t="shared" si="56"/>
        <v>Home Economics</v>
      </c>
      <c r="Z97" t="str">
        <f t="shared" si="56"/>
        <v>NULL</v>
      </c>
      <c r="AA97">
        <f t="shared" si="64"/>
        <v>26142</v>
      </c>
      <c r="AB97">
        <f t="shared" si="65"/>
        <v>14614</v>
      </c>
      <c r="AC97">
        <f t="shared" si="66"/>
        <v>26665</v>
      </c>
      <c r="AE97" t="str">
        <f t="shared" si="63"/>
        <v>Home Economics</v>
      </c>
      <c r="AF97" t="str">
        <f t="shared" si="63"/>
        <v>NULL</v>
      </c>
      <c r="AG97">
        <f t="shared" si="57"/>
        <v>98</v>
      </c>
      <c r="AH97">
        <f t="shared" si="58"/>
        <v>55</v>
      </c>
      <c r="AI97">
        <v>100</v>
      </c>
      <c r="AK97" t="str">
        <f t="shared" si="59"/>
        <v>Home Economics</v>
      </c>
      <c r="AL97" t="str">
        <f t="shared" si="59"/>
        <v>NULL</v>
      </c>
      <c r="AM97">
        <f t="shared" si="60"/>
        <v>4</v>
      </c>
      <c r="AN97">
        <f t="shared" si="61"/>
        <v>2</v>
      </c>
      <c r="AO97">
        <f t="shared" si="62"/>
        <v>4</v>
      </c>
      <c r="BJ97" s="56"/>
      <c r="BK97" s="56"/>
    </row>
    <row r="98" spans="1:63" x14ac:dyDescent="0.45">
      <c r="A98" s="43"/>
      <c r="B98" s="14"/>
      <c r="C98" s="14"/>
      <c r="D98" s="14"/>
      <c r="E98" s="14"/>
      <c r="F98" s="14"/>
      <c r="G98" s="14"/>
      <c r="H98" s="14"/>
      <c r="I98" s="14"/>
      <c r="J98" s="14"/>
      <c r="K98" s="14"/>
      <c r="L98" s="14"/>
      <c r="M98" s="43"/>
      <c r="N98" s="14"/>
      <c r="R98" s="59"/>
      <c r="S98" t="s">
        <v>27</v>
      </c>
      <c r="T98" t="s">
        <v>1</v>
      </c>
      <c r="U98">
        <v>97256</v>
      </c>
      <c r="V98">
        <v>71836</v>
      </c>
      <c r="W98">
        <v>97961</v>
      </c>
      <c r="Y98" t="str">
        <f t="shared" si="56"/>
        <v>Geography</v>
      </c>
      <c r="Z98" t="str">
        <f t="shared" si="56"/>
        <v>F</v>
      </c>
      <c r="AA98">
        <f t="shared" si="64"/>
        <v>97256</v>
      </c>
      <c r="AB98">
        <f t="shared" si="65"/>
        <v>71836</v>
      </c>
      <c r="AC98">
        <f t="shared" si="66"/>
        <v>97961</v>
      </c>
      <c r="AE98" t="str">
        <f t="shared" si="63"/>
        <v>Geography</v>
      </c>
      <c r="AF98" t="str">
        <f t="shared" si="63"/>
        <v>F</v>
      </c>
      <c r="AG98">
        <f t="shared" si="57"/>
        <v>99</v>
      </c>
      <c r="AH98">
        <f t="shared" si="58"/>
        <v>73</v>
      </c>
      <c r="AI98">
        <v>100</v>
      </c>
      <c r="AK98" t="str">
        <f t="shared" si="59"/>
        <v>Geography</v>
      </c>
      <c r="AL98" t="str">
        <f t="shared" si="59"/>
        <v>F</v>
      </c>
      <c r="AM98">
        <f t="shared" si="60"/>
        <v>33</v>
      </c>
      <c r="AN98">
        <f t="shared" si="61"/>
        <v>24</v>
      </c>
      <c r="AO98">
        <f t="shared" si="62"/>
        <v>33</v>
      </c>
      <c r="BJ98" s="56"/>
      <c r="BK98" s="56"/>
    </row>
    <row r="99" spans="1:63" x14ac:dyDescent="0.45">
      <c r="A99" s="43"/>
      <c r="B99" s="4"/>
      <c r="C99" s="4"/>
      <c r="D99" s="4"/>
      <c r="E99" s="4"/>
      <c r="F99" s="4"/>
      <c r="G99" s="4"/>
      <c r="H99" s="4"/>
      <c r="I99" s="4"/>
      <c r="J99" s="4"/>
      <c r="K99" s="4"/>
      <c r="L99" s="4"/>
      <c r="M99" s="43"/>
      <c r="N99" s="4"/>
      <c r="O99" s="39"/>
      <c r="R99" s="59"/>
      <c r="S99" t="s">
        <v>27</v>
      </c>
      <c r="T99" t="s">
        <v>2</v>
      </c>
      <c r="U99">
        <v>112009</v>
      </c>
      <c r="V99">
        <v>73867</v>
      </c>
      <c r="W99">
        <v>113238</v>
      </c>
      <c r="Y99" t="str">
        <f t="shared" si="56"/>
        <v>Geography</v>
      </c>
      <c r="Z99" t="str">
        <f t="shared" si="56"/>
        <v>M</v>
      </c>
      <c r="AA99">
        <f t="shared" si="64"/>
        <v>112009</v>
      </c>
      <c r="AB99">
        <f t="shared" si="65"/>
        <v>73867</v>
      </c>
      <c r="AC99">
        <f t="shared" si="66"/>
        <v>113238</v>
      </c>
      <c r="AE99" t="str">
        <f t="shared" si="63"/>
        <v>Geography</v>
      </c>
      <c r="AF99" t="str">
        <f t="shared" si="63"/>
        <v>M</v>
      </c>
      <c r="AG99">
        <f t="shared" si="57"/>
        <v>99</v>
      </c>
      <c r="AH99">
        <f t="shared" si="58"/>
        <v>65</v>
      </c>
      <c r="AI99">
        <v>100</v>
      </c>
      <c r="AK99" t="str">
        <f t="shared" si="59"/>
        <v>Geography</v>
      </c>
      <c r="AL99" t="str">
        <f t="shared" si="59"/>
        <v>M</v>
      </c>
      <c r="AM99">
        <f t="shared" si="60"/>
        <v>36</v>
      </c>
      <c r="AN99">
        <f t="shared" si="61"/>
        <v>24</v>
      </c>
      <c r="AO99">
        <f t="shared" si="62"/>
        <v>36</v>
      </c>
      <c r="BJ99" s="56"/>
      <c r="BK99" s="56"/>
    </row>
    <row r="100" spans="1:63" x14ac:dyDescent="0.45">
      <c r="A100" s="43"/>
      <c r="B100" s="4"/>
      <c r="C100" s="4"/>
      <c r="D100" s="4"/>
      <c r="E100" s="4"/>
      <c r="F100" s="4"/>
      <c r="G100" s="4"/>
      <c r="H100" s="4"/>
      <c r="I100" s="4"/>
      <c r="J100" s="4"/>
      <c r="K100" s="4"/>
      <c r="L100" s="4"/>
      <c r="M100" s="43"/>
      <c r="N100" s="4"/>
      <c r="O100" s="43"/>
      <c r="R100" s="59"/>
      <c r="S100" t="s">
        <v>27</v>
      </c>
      <c r="T100" t="s">
        <v>3</v>
      </c>
      <c r="U100">
        <v>209265</v>
      </c>
      <c r="V100">
        <v>145703</v>
      </c>
      <c r="W100">
        <v>211199</v>
      </c>
      <c r="Y100" t="str">
        <f t="shared" si="56"/>
        <v>Geography</v>
      </c>
      <c r="Z100" t="str">
        <f t="shared" si="56"/>
        <v>NULL</v>
      </c>
      <c r="AA100">
        <f t="shared" si="64"/>
        <v>209265</v>
      </c>
      <c r="AB100">
        <f t="shared" si="65"/>
        <v>145703</v>
      </c>
      <c r="AC100">
        <f t="shared" si="66"/>
        <v>211199</v>
      </c>
      <c r="AE100" t="str">
        <f t="shared" si="63"/>
        <v>Geography</v>
      </c>
      <c r="AF100" t="str">
        <f t="shared" si="63"/>
        <v>NULL</v>
      </c>
      <c r="AG100">
        <f t="shared" si="57"/>
        <v>99</v>
      </c>
      <c r="AH100">
        <f t="shared" si="58"/>
        <v>69</v>
      </c>
      <c r="AI100">
        <v>100</v>
      </c>
      <c r="AK100" t="str">
        <f t="shared" si="59"/>
        <v>Geography</v>
      </c>
      <c r="AL100" t="str">
        <f t="shared" si="59"/>
        <v>NULL</v>
      </c>
      <c r="AM100">
        <f t="shared" si="60"/>
        <v>34</v>
      </c>
      <c r="AN100">
        <f t="shared" si="61"/>
        <v>24</v>
      </c>
      <c r="AO100">
        <f t="shared" si="62"/>
        <v>34</v>
      </c>
      <c r="BJ100" s="56"/>
      <c r="BK100" s="56"/>
    </row>
    <row r="101" spans="1:63" x14ac:dyDescent="0.45">
      <c r="A101" s="413"/>
      <c r="B101" s="413"/>
      <c r="C101" s="413"/>
      <c r="D101" s="413"/>
      <c r="E101" s="413"/>
      <c r="F101" s="413"/>
      <c r="G101" s="413"/>
      <c r="H101" s="413"/>
      <c r="I101" s="413"/>
      <c r="J101" s="413"/>
      <c r="K101" s="413"/>
      <c r="L101" s="413"/>
      <c r="N101" s="48"/>
      <c r="O101" s="43"/>
      <c r="R101" s="59"/>
      <c r="S101" t="s">
        <v>28</v>
      </c>
      <c r="T101" t="s">
        <v>1</v>
      </c>
      <c r="U101">
        <v>116553</v>
      </c>
      <c r="V101">
        <v>85900</v>
      </c>
      <c r="W101">
        <v>118239</v>
      </c>
      <c r="Y101" t="str">
        <f t="shared" si="56"/>
        <v>History</v>
      </c>
      <c r="Z101" t="str">
        <f t="shared" si="56"/>
        <v>F</v>
      </c>
      <c r="AA101">
        <f t="shared" si="64"/>
        <v>116553</v>
      </c>
      <c r="AB101">
        <f t="shared" si="65"/>
        <v>85900</v>
      </c>
      <c r="AC101">
        <f t="shared" si="66"/>
        <v>118239</v>
      </c>
      <c r="AE101" t="str">
        <f t="shared" si="63"/>
        <v>History</v>
      </c>
      <c r="AF101" t="str">
        <f t="shared" si="63"/>
        <v>F</v>
      </c>
      <c r="AG101">
        <f t="shared" si="57"/>
        <v>99</v>
      </c>
      <c r="AH101">
        <f t="shared" si="58"/>
        <v>73</v>
      </c>
      <c r="AI101">
        <v>100</v>
      </c>
      <c r="AK101" t="str">
        <f t="shared" si="59"/>
        <v>History</v>
      </c>
      <c r="AL101" t="str">
        <f t="shared" si="59"/>
        <v>F</v>
      </c>
      <c r="AM101">
        <f t="shared" si="60"/>
        <v>39</v>
      </c>
      <c r="AN101">
        <f t="shared" si="61"/>
        <v>29</v>
      </c>
      <c r="AO101">
        <f t="shared" si="62"/>
        <v>40</v>
      </c>
      <c r="BJ101" s="56"/>
      <c r="BK101" s="56"/>
    </row>
    <row r="102" spans="1:63" x14ac:dyDescent="0.45">
      <c r="O102" s="43"/>
      <c r="R102" s="59"/>
      <c r="S102" t="s">
        <v>28</v>
      </c>
      <c r="T102" t="s">
        <v>2</v>
      </c>
      <c r="U102">
        <v>107643</v>
      </c>
      <c r="V102">
        <v>71295</v>
      </c>
      <c r="W102">
        <v>110598</v>
      </c>
      <c r="Y102" t="str">
        <f t="shared" si="56"/>
        <v>History</v>
      </c>
      <c r="Z102" t="str">
        <f t="shared" si="56"/>
        <v>M</v>
      </c>
      <c r="AA102">
        <f t="shared" si="64"/>
        <v>107643</v>
      </c>
      <c r="AB102">
        <f t="shared" si="65"/>
        <v>71295</v>
      </c>
      <c r="AC102">
        <f t="shared" si="66"/>
        <v>110598</v>
      </c>
      <c r="AE102" t="str">
        <f t="shared" si="63"/>
        <v>History</v>
      </c>
      <c r="AF102" t="str">
        <f t="shared" si="63"/>
        <v>M</v>
      </c>
      <c r="AG102">
        <f t="shared" si="57"/>
        <v>97</v>
      </c>
      <c r="AH102">
        <f t="shared" si="58"/>
        <v>64</v>
      </c>
      <c r="AI102">
        <v>100</v>
      </c>
      <c r="AK102" t="str">
        <f t="shared" si="59"/>
        <v>History</v>
      </c>
      <c r="AL102" t="str">
        <f t="shared" si="59"/>
        <v>M</v>
      </c>
      <c r="AM102">
        <f t="shared" si="60"/>
        <v>34</v>
      </c>
      <c r="AN102">
        <f t="shared" si="61"/>
        <v>23</v>
      </c>
      <c r="AO102">
        <f t="shared" si="62"/>
        <v>35</v>
      </c>
      <c r="BJ102" s="56"/>
      <c r="BK102" s="56"/>
    </row>
    <row r="103" spans="1:63" x14ac:dyDescent="0.45">
      <c r="R103" s="59"/>
      <c r="S103" t="s">
        <v>28</v>
      </c>
      <c r="T103" t="s">
        <v>3</v>
      </c>
      <c r="U103">
        <v>224196</v>
      </c>
      <c r="V103">
        <v>157195</v>
      </c>
      <c r="W103">
        <v>228837</v>
      </c>
      <c r="Y103" t="str">
        <f t="shared" si="56"/>
        <v>History</v>
      </c>
      <c r="Z103" t="str">
        <f t="shared" si="56"/>
        <v>NULL</v>
      </c>
      <c r="AA103">
        <f t="shared" si="64"/>
        <v>224196</v>
      </c>
      <c r="AB103">
        <f t="shared" si="65"/>
        <v>157195</v>
      </c>
      <c r="AC103">
        <f t="shared" si="66"/>
        <v>228837</v>
      </c>
      <c r="AE103" t="str">
        <f t="shared" si="63"/>
        <v>History</v>
      </c>
      <c r="AF103" t="str">
        <f t="shared" si="63"/>
        <v>NULL</v>
      </c>
      <c r="AG103">
        <f t="shared" si="57"/>
        <v>98</v>
      </c>
      <c r="AH103">
        <f t="shared" si="58"/>
        <v>69</v>
      </c>
      <c r="AI103">
        <v>100</v>
      </c>
      <c r="AK103" t="str">
        <f t="shared" si="59"/>
        <v>History</v>
      </c>
      <c r="AL103" t="str">
        <f t="shared" si="59"/>
        <v>NULL</v>
      </c>
      <c r="AM103">
        <f t="shared" si="60"/>
        <v>37</v>
      </c>
      <c r="AN103">
        <f t="shared" si="61"/>
        <v>26</v>
      </c>
      <c r="AO103">
        <f t="shared" si="62"/>
        <v>37</v>
      </c>
      <c r="BJ103" s="56"/>
      <c r="BK103" s="56"/>
    </row>
    <row r="104" spans="1:63" x14ac:dyDescent="0.45">
      <c r="R104" s="59"/>
      <c r="S104" t="s">
        <v>29</v>
      </c>
      <c r="T104" t="s">
        <v>1</v>
      </c>
      <c r="U104">
        <v>3883</v>
      </c>
      <c r="V104">
        <v>2187</v>
      </c>
      <c r="W104">
        <v>4039</v>
      </c>
      <c r="Y104" t="str">
        <f t="shared" si="56"/>
        <v>Humanities</v>
      </c>
      <c r="Z104" t="str">
        <f t="shared" si="56"/>
        <v>F</v>
      </c>
      <c r="AA104">
        <f t="shared" si="64"/>
        <v>3883</v>
      </c>
      <c r="AB104">
        <f t="shared" si="65"/>
        <v>2187</v>
      </c>
      <c r="AC104">
        <f t="shared" si="66"/>
        <v>4039</v>
      </c>
      <c r="AE104" t="str">
        <f t="shared" si="63"/>
        <v>Humanities</v>
      </c>
      <c r="AF104" t="str">
        <f t="shared" si="63"/>
        <v>F</v>
      </c>
      <c r="AG104">
        <f t="shared" si="57"/>
        <v>96</v>
      </c>
      <c r="AH104">
        <f t="shared" si="58"/>
        <v>54</v>
      </c>
      <c r="AI104">
        <v>100</v>
      </c>
      <c r="AK104" t="str">
        <f t="shared" si="59"/>
        <v>Humanities</v>
      </c>
      <c r="AL104" t="str">
        <f t="shared" si="59"/>
        <v>F</v>
      </c>
      <c r="AM104">
        <f t="shared" si="60"/>
        <v>1</v>
      </c>
      <c r="AN104">
        <f t="shared" si="61"/>
        <v>1</v>
      </c>
      <c r="AO104">
        <f t="shared" si="62"/>
        <v>1</v>
      </c>
      <c r="BJ104" s="56"/>
      <c r="BK104" s="56"/>
    </row>
    <row r="105" spans="1:63" x14ac:dyDescent="0.45">
      <c r="R105" s="59"/>
      <c r="S105" t="s">
        <v>29</v>
      </c>
      <c r="T105" t="s">
        <v>2</v>
      </c>
      <c r="U105">
        <v>4098</v>
      </c>
      <c r="V105">
        <v>1724</v>
      </c>
      <c r="W105">
        <v>4363</v>
      </c>
      <c r="Y105" t="str">
        <f t="shared" si="56"/>
        <v>Humanities</v>
      </c>
      <c r="Z105" t="str">
        <f t="shared" si="56"/>
        <v>M</v>
      </c>
      <c r="AA105">
        <f t="shared" si="64"/>
        <v>4098</v>
      </c>
      <c r="AB105">
        <f t="shared" si="65"/>
        <v>1724</v>
      </c>
      <c r="AC105">
        <f t="shared" si="66"/>
        <v>4363</v>
      </c>
      <c r="AE105" t="str">
        <f t="shared" si="63"/>
        <v>Humanities</v>
      </c>
      <c r="AF105" t="str">
        <f t="shared" si="63"/>
        <v>M</v>
      </c>
      <c r="AG105">
        <f t="shared" si="57"/>
        <v>94</v>
      </c>
      <c r="AH105">
        <f t="shared" si="58"/>
        <v>40</v>
      </c>
      <c r="AI105">
        <v>100</v>
      </c>
      <c r="AK105" t="str">
        <f t="shared" si="59"/>
        <v>Humanities</v>
      </c>
      <c r="AL105" t="str">
        <f t="shared" si="59"/>
        <v>M</v>
      </c>
      <c r="AM105">
        <f t="shared" si="60"/>
        <v>1</v>
      </c>
      <c r="AN105">
        <f t="shared" si="61"/>
        <v>1</v>
      </c>
      <c r="AO105">
        <f t="shared" si="62"/>
        <v>1</v>
      </c>
      <c r="BJ105" s="56"/>
      <c r="BK105" s="56"/>
    </row>
    <row r="106" spans="1:63" x14ac:dyDescent="0.45">
      <c r="R106" s="59"/>
      <c r="S106" t="s">
        <v>29</v>
      </c>
      <c r="T106" t="s">
        <v>3</v>
      </c>
      <c r="U106">
        <v>7981</v>
      </c>
      <c r="V106">
        <v>3911</v>
      </c>
      <c r="W106">
        <v>8402</v>
      </c>
      <c r="Y106" t="str">
        <f t="shared" si="56"/>
        <v>Humanities</v>
      </c>
      <c r="Z106" t="str">
        <f t="shared" si="56"/>
        <v>NULL</v>
      </c>
      <c r="AA106">
        <f t="shared" si="64"/>
        <v>7981</v>
      </c>
      <c r="AB106">
        <f t="shared" si="65"/>
        <v>3911</v>
      </c>
      <c r="AC106">
        <f t="shared" si="66"/>
        <v>8402</v>
      </c>
      <c r="AE106" t="str">
        <f t="shared" si="63"/>
        <v>Humanities</v>
      </c>
      <c r="AF106" t="str">
        <f t="shared" si="63"/>
        <v>NULL</v>
      </c>
      <c r="AG106">
        <f t="shared" si="57"/>
        <v>95</v>
      </c>
      <c r="AH106">
        <f t="shared" si="58"/>
        <v>47</v>
      </c>
      <c r="AI106">
        <v>100</v>
      </c>
      <c r="AK106" t="str">
        <f t="shared" si="59"/>
        <v>Humanities</v>
      </c>
      <c r="AL106" t="str">
        <f t="shared" si="59"/>
        <v>NULL</v>
      </c>
      <c r="AM106">
        <f t="shared" si="60"/>
        <v>1</v>
      </c>
      <c r="AN106">
        <f t="shared" si="61"/>
        <v>1</v>
      </c>
      <c r="AO106">
        <f t="shared" si="62"/>
        <v>1</v>
      </c>
      <c r="BJ106" s="56"/>
      <c r="BK106" s="56"/>
    </row>
    <row r="107" spans="1:63" x14ac:dyDescent="0.45">
      <c r="R107" s="59"/>
      <c r="S107" t="s">
        <v>30</v>
      </c>
      <c r="T107" t="s">
        <v>1</v>
      </c>
      <c r="U107">
        <v>3033</v>
      </c>
      <c r="V107">
        <v>2371</v>
      </c>
      <c r="W107">
        <v>3076</v>
      </c>
      <c r="Y107" t="str">
        <f t="shared" si="56"/>
        <v>Economics</v>
      </c>
      <c r="Z107" t="str">
        <f t="shared" si="56"/>
        <v>F</v>
      </c>
      <c r="AA107">
        <f t="shared" si="64"/>
        <v>3033</v>
      </c>
      <c r="AB107">
        <f t="shared" si="65"/>
        <v>2371</v>
      </c>
      <c r="AC107">
        <f t="shared" si="66"/>
        <v>3076</v>
      </c>
      <c r="AE107" t="str">
        <f t="shared" si="63"/>
        <v>Economics</v>
      </c>
      <c r="AF107" t="str">
        <f t="shared" si="63"/>
        <v>F</v>
      </c>
      <c r="AG107">
        <f t="shared" si="57"/>
        <v>99</v>
      </c>
      <c r="AH107">
        <f t="shared" si="58"/>
        <v>77</v>
      </c>
      <c r="AI107">
        <v>100</v>
      </c>
      <c r="AK107" t="str">
        <f t="shared" si="59"/>
        <v>Economics</v>
      </c>
      <c r="AL107" t="str">
        <f t="shared" si="59"/>
        <v>F</v>
      </c>
      <c r="AM107">
        <f t="shared" si="60"/>
        <v>1</v>
      </c>
      <c r="AN107">
        <f t="shared" si="61"/>
        <v>1</v>
      </c>
      <c r="AO107">
        <f t="shared" si="62"/>
        <v>1</v>
      </c>
      <c r="BJ107" s="56"/>
      <c r="BK107" s="56"/>
    </row>
    <row r="108" spans="1:63" x14ac:dyDescent="0.45">
      <c r="R108" s="59"/>
      <c r="S108" t="s">
        <v>30</v>
      </c>
      <c r="T108" t="s">
        <v>2</v>
      </c>
      <c r="U108">
        <v>6288</v>
      </c>
      <c r="V108">
        <v>4890</v>
      </c>
      <c r="W108">
        <v>6379</v>
      </c>
      <c r="Y108" t="str">
        <f t="shared" si="56"/>
        <v>Economics</v>
      </c>
      <c r="Z108" t="str">
        <f t="shared" si="56"/>
        <v>M</v>
      </c>
      <c r="AA108">
        <f t="shared" si="64"/>
        <v>6288</v>
      </c>
      <c r="AB108">
        <f t="shared" si="65"/>
        <v>4890</v>
      </c>
      <c r="AC108">
        <f t="shared" si="66"/>
        <v>6379</v>
      </c>
      <c r="AE108" t="str">
        <f t="shared" si="63"/>
        <v>Economics</v>
      </c>
      <c r="AF108" t="str">
        <f t="shared" si="63"/>
        <v>M</v>
      </c>
      <c r="AG108">
        <f t="shared" si="57"/>
        <v>99</v>
      </c>
      <c r="AH108">
        <f t="shared" si="58"/>
        <v>77</v>
      </c>
      <c r="AI108">
        <v>100</v>
      </c>
      <c r="AK108" t="str">
        <f t="shared" si="59"/>
        <v>Economics</v>
      </c>
      <c r="AL108" t="str">
        <f t="shared" si="59"/>
        <v>M</v>
      </c>
      <c r="AM108">
        <f t="shared" si="60"/>
        <v>2</v>
      </c>
      <c r="AN108">
        <f t="shared" si="61"/>
        <v>2</v>
      </c>
      <c r="AO108">
        <f t="shared" si="62"/>
        <v>2</v>
      </c>
      <c r="BJ108" s="56"/>
      <c r="BK108" s="56"/>
    </row>
    <row r="109" spans="1:63" x14ac:dyDescent="0.45">
      <c r="R109" s="59"/>
      <c r="S109" t="s">
        <v>30</v>
      </c>
      <c r="T109" t="s">
        <v>3</v>
      </c>
      <c r="U109">
        <v>9321</v>
      </c>
      <c r="V109">
        <v>7261</v>
      </c>
      <c r="W109">
        <v>9455</v>
      </c>
      <c r="Y109" t="str">
        <f t="shared" si="56"/>
        <v>Economics</v>
      </c>
      <c r="Z109" t="str">
        <f t="shared" si="56"/>
        <v>NULL</v>
      </c>
      <c r="AA109">
        <f t="shared" si="64"/>
        <v>9321</v>
      </c>
      <c r="AB109">
        <f t="shared" si="65"/>
        <v>7261</v>
      </c>
      <c r="AC109">
        <f t="shared" si="66"/>
        <v>9455</v>
      </c>
      <c r="AE109" t="str">
        <f t="shared" si="63"/>
        <v>Economics</v>
      </c>
      <c r="AF109" t="str">
        <f t="shared" si="63"/>
        <v>NULL</v>
      </c>
      <c r="AG109">
        <f t="shared" si="57"/>
        <v>99</v>
      </c>
      <c r="AH109">
        <f t="shared" si="58"/>
        <v>77</v>
      </c>
      <c r="AI109">
        <v>100</v>
      </c>
      <c r="AK109" t="str">
        <f t="shared" si="59"/>
        <v>Economics</v>
      </c>
      <c r="AL109" t="str">
        <f t="shared" si="59"/>
        <v>NULL</v>
      </c>
      <c r="AM109">
        <f t="shared" si="60"/>
        <v>2</v>
      </c>
      <c r="AN109">
        <f t="shared" si="61"/>
        <v>1</v>
      </c>
      <c r="AO109">
        <f t="shared" si="62"/>
        <v>2</v>
      </c>
      <c r="BJ109" s="56"/>
      <c r="BK109" s="56"/>
    </row>
    <row r="110" spans="1:63" x14ac:dyDescent="0.45">
      <c r="R110" s="59"/>
      <c r="S110" t="s">
        <v>31</v>
      </c>
      <c r="T110" t="s">
        <v>1</v>
      </c>
      <c r="U110">
        <v>35585</v>
      </c>
      <c r="V110">
        <v>24954</v>
      </c>
      <c r="W110">
        <v>36210</v>
      </c>
      <c r="Y110" t="str">
        <f t="shared" si="56"/>
        <v>Social Studies</v>
      </c>
      <c r="Z110" t="str">
        <f t="shared" si="56"/>
        <v>F</v>
      </c>
      <c r="AA110">
        <f t="shared" si="64"/>
        <v>35585</v>
      </c>
      <c r="AB110">
        <f t="shared" si="65"/>
        <v>24954</v>
      </c>
      <c r="AC110">
        <f t="shared" si="66"/>
        <v>36210</v>
      </c>
      <c r="AE110" t="str">
        <f t="shared" si="63"/>
        <v>Social Studies</v>
      </c>
      <c r="AF110" t="str">
        <f t="shared" si="63"/>
        <v>F</v>
      </c>
      <c r="AG110">
        <f t="shared" si="57"/>
        <v>98</v>
      </c>
      <c r="AH110">
        <f t="shared" si="58"/>
        <v>69</v>
      </c>
      <c r="AI110">
        <v>100</v>
      </c>
      <c r="AK110" t="str">
        <f t="shared" si="59"/>
        <v>Social Studies</v>
      </c>
      <c r="AL110" t="str">
        <f t="shared" si="59"/>
        <v>F</v>
      </c>
      <c r="AM110">
        <f t="shared" si="60"/>
        <v>12</v>
      </c>
      <c r="AN110">
        <f t="shared" si="61"/>
        <v>8</v>
      </c>
      <c r="AO110">
        <f t="shared" si="62"/>
        <v>12</v>
      </c>
      <c r="BJ110" s="56"/>
      <c r="BK110" s="56"/>
    </row>
    <row r="111" spans="1:63" x14ac:dyDescent="0.45">
      <c r="R111" s="59"/>
      <c r="S111" t="s">
        <v>31</v>
      </c>
      <c r="T111" t="s">
        <v>2</v>
      </c>
      <c r="U111">
        <v>20416</v>
      </c>
      <c r="V111">
        <v>11727</v>
      </c>
      <c r="W111">
        <v>21182</v>
      </c>
      <c r="Y111" t="str">
        <f t="shared" si="56"/>
        <v>Social Studies</v>
      </c>
      <c r="Z111" t="str">
        <f t="shared" si="56"/>
        <v>M</v>
      </c>
      <c r="AA111">
        <f t="shared" si="64"/>
        <v>20416</v>
      </c>
      <c r="AB111">
        <f t="shared" si="65"/>
        <v>11727</v>
      </c>
      <c r="AC111">
        <f t="shared" si="66"/>
        <v>21182</v>
      </c>
      <c r="AE111" t="str">
        <f t="shared" si="63"/>
        <v>Social Studies</v>
      </c>
      <c r="AF111" t="str">
        <f t="shared" si="63"/>
        <v>M</v>
      </c>
      <c r="AG111">
        <f t="shared" si="57"/>
        <v>96</v>
      </c>
      <c r="AH111">
        <f t="shared" si="58"/>
        <v>55</v>
      </c>
      <c r="AI111">
        <v>100</v>
      </c>
      <c r="AK111" t="str">
        <f t="shared" si="59"/>
        <v>Social Studies</v>
      </c>
      <c r="AL111" t="str">
        <f t="shared" si="59"/>
        <v>M</v>
      </c>
      <c r="AM111">
        <f t="shared" si="60"/>
        <v>7</v>
      </c>
      <c r="AN111">
        <f t="shared" si="61"/>
        <v>4</v>
      </c>
      <c r="AO111">
        <f t="shared" si="62"/>
        <v>7</v>
      </c>
      <c r="BJ111" s="56"/>
      <c r="BK111" s="56"/>
    </row>
    <row r="112" spans="1:63" x14ac:dyDescent="0.45">
      <c r="R112" s="59"/>
      <c r="S112" t="s">
        <v>31</v>
      </c>
      <c r="T112" t="s">
        <v>3</v>
      </c>
      <c r="U112">
        <v>56001</v>
      </c>
      <c r="V112">
        <v>36681</v>
      </c>
      <c r="W112">
        <v>57392</v>
      </c>
      <c r="Y112" t="str">
        <f t="shared" si="56"/>
        <v>Social Studies</v>
      </c>
      <c r="Z112" t="str">
        <f t="shared" si="56"/>
        <v>NULL</v>
      </c>
      <c r="AA112">
        <f t="shared" si="64"/>
        <v>56001</v>
      </c>
      <c r="AB112">
        <f t="shared" si="65"/>
        <v>36681</v>
      </c>
      <c r="AC112">
        <f t="shared" si="66"/>
        <v>57392</v>
      </c>
      <c r="AE112" t="str">
        <f t="shared" si="63"/>
        <v>Social Studies</v>
      </c>
      <c r="AF112" t="str">
        <f t="shared" si="63"/>
        <v>NULL</v>
      </c>
      <c r="AG112">
        <f t="shared" si="57"/>
        <v>98</v>
      </c>
      <c r="AH112">
        <f t="shared" si="58"/>
        <v>64</v>
      </c>
      <c r="AI112">
        <v>100</v>
      </c>
      <c r="AK112" t="str">
        <f t="shared" si="59"/>
        <v>Social Studies</v>
      </c>
      <c r="AL112" t="str">
        <f t="shared" si="59"/>
        <v>NULL</v>
      </c>
      <c r="AM112">
        <f t="shared" si="60"/>
        <v>9</v>
      </c>
      <c r="AN112">
        <f t="shared" si="61"/>
        <v>6</v>
      </c>
      <c r="AO112">
        <f t="shared" si="62"/>
        <v>9</v>
      </c>
      <c r="BJ112" s="56"/>
      <c r="BK112" s="56"/>
    </row>
    <row r="113" spans="18:63" x14ac:dyDescent="0.45">
      <c r="R113" s="59"/>
      <c r="S113" t="s">
        <v>32</v>
      </c>
      <c r="T113" t="s">
        <v>1</v>
      </c>
      <c r="U113">
        <v>1647</v>
      </c>
      <c r="V113">
        <v>1330</v>
      </c>
      <c r="W113">
        <v>1690</v>
      </c>
      <c r="Y113" t="str">
        <f t="shared" si="56"/>
        <v>Arabic</v>
      </c>
      <c r="Z113" t="str">
        <f t="shared" si="56"/>
        <v>F</v>
      </c>
      <c r="AA113">
        <f t="shared" si="64"/>
        <v>1647</v>
      </c>
      <c r="AB113">
        <f t="shared" si="65"/>
        <v>1330</v>
      </c>
      <c r="AC113">
        <f t="shared" si="66"/>
        <v>1690</v>
      </c>
      <c r="AE113" t="str">
        <f t="shared" si="63"/>
        <v>Arabic</v>
      </c>
      <c r="AF113" t="str">
        <f t="shared" si="63"/>
        <v>F</v>
      </c>
      <c r="AG113">
        <f t="shared" si="57"/>
        <v>97</v>
      </c>
      <c r="AH113">
        <f t="shared" si="58"/>
        <v>79</v>
      </c>
      <c r="AI113">
        <v>100</v>
      </c>
      <c r="AK113" t="str">
        <f t="shared" si="59"/>
        <v>Arabic</v>
      </c>
      <c r="AL113" t="str">
        <f t="shared" si="59"/>
        <v>F</v>
      </c>
      <c r="AM113">
        <f t="shared" si="60"/>
        <v>1</v>
      </c>
      <c r="AN113">
        <f t="shared" si="61"/>
        <v>0</v>
      </c>
      <c r="AO113">
        <f t="shared" si="62"/>
        <v>1</v>
      </c>
      <c r="BJ113" s="56"/>
      <c r="BK113" s="56"/>
    </row>
    <row r="114" spans="18:63" x14ac:dyDescent="0.45">
      <c r="R114" s="59"/>
      <c r="S114" t="s">
        <v>32</v>
      </c>
      <c r="T114" t="s">
        <v>2</v>
      </c>
      <c r="U114">
        <v>1247</v>
      </c>
      <c r="V114">
        <v>992</v>
      </c>
      <c r="W114">
        <v>1321</v>
      </c>
      <c r="Y114" t="str">
        <f t="shared" si="56"/>
        <v>Arabic</v>
      </c>
      <c r="Z114" t="str">
        <f t="shared" si="56"/>
        <v>M</v>
      </c>
      <c r="AA114">
        <f t="shared" si="64"/>
        <v>1247</v>
      </c>
      <c r="AB114">
        <f t="shared" si="65"/>
        <v>992</v>
      </c>
      <c r="AC114">
        <f t="shared" si="66"/>
        <v>1321</v>
      </c>
      <c r="AE114" t="str">
        <f t="shared" si="63"/>
        <v>Arabic</v>
      </c>
      <c r="AF114" t="str">
        <f t="shared" si="63"/>
        <v>M</v>
      </c>
      <c r="AG114">
        <f t="shared" si="57"/>
        <v>94</v>
      </c>
      <c r="AH114">
        <f t="shared" si="58"/>
        <v>75</v>
      </c>
      <c r="AI114">
        <v>100</v>
      </c>
      <c r="AK114" t="str">
        <f t="shared" si="59"/>
        <v>Arabic</v>
      </c>
      <c r="AL114" t="str">
        <f t="shared" si="59"/>
        <v>M</v>
      </c>
      <c r="AM114">
        <f t="shared" si="60"/>
        <v>0</v>
      </c>
      <c r="AN114">
        <f t="shared" si="61"/>
        <v>0</v>
      </c>
      <c r="AO114">
        <f t="shared" si="62"/>
        <v>0</v>
      </c>
      <c r="BJ114" s="56"/>
      <c r="BK114" s="56"/>
    </row>
    <row r="115" spans="18:63" x14ac:dyDescent="0.45">
      <c r="R115" s="59"/>
      <c r="S115" t="s">
        <v>32</v>
      </c>
      <c r="T115" t="s">
        <v>3</v>
      </c>
      <c r="U115">
        <v>2894</v>
      </c>
      <c r="V115">
        <v>2322</v>
      </c>
      <c r="W115">
        <v>3011</v>
      </c>
      <c r="Y115" t="str">
        <f t="shared" si="56"/>
        <v>Arabic</v>
      </c>
      <c r="Z115" t="str">
        <f t="shared" si="56"/>
        <v>NULL</v>
      </c>
      <c r="AA115">
        <f t="shared" si="64"/>
        <v>2894</v>
      </c>
      <c r="AB115">
        <f t="shared" si="65"/>
        <v>2322</v>
      </c>
      <c r="AC115">
        <f t="shared" si="66"/>
        <v>3011</v>
      </c>
      <c r="AE115" t="str">
        <f t="shared" si="63"/>
        <v>Arabic</v>
      </c>
      <c r="AF115" t="str">
        <f t="shared" si="63"/>
        <v>NULL</v>
      </c>
      <c r="AG115">
        <f t="shared" si="57"/>
        <v>96</v>
      </c>
      <c r="AH115">
        <f t="shared" si="58"/>
        <v>77</v>
      </c>
      <c r="AI115">
        <v>100</v>
      </c>
      <c r="AK115" t="str">
        <f t="shared" si="59"/>
        <v>Arabic</v>
      </c>
      <c r="AL115" t="str">
        <f t="shared" si="59"/>
        <v>NULL</v>
      </c>
      <c r="AM115">
        <f t="shared" si="60"/>
        <v>0</v>
      </c>
      <c r="AN115">
        <f t="shared" si="61"/>
        <v>0</v>
      </c>
      <c r="AO115">
        <f t="shared" si="62"/>
        <v>0</v>
      </c>
      <c r="BJ115" s="56"/>
      <c r="BK115" s="56"/>
    </row>
    <row r="116" spans="18:63" x14ac:dyDescent="0.45">
      <c r="R116" s="59"/>
      <c r="S116" t="s">
        <v>33</v>
      </c>
      <c r="T116" t="s">
        <v>1</v>
      </c>
      <c r="U116">
        <v>1439</v>
      </c>
      <c r="V116">
        <v>1407</v>
      </c>
      <c r="W116">
        <v>1439</v>
      </c>
      <c r="Y116" t="str">
        <f t="shared" si="56"/>
        <v>Chinese</v>
      </c>
      <c r="Z116" t="str">
        <f t="shared" si="56"/>
        <v>F</v>
      </c>
      <c r="AA116">
        <f t="shared" si="64"/>
        <v>1439</v>
      </c>
      <c r="AB116">
        <f t="shared" si="65"/>
        <v>1407</v>
      </c>
      <c r="AC116">
        <f t="shared" si="66"/>
        <v>1439</v>
      </c>
      <c r="AE116" t="str">
        <f t="shared" si="63"/>
        <v>Chinese</v>
      </c>
      <c r="AF116" t="str">
        <f t="shared" si="63"/>
        <v>F</v>
      </c>
      <c r="AG116">
        <f t="shared" si="57"/>
        <v>100</v>
      </c>
      <c r="AH116">
        <f t="shared" si="58"/>
        <v>98</v>
      </c>
      <c r="AI116">
        <v>100</v>
      </c>
      <c r="AK116" t="str">
        <f t="shared" si="59"/>
        <v>Chinese</v>
      </c>
      <c r="AL116" t="str">
        <f t="shared" si="59"/>
        <v>F</v>
      </c>
      <c r="AM116">
        <f t="shared" si="60"/>
        <v>0</v>
      </c>
      <c r="AN116">
        <f t="shared" si="61"/>
        <v>0</v>
      </c>
      <c r="AO116">
        <f t="shared" si="62"/>
        <v>0</v>
      </c>
      <c r="BJ116" s="56"/>
      <c r="BK116" s="56"/>
    </row>
    <row r="117" spans="18:63" x14ac:dyDescent="0.45">
      <c r="R117" s="59"/>
      <c r="S117" t="s">
        <v>33</v>
      </c>
      <c r="T117" t="s">
        <v>2</v>
      </c>
      <c r="U117">
        <v>1713</v>
      </c>
      <c r="V117">
        <v>1612</v>
      </c>
      <c r="W117">
        <v>1718</v>
      </c>
      <c r="Y117" t="str">
        <f t="shared" si="56"/>
        <v>Chinese</v>
      </c>
      <c r="Z117" t="str">
        <f t="shared" si="56"/>
        <v>M</v>
      </c>
      <c r="AA117">
        <f t="shared" si="64"/>
        <v>1713</v>
      </c>
      <c r="AB117">
        <f t="shared" si="65"/>
        <v>1612</v>
      </c>
      <c r="AC117">
        <f t="shared" si="66"/>
        <v>1718</v>
      </c>
      <c r="AE117" t="str">
        <f t="shared" si="63"/>
        <v>Chinese</v>
      </c>
      <c r="AF117" t="str">
        <f t="shared" si="63"/>
        <v>M</v>
      </c>
      <c r="AG117">
        <f t="shared" si="57"/>
        <v>100</v>
      </c>
      <c r="AH117">
        <f t="shared" si="58"/>
        <v>94</v>
      </c>
      <c r="AI117">
        <v>100</v>
      </c>
      <c r="AK117" t="str">
        <f t="shared" si="59"/>
        <v>Chinese</v>
      </c>
      <c r="AL117" t="str">
        <f t="shared" si="59"/>
        <v>M</v>
      </c>
      <c r="AM117">
        <f t="shared" si="60"/>
        <v>1</v>
      </c>
      <c r="AN117">
        <f t="shared" si="61"/>
        <v>1</v>
      </c>
      <c r="AO117">
        <f t="shared" si="62"/>
        <v>1</v>
      </c>
      <c r="BJ117" s="56"/>
      <c r="BK117" s="56"/>
    </row>
    <row r="118" spans="18:63" x14ac:dyDescent="0.45">
      <c r="R118" s="59"/>
      <c r="S118" t="s">
        <v>33</v>
      </c>
      <c r="T118" t="s">
        <v>3</v>
      </c>
      <c r="U118">
        <v>3152</v>
      </c>
      <c r="V118">
        <v>3019</v>
      </c>
      <c r="W118">
        <v>3157</v>
      </c>
      <c r="Y118" t="str">
        <f t="shared" si="56"/>
        <v>Chinese</v>
      </c>
      <c r="Z118" t="str">
        <f t="shared" si="56"/>
        <v>NULL</v>
      </c>
      <c r="AA118">
        <f t="shared" si="64"/>
        <v>3152</v>
      </c>
      <c r="AB118">
        <f t="shared" si="65"/>
        <v>3019</v>
      </c>
      <c r="AC118">
        <f t="shared" si="66"/>
        <v>3157</v>
      </c>
      <c r="AE118" t="str">
        <f t="shared" si="63"/>
        <v>Chinese</v>
      </c>
      <c r="AF118" t="str">
        <f t="shared" si="63"/>
        <v>NULL</v>
      </c>
      <c r="AG118">
        <f t="shared" si="57"/>
        <v>100</v>
      </c>
      <c r="AH118">
        <f t="shared" si="58"/>
        <v>96</v>
      </c>
      <c r="AI118">
        <v>100</v>
      </c>
      <c r="AK118" t="str">
        <f t="shared" si="59"/>
        <v>Chinese</v>
      </c>
      <c r="AL118" t="str">
        <f t="shared" si="59"/>
        <v>NULL</v>
      </c>
      <c r="AM118">
        <f t="shared" si="60"/>
        <v>1</v>
      </c>
      <c r="AN118">
        <f t="shared" si="61"/>
        <v>0</v>
      </c>
      <c r="AO118">
        <f t="shared" si="62"/>
        <v>1</v>
      </c>
      <c r="BJ118" s="56"/>
      <c r="BK118" s="56"/>
    </row>
    <row r="119" spans="18:63" x14ac:dyDescent="0.45">
      <c r="R119" s="59"/>
      <c r="S119" t="s">
        <v>34</v>
      </c>
      <c r="T119" t="s">
        <v>1</v>
      </c>
      <c r="U119">
        <v>86343</v>
      </c>
      <c r="V119">
        <v>64354</v>
      </c>
      <c r="W119">
        <v>86713</v>
      </c>
      <c r="Y119" t="str">
        <f t="shared" si="56"/>
        <v>French</v>
      </c>
      <c r="Z119" t="str">
        <f t="shared" si="56"/>
        <v>F</v>
      </c>
      <c r="AA119">
        <f t="shared" si="64"/>
        <v>86343</v>
      </c>
      <c r="AB119">
        <f t="shared" si="65"/>
        <v>64354</v>
      </c>
      <c r="AC119">
        <f t="shared" si="66"/>
        <v>86713</v>
      </c>
      <c r="AE119" t="str">
        <f t="shared" si="63"/>
        <v>French</v>
      </c>
      <c r="AF119" t="str">
        <f t="shared" si="63"/>
        <v>F</v>
      </c>
      <c r="AG119">
        <f t="shared" si="57"/>
        <v>100</v>
      </c>
      <c r="AH119">
        <f t="shared" si="58"/>
        <v>74</v>
      </c>
      <c r="AI119">
        <v>100</v>
      </c>
      <c r="AK119" t="str">
        <f t="shared" si="59"/>
        <v>French</v>
      </c>
      <c r="AL119" t="str">
        <f t="shared" si="59"/>
        <v>F</v>
      </c>
      <c r="AM119">
        <f t="shared" si="60"/>
        <v>29</v>
      </c>
      <c r="AN119">
        <f t="shared" si="61"/>
        <v>22</v>
      </c>
      <c r="AO119">
        <f t="shared" si="62"/>
        <v>29</v>
      </c>
      <c r="BJ119" s="56"/>
      <c r="BK119" s="56"/>
    </row>
    <row r="120" spans="18:63" x14ac:dyDescent="0.45">
      <c r="R120" s="59"/>
      <c r="S120" t="s">
        <v>34</v>
      </c>
      <c r="T120" t="s">
        <v>2</v>
      </c>
      <c r="U120">
        <v>63540</v>
      </c>
      <c r="V120">
        <v>40198</v>
      </c>
      <c r="W120">
        <v>64085</v>
      </c>
      <c r="Y120" t="str">
        <f t="shared" si="56"/>
        <v>French</v>
      </c>
      <c r="Z120" t="str">
        <f t="shared" si="56"/>
        <v>M</v>
      </c>
      <c r="AA120">
        <f t="shared" si="64"/>
        <v>63540</v>
      </c>
      <c r="AB120">
        <f t="shared" si="65"/>
        <v>40198</v>
      </c>
      <c r="AC120">
        <f t="shared" si="66"/>
        <v>64085</v>
      </c>
      <c r="AE120" t="str">
        <f t="shared" si="63"/>
        <v>French</v>
      </c>
      <c r="AF120" t="str">
        <f t="shared" si="63"/>
        <v>M</v>
      </c>
      <c r="AG120">
        <f t="shared" si="57"/>
        <v>99</v>
      </c>
      <c r="AH120">
        <f t="shared" si="58"/>
        <v>63</v>
      </c>
      <c r="AI120">
        <v>100</v>
      </c>
      <c r="AK120" t="str">
        <f t="shared" si="59"/>
        <v>French</v>
      </c>
      <c r="AL120" t="str">
        <f t="shared" si="59"/>
        <v>M</v>
      </c>
      <c r="AM120">
        <f t="shared" si="60"/>
        <v>20</v>
      </c>
      <c r="AN120">
        <f t="shared" si="61"/>
        <v>13</v>
      </c>
      <c r="AO120">
        <f t="shared" si="62"/>
        <v>20</v>
      </c>
      <c r="BJ120" s="56"/>
      <c r="BK120" s="56"/>
    </row>
    <row r="121" spans="18:63" x14ac:dyDescent="0.45">
      <c r="R121" s="59"/>
      <c r="S121" t="s">
        <v>34</v>
      </c>
      <c r="T121" t="s">
        <v>3</v>
      </c>
      <c r="U121">
        <v>149883</v>
      </c>
      <c r="V121">
        <v>104552</v>
      </c>
      <c r="W121">
        <v>150798</v>
      </c>
      <c r="Y121" t="str">
        <f t="shared" si="56"/>
        <v>French</v>
      </c>
      <c r="Z121" t="str">
        <f t="shared" si="56"/>
        <v>NULL</v>
      </c>
      <c r="AA121">
        <f t="shared" si="64"/>
        <v>149883</v>
      </c>
      <c r="AB121">
        <f t="shared" si="65"/>
        <v>104552</v>
      </c>
      <c r="AC121">
        <f t="shared" si="66"/>
        <v>150798</v>
      </c>
      <c r="AE121" t="str">
        <f t="shared" si="63"/>
        <v>French</v>
      </c>
      <c r="AF121" t="str">
        <f t="shared" si="63"/>
        <v>NULL</v>
      </c>
      <c r="AG121">
        <f t="shared" si="57"/>
        <v>99</v>
      </c>
      <c r="AH121">
        <f t="shared" si="58"/>
        <v>69</v>
      </c>
      <c r="AI121">
        <v>100</v>
      </c>
      <c r="AK121" t="str">
        <f t="shared" si="59"/>
        <v>French</v>
      </c>
      <c r="AL121" t="str">
        <f t="shared" si="59"/>
        <v>NULL</v>
      </c>
      <c r="AM121">
        <f t="shared" si="60"/>
        <v>24</v>
      </c>
      <c r="AN121">
        <f t="shared" si="61"/>
        <v>17</v>
      </c>
      <c r="AO121">
        <f t="shared" si="62"/>
        <v>25</v>
      </c>
      <c r="BJ121" s="56"/>
      <c r="BK121" s="56"/>
    </row>
    <row r="122" spans="18:63" x14ac:dyDescent="0.45">
      <c r="R122" s="59"/>
      <c r="S122" t="s">
        <v>35</v>
      </c>
      <c r="T122" t="s">
        <v>1</v>
      </c>
      <c r="U122">
        <v>27170</v>
      </c>
      <c r="V122">
        <v>21497</v>
      </c>
      <c r="W122">
        <v>27225</v>
      </c>
      <c r="Y122" t="str">
        <f t="shared" si="56"/>
        <v>German</v>
      </c>
      <c r="Z122" t="str">
        <f t="shared" si="56"/>
        <v>F</v>
      </c>
      <c r="AA122">
        <f t="shared" si="64"/>
        <v>27170</v>
      </c>
      <c r="AB122">
        <f t="shared" si="65"/>
        <v>21497</v>
      </c>
      <c r="AC122">
        <f t="shared" si="66"/>
        <v>27225</v>
      </c>
      <c r="AE122" t="str">
        <f t="shared" si="63"/>
        <v>German</v>
      </c>
      <c r="AF122" t="str">
        <f t="shared" si="63"/>
        <v>F</v>
      </c>
      <c r="AG122">
        <f t="shared" si="57"/>
        <v>100</v>
      </c>
      <c r="AH122">
        <f t="shared" si="58"/>
        <v>79</v>
      </c>
      <c r="AI122">
        <v>100</v>
      </c>
      <c r="AK122" t="str">
        <f t="shared" si="59"/>
        <v>German</v>
      </c>
      <c r="AL122" t="str">
        <f t="shared" si="59"/>
        <v>F</v>
      </c>
      <c r="AM122">
        <f t="shared" ref="AM122:AM153" si="67">ROUND(100*IF(AL122="F",U122/$AS$7,IF(AL122="M",U122/$AR$7,IF(AL122="NULL",U122/$AT$7,"Error"))),0)</f>
        <v>9</v>
      </c>
      <c r="AN122">
        <f t="shared" ref="AN122:AN153" si="68">ROUND(100*IF(AL122="F",V122/$AS$7,IF(AL122="M",V122/$AR$7,IF(AL122="NULL",V122/$AT$7,"Error"))),0)</f>
        <v>7</v>
      </c>
      <c r="AO122">
        <f t="shared" ref="AO122:AO153" si="69">ROUND(100*IF(AL122="F",W122/$AS$7,IF(AL122="M",W122/$AR$7,IF(AL122="NULL",W122/$AT$7,"Error"))),0)</f>
        <v>9</v>
      </c>
      <c r="BJ122" s="56"/>
      <c r="BK122" s="56"/>
    </row>
    <row r="123" spans="18:63" x14ac:dyDescent="0.45">
      <c r="R123" s="59"/>
      <c r="S123" t="s">
        <v>35</v>
      </c>
      <c r="T123" t="s">
        <v>2</v>
      </c>
      <c r="U123">
        <v>25299</v>
      </c>
      <c r="V123">
        <v>17504</v>
      </c>
      <c r="W123">
        <v>25403</v>
      </c>
      <c r="Y123" t="str">
        <f t="shared" si="56"/>
        <v>German</v>
      </c>
      <c r="Z123" t="str">
        <f t="shared" si="56"/>
        <v>M</v>
      </c>
      <c r="AA123">
        <f t="shared" si="64"/>
        <v>25299</v>
      </c>
      <c r="AB123">
        <f t="shared" si="65"/>
        <v>17504</v>
      </c>
      <c r="AC123">
        <f t="shared" si="66"/>
        <v>25403</v>
      </c>
      <c r="AE123" t="str">
        <f t="shared" si="63"/>
        <v>German</v>
      </c>
      <c r="AF123" t="str">
        <f t="shared" si="63"/>
        <v>M</v>
      </c>
      <c r="AG123">
        <f t="shared" si="57"/>
        <v>100</v>
      </c>
      <c r="AH123">
        <f t="shared" si="58"/>
        <v>69</v>
      </c>
      <c r="AI123">
        <v>100</v>
      </c>
      <c r="AK123" t="str">
        <f t="shared" si="59"/>
        <v>German</v>
      </c>
      <c r="AL123" t="str">
        <f t="shared" si="59"/>
        <v>M</v>
      </c>
      <c r="AM123">
        <f t="shared" si="67"/>
        <v>8</v>
      </c>
      <c r="AN123">
        <f t="shared" si="68"/>
        <v>6</v>
      </c>
      <c r="AO123">
        <f t="shared" si="69"/>
        <v>8</v>
      </c>
      <c r="BJ123" s="56"/>
      <c r="BK123" s="56"/>
    </row>
    <row r="124" spans="18:63" x14ac:dyDescent="0.45">
      <c r="R124" s="59"/>
      <c r="S124" t="s">
        <v>35</v>
      </c>
      <c r="T124" t="s">
        <v>3</v>
      </c>
      <c r="U124">
        <v>52469</v>
      </c>
      <c r="V124">
        <v>39001</v>
      </c>
      <c r="W124">
        <v>52628</v>
      </c>
      <c r="Y124" t="str">
        <f t="shared" si="56"/>
        <v>German</v>
      </c>
      <c r="Z124" t="str">
        <f t="shared" si="56"/>
        <v>NULL</v>
      </c>
      <c r="AA124">
        <f t="shared" si="64"/>
        <v>52469</v>
      </c>
      <c r="AB124">
        <f t="shared" si="65"/>
        <v>39001</v>
      </c>
      <c r="AC124">
        <f t="shared" si="66"/>
        <v>52628</v>
      </c>
      <c r="AE124" t="str">
        <f t="shared" si="63"/>
        <v>German</v>
      </c>
      <c r="AF124" t="str">
        <f t="shared" si="63"/>
        <v>NULL</v>
      </c>
      <c r="AG124">
        <f t="shared" si="57"/>
        <v>100</v>
      </c>
      <c r="AH124">
        <f t="shared" si="58"/>
        <v>74</v>
      </c>
      <c r="AI124">
        <v>100</v>
      </c>
      <c r="AK124" t="str">
        <f t="shared" si="59"/>
        <v>German</v>
      </c>
      <c r="AL124" t="str">
        <f t="shared" si="59"/>
        <v>NULL</v>
      </c>
      <c r="AM124">
        <f t="shared" si="67"/>
        <v>9</v>
      </c>
      <c r="AN124">
        <f t="shared" si="68"/>
        <v>6</v>
      </c>
      <c r="AO124">
        <f t="shared" si="69"/>
        <v>9</v>
      </c>
      <c r="BJ124" s="56"/>
      <c r="BK124" s="56"/>
    </row>
    <row r="125" spans="18:63" x14ac:dyDescent="0.45">
      <c r="R125" s="59"/>
      <c r="S125" t="s">
        <v>36</v>
      </c>
      <c r="T125" t="s">
        <v>1</v>
      </c>
      <c r="U125">
        <v>2153</v>
      </c>
      <c r="V125">
        <v>1927</v>
      </c>
      <c r="W125">
        <v>2159</v>
      </c>
      <c r="Y125" t="str">
        <f t="shared" si="56"/>
        <v>Italian</v>
      </c>
      <c r="Z125" t="str">
        <f t="shared" si="56"/>
        <v>F</v>
      </c>
      <c r="AA125">
        <f t="shared" si="64"/>
        <v>2153</v>
      </c>
      <c r="AB125">
        <f t="shared" si="65"/>
        <v>1927</v>
      </c>
      <c r="AC125">
        <f t="shared" si="66"/>
        <v>2159</v>
      </c>
      <c r="AE125" t="str">
        <f t="shared" si="63"/>
        <v>Italian</v>
      </c>
      <c r="AF125" t="str">
        <f t="shared" si="63"/>
        <v>F</v>
      </c>
      <c r="AG125">
        <f t="shared" si="57"/>
        <v>100</v>
      </c>
      <c r="AH125">
        <f t="shared" si="58"/>
        <v>89</v>
      </c>
      <c r="AI125">
        <v>100</v>
      </c>
      <c r="AK125" t="str">
        <f t="shared" si="59"/>
        <v>Italian</v>
      </c>
      <c r="AL125" t="str">
        <f t="shared" si="59"/>
        <v>F</v>
      </c>
      <c r="AM125">
        <f t="shared" si="67"/>
        <v>1</v>
      </c>
      <c r="AN125">
        <f t="shared" si="68"/>
        <v>1</v>
      </c>
      <c r="AO125">
        <f t="shared" si="69"/>
        <v>1</v>
      </c>
      <c r="BJ125" s="56"/>
      <c r="BK125" s="56"/>
    </row>
    <row r="126" spans="18:63" x14ac:dyDescent="0.45">
      <c r="R126" s="59"/>
      <c r="S126" t="s">
        <v>36</v>
      </c>
      <c r="T126" t="s">
        <v>2</v>
      </c>
      <c r="U126">
        <v>1705</v>
      </c>
      <c r="V126">
        <v>1474</v>
      </c>
      <c r="W126">
        <v>1717</v>
      </c>
      <c r="Y126" t="str">
        <f t="shared" si="56"/>
        <v>Italian</v>
      </c>
      <c r="Z126" t="str">
        <f t="shared" si="56"/>
        <v>M</v>
      </c>
      <c r="AA126">
        <f t="shared" si="64"/>
        <v>1705</v>
      </c>
      <c r="AB126">
        <f t="shared" si="65"/>
        <v>1474</v>
      </c>
      <c r="AC126">
        <f t="shared" si="66"/>
        <v>1717</v>
      </c>
      <c r="AE126" t="str">
        <f t="shared" si="63"/>
        <v>Italian</v>
      </c>
      <c r="AF126" t="str">
        <f t="shared" si="63"/>
        <v>M</v>
      </c>
      <c r="AG126">
        <f t="shared" si="57"/>
        <v>99</v>
      </c>
      <c r="AH126">
        <f t="shared" si="58"/>
        <v>86</v>
      </c>
      <c r="AI126">
        <v>100</v>
      </c>
      <c r="AK126" t="str">
        <f t="shared" si="59"/>
        <v>Italian</v>
      </c>
      <c r="AL126" t="str">
        <f t="shared" si="59"/>
        <v>M</v>
      </c>
      <c r="AM126">
        <f t="shared" si="67"/>
        <v>1</v>
      </c>
      <c r="AN126">
        <f t="shared" si="68"/>
        <v>0</v>
      </c>
      <c r="AO126">
        <f t="shared" si="69"/>
        <v>1</v>
      </c>
      <c r="BJ126" s="56"/>
      <c r="BK126" s="56"/>
    </row>
    <row r="127" spans="18:63" x14ac:dyDescent="0.45">
      <c r="R127" s="59"/>
      <c r="S127" t="s">
        <v>36</v>
      </c>
      <c r="T127" t="s">
        <v>3</v>
      </c>
      <c r="U127">
        <v>3858</v>
      </c>
      <c r="V127">
        <v>3401</v>
      </c>
      <c r="W127">
        <v>3876</v>
      </c>
      <c r="Y127" t="str">
        <f t="shared" si="56"/>
        <v>Italian</v>
      </c>
      <c r="Z127" t="str">
        <f t="shared" si="56"/>
        <v>NULL</v>
      </c>
      <c r="AA127">
        <f t="shared" si="64"/>
        <v>3858</v>
      </c>
      <c r="AB127">
        <f t="shared" si="65"/>
        <v>3401</v>
      </c>
      <c r="AC127">
        <f t="shared" si="66"/>
        <v>3876</v>
      </c>
      <c r="AE127" t="str">
        <f t="shared" si="63"/>
        <v>Italian</v>
      </c>
      <c r="AF127" t="str">
        <f t="shared" si="63"/>
        <v>NULL</v>
      </c>
      <c r="AG127">
        <f t="shared" si="57"/>
        <v>100</v>
      </c>
      <c r="AH127">
        <f t="shared" si="58"/>
        <v>88</v>
      </c>
      <c r="AI127">
        <v>100</v>
      </c>
      <c r="AK127" t="str">
        <f t="shared" si="59"/>
        <v>Italian</v>
      </c>
      <c r="AL127" t="str">
        <f t="shared" si="59"/>
        <v>NULL</v>
      </c>
      <c r="AM127">
        <f t="shared" si="67"/>
        <v>1</v>
      </c>
      <c r="AN127">
        <f t="shared" si="68"/>
        <v>1</v>
      </c>
      <c r="AO127">
        <f t="shared" si="69"/>
        <v>1</v>
      </c>
      <c r="BJ127" s="56"/>
      <c r="BK127" s="56"/>
    </row>
    <row r="128" spans="18:63" x14ac:dyDescent="0.45">
      <c r="R128" s="59"/>
      <c r="S128" t="s">
        <v>37</v>
      </c>
      <c r="T128" t="s">
        <v>1</v>
      </c>
      <c r="U128">
        <v>1800</v>
      </c>
      <c r="V128">
        <v>1739</v>
      </c>
      <c r="W128">
        <v>1813</v>
      </c>
      <c r="Y128" t="str">
        <f t="shared" si="56"/>
        <v>Polish</v>
      </c>
      <c r="Z128" t="str">
        <f t="shared" si="56"/>
        <v>F</v>
      </c>
      <c r="AA128">
        <f t="shared" si="64"/>
        <v>1800</v>
      </c>
      <c r="AB128">
        <f t="shared" si="65"/>
        <v>1739</v>
      </c>
      <c r="AC128">
        <f t="shared" si="66"/>
        <v>1813</v>
      </c>
      <c r="AE128" t="str">
        <f t="shared" si="63"/>
        <v>Polish</v>
      </c>
      <c r="AF128" t="str">
        <f t="shared" si="63"/>
        <v>F</v>
      </c>
      <c r="AG128">
        <f t="shared" si="57"/>
        <v>99</v>
      </c>
      <c r="AH128">
        <f t="shared" si="58"/>
        <v>96</v>
      </c>
      <c r="AI128">
        <v>100</v>
      </c>
      <c r="AK128" t="str">
        <f t="shared" si="59"/>
        <v>Polish</v>
      </c>
      <c r="AL128" t="str">
        <f t="shared" si="59"/>
        <v>F</v>
      </c>
      <c r="AM128">
        <f t="shared" si="67"/>
        <v>1</v>
      </c>
      <c r="AN128">
        <f t="shared" si="68"/>
        <v>1</v>
      </c>
      <c r="AO128">
        <f t="shared" si="69"/>
        <v>1</v>
      </c>
      <c r="BJ128" s="56"/>
      <c r="BK128" s="56"/>
    </row>
    <row r="129" spans="18:63" x14ac:dyDescent="0.45">
      <c r="R129" s="59"/>
      <c r="S129" t="s">
        <v>37</v>
      </c>
      <c r="T129" t="s">
        <v>2</v>
      </c>
      <c r="U129">
        <v>1695</v>
      </c>
      <c r="V129">
        <v>1571</v>
      </c>
      <c r="W129">
        <v>1713</v>
      </c>
      <c r="Y129" t="str">
        <f t="shared" si="56"/>
        <v>Polish</v>
      </c>
      <c r="Z129" t="str">
        <f t="shared" si="56"/>
        <v>M</v>
      </c>
      <c r="AA129">
        <f t="shared" si="64"/>
        <v>1695</v>
      </c>
      <c r="AB129">
        <f t="shared" si="65"/>
        <v>1571</v>
      </c>
      <c r="AC129">
        <f t="shared" si="66"/>
        <v>1713</v>
      </c>
      <c r="AE129" t="str">
        <f t="shared" si="63"/>
        <v>Polish</v>
      </c>
      <c r="AF129" t="str">
        <f t="shared" si="63"/>
        <v>M</v>
      </c>
      <c r="AG129">
        <f t="shared" si="57"/>
        <v>99</v>
      </c>
      <c r="AH129">
        <f t="shared" si="58"/>
        <v>92</v>
      </c>
      <c r="AI129">
        <v>100</v>
      </c>
      <c r="AK129" t="str">
        <f t="shared" si="59"/>
        <v>Polish</v>
      </c>
      <c r="AL129" t="str">
        <f t="shared" si="59"/>
        <v>M</v>
      </c>
      <c r="AM129">
        <f t="shared" si="67"/>
        <v>1</v>
      </c>
      <c r="AN129">
        <f t="shared" si="68"/>
        <v>1</v>
      </c>
      <c r="AO129">
        <f t="shared" si="69"/>
        <v>1</v>
      </c>
      <c r="BJ129" s="56"/>
      <c r="BK129" s="56"/>
    </row>
    <row r="130" spans="18:63" x14ac:dyDescent="0.45">
      <c r="R130" s="59"/>
      <c r="S130" t="s">
        <v>37</v>
      </c>
      <c r="T130" t="s">
        <v>3</v>
      </c>
      <c r="U130">
        <v>3495</v>
      </c>
      <c r="V130">
        <v>3310</v>
      </c>
      <c r="W130">
        <v>3526</v>
      </c>
      <c r="Y130" t="str">
        <f t="shared" si="56"/>
        <v>Polish</v>
      </c>
      <c r="Z130" t="str">
        <f t="shared" si="56"/>
        <v>NULL</v>
      </c>
      <c r="AA130">
        <f t="shared" si="64"/>
        <v>3495</v>
      </c>
      <c r="AB130">
        <f t="shared" si="65"/>
        <v>3310</v>
      </c>
      <c r="AC130">
        <f t="shared" si="66"/>
        <v>3526</v>
      </c>
      <c r="AE130" t="str">
        <f t="shared" si="63"/>
        <v>Polish</v>
      </c>
      <c r="AF130" t="str">
        <f t="shared" si="63"/>
        <v>NULL</v>
      </c>
      <c r="AG130">
        <f t="shared" si="57"/>
        <v>99</v>
      </c>
      <c r="AH130">
        <f t="shared" si="58"/>
        <v>94</v>
      </c>
      <c r="AI130">
        <v>100</v>
      </c>
      <c r="AK130" t="str">
        <f t="shared" si="59"/>
        <v>Polish</v>
      </c>
      <c r="AL130" t="str">
        <f t="shared" si="59"/>
        <v>NULL</v>
      </c>
      <c r="AM130">
        <f t="shared" si="67"/>
        <v>1</v>
      </c>
      <c r="AN130">
        <f t="shared" si="68"/>
        <v>1</v>
      </c>
      <c r="AO130">
        <f t="shared" si="69"/>
        <v>1</v>
      </c>
      <c r="BJ130" s="56"/>
      <c r="BK130" s="56"/>
    </row>
    <row r="131" spans="18:63" x14ac:dyDescent="0.45">
      <c r="R131" s="59"/>
      <c r="S131" t="s">
        <v>38</v>
      </c>
      <c r="T131" t="s">
        <v>1</v>
      </c>
      <c r="U131">
        <v>48034</v>
      </c>
      <c r="V131">
        <v>36761</v>
      </c>
      <c r="W131">
        <v>48315</v>
      </c>
      <c r="Y131" t="str">
        <f t="shared" si="56"/>
        <v>Spanish</v>
      </c>
      <c r="Z131" t="str">
        <f t="shared" si="56"/>
        <v>F</v>
      </c>
      <c r="AA131">
        <f t="shared" si="64"/>
        <v>48034</v>
      </c>
      <c r="AB131">
        <f t="shared" si="65"/>
        <v>36761</v>
      </c>
      <c r="AC131">
        <f t="shared" si="66"/>
        <v>48315</v>
      </c>
      <c r="AE131" t="str">
        <f t="shared" si="63"/>
        <v>Spanish</v>
      </c>
      <c r="AF131" t="str">
        <f t="shared" si="63"/>
        <v>F</v>
      </c>
      <c r="AG131">
        <f t="shared" si="57"/>
        <v>99</v>
      </c>
      <c r="AH131">
        <f t="shared" si="58"/>
        <v>76</v>
      </c>
      <c r="AI131">
        <v>100</v>
      </c>
      <c r="AK131" t="str">
        <f t="shared" si="59"/>
        <v>Spanish</v>
      </c>
      <c r="AL131" t="str">
        <f t="shared" si="59"/>
        <v>F</v>
      </c>
      <c r="AM131">
        <f t="shared" si="67"/>
        <v>16</v>
      </c>
      <c r="AN131">
        <f t="shared" si="68"/>
        <v>12</v>
      </c>
      <c r="AO131">
        <f t="shared" si="69"/>
        <v>16</v>
      </c>
      <c r="BJ131" s="56"/>
      <c r="BK131" s="56"/>
    </row>
    <row r="132" spans="18:63" x14ac:dyDescent="0.45">
      <c r="R132" s="59"/>
      <c r="S132" t="s">
        <v>38</v>
      </c>
      <c r="T132" t="s">
        <v>2</v>
      </c>
      <c r="U132">
        <v>36404</v>
      </c>
      <c r="V132">
        <v>24191</v>
      </c>
      <c r="W132">
        <v>36724</v>
      </c>
      <c r="Y132" t="str">
        <f t="shared" si="56"/>
        <v>Spanish</v>
      </c>
      <c r="Z132" t="str">
        <f t="shared" si="56"/>
        <v>M</v>
      </c>
      <c r="AA132">
        <f t="shared" si="64"/>
        <v>36404</v>
      </c>
      <c r="AB132">
        <f t="shared" si="65"/>
        <v>24191</v>
      </c>
      <c r="AC132">
        <f t="shared" si="66"/>
        <v>36724</v>
      </c>
      <c r="AE132" t="str">
        <f t="shared" si="63"/>
        <v>Spanish</v>
      </c>
      <c r="AF132" t="str">
        <f t="shared" si="63"/>
        <v>M</v>
      </c>
      <c r="AG132">
        <f t="shared" si="57"/>
        <v>99</v>
      </c>
      <c r="AH132">
        <f t="shared" si="58"/>
        <v>66</v>
      </c>
      <c r="AI132">
        <v>100</v>
      </c>
      <c r="AK132" t="str">
        <f t="shared" si="59"/>
        <v>Spanish</v>
      </c>
      <c r="AL132" t="str">
        <f t="shared" si="59"/>
        <v>M</v>
      </c>
      <c r="AM132">
        <f t="shared" si="67"/>
        <v>12</v>
      </c>
      <c r="AN132">
        <f t="shared" si="68"/>
        <v>8</v>
      </c>
      <c r="AO132">
        <f t="shared" si="69"/>
        <v>12</v>
      </c>
      <c r="BJ132" s="56"/>
      <c r="BK132" s="56"/>
    </row>
    <row r="133" spans="18:63" x14ac:dyDescent="0.45">
      <c r="R133" s="59"/>
      <c r="S133" t="s">
        <v>38</v>
      </c>
      <c r="T133" t="s">
        <v>3</v>
      </c>
      <c r="U133">
        <v>84438</v>
      </c>
      <c r="V133">
        <v>60952</v>
      </c>
      <c r="W133">
        <v>85039</v>
      </c>
      <c r="Y133" t="str">
        <f t="shared" si="56"/>
        <v>Spanish</v>
      </c>
      <c r="Z133" t="str">
        <f t="shared" si="56"/>
        <v>NULL</v>
      </c>
      <c r="AA133">
        <f t="shared" si="64"/>
        <v>84438</v>
      </c>
      <c r="AB133">
        <f t="shared" si="65"/>
        <v>60952</v>
      </c>
      <c r="AC133">
        <f t="shared" si="66"/>
        <v>85039</v>
      </c>
      <c r="AE133" t="str">
        <f t="shared" si="63"/>
        <v>Spanish</v>
      </c>
      <c r="AF133" t="str">
        <f t="shared" si="63"/>
        <v>NULL</v>
      </c>
      <c r="AG133">
        <f t="shared" si="57"/>
        <v>99</v>
      </c>
      <c r="AH133">
        <f t="shared" si="58"/>
        <v>72</v>
      </c>
      <c r="AI133">
        <v>100</v>
      </c>
      <c r="AK133" t="str">
        <f t="shared" si="59"/>
        <v>Spanish</v>
      </c>
      <c r="AL133" t="str">
        <f t="shared" si="59"/>
        <v>NULL</v>
      </c>
      <c r="AM133">
        <f t="shared" si="67"/>
        <v>14</v>
      </c>
      <c r="AN133">
        <f t="shared" si="68"/>
        <v>10</v>
      </c>
      <c r="AO133">
        <f t="shared" si="69"/>
        <v>14</v>
      </c>
      <c r="BJ133" s="56"/>
      <c r="BK133" s="56"/>
    </row>
    <row r="134" spans="18:63" x14ac:dyDescent="0.45">
      <c r="R134" s="59"/>
      <c r="S134" t="s">
        <v>39</v>
      </c>
      <c r="T134" t="s">
        <v>1</v>
      </c>
      <c r="U134">
        <v>2513</v>
      </c>
      <c r="V134">
        <v>2057</v>
      </c>
      <c r="W134">
        <v>2529</v>
      </c>
      <c r="Y134" t="str">
        <f t="shared" si="56"/>
        <v>Urdu</v>
      </c>
      <c r="Z134" t="str">
        <f t="shared" si="56"/>
        <v>F</v>
      </c>
      <c r="AA134">
        <f t="shared" si="64"/>
        <v>2513</v>
      </c>
      <c r="AB134">
        <f t="shared" si="65"/>
        <v>2057</v>
      </c>
      <c r="AC134">
        <f t="shared" si="66"/>
        <v>2529</v>
      </c>
      <c r="AE134" t="str">
        <f t="shared" si="63"/>
        <v>Urdu</v>
      </c>
      <c r="AF134" t="str">
        <f t="shared" si="63"/>
        <v>F</v>
      </c>
      <c r="AG134">
        <f t="shared" si="57"/>
        <v>99</v>
      </c>
      <c r="AH134">
        <f t="shared" si="58"/>
        <v>81</v>
      </c>
      <c r="AI134">
        <v>100</v>
      </c>
      <c r="AK134" t="str">
        <f t="shared" si="59"/>
        <v>Urdu</v>
      </c>
      <c r="AL134" t="str">
        <f t="shared" si="59"/>
        <v>F</v>
      </c>
      <c r="AM134">
        <f t="shared" si="67"/>
        <v>1</v>
      </c>
      <c r="AN134">
        <f t="shared" si="68"/>
        <v>1</v>
      </c>
      <c r="AO134">
        <f t="shared" si="69"/>
        <v>1</v>
      </c>
      <c r="BJ134" s="56"/>
      <c r="BK134" s="56"/>
    </row>
    <row r="135" spans="18:63" x14ac:dyDescent="0.45">
      <c r="R135" s="59"/>
      <c r="S135" t="s">
        <v>39</v>
      </c>
      <c r="T135" t="s">
        <v>2</v>
      </c>
      <c r="U135">
        <v>1610</v>
      </c>
      <c r="V135">
        <v>1155</v>
      </c>
      <c r="W135">
        <v>1622</v>
      </c>
      <c r="Y135" t="str">
        <f t="shared" si="56"/>
        <v>Urdu</v>
      </c>
      <c r="Z135" t="str">
        <f t="shared" si="56"/>
        <v>M</v>
      </c>
      <c r="AA135">
        <f t="shared" si="64"/>
        <v>1610</v>
      </c>
      <c r="AB135">
        <f t="shared" si="65"/>
        <v>1155</v>
      </c>
      <c r="AC135">
        <f t="shared" si="66"/>
        <v>1622</v>
      </c>
      <c r="AE135" t="str">
        <f t="shared" si="63"/>
        <v>Urdu</v>
      </c>
      <c r="AF135" t="str">
        <f t="shared" si="63"/>
        <v>M</v>
      </c>
      <c r="AG135">
        <f t="shared" si="57"/>
        <v>99</v>
      </c>
      <c r="AH135">
        <f t="shared" si="58"/>
        <v>71</v>
      </c>
      <c r="AI135">
        <v>100</v>
      </c>
      <c r="AK135" t="str">
        <f t="shared" si="59"/>
        <v>Urdu</v>
      </c>
      <c r="AL135" t="str">
        <f t="shared" si="59"/>
        <v>M</v>
      </c>
      <c r="AM135">
        <f t="shared" si="67"/>
        <v>1</v>
      </c>
      <c r="AN135">
        <f t="shared" si="68"/>
        <v>0</v>
      </c>
      <c r="AO135">
        <f t="shared" si="69"/>
        <v>1</v>
      </c>
      <c r="BJ135" s="56"/>
      <c r="BK135" s="56"/>
    </row>
    <row r="136" spans="18:63" x14ac:dyDescent="0.45">
      <c r="R136" s="59"/>
      <c r="S136" t="s">
        <v>39</v>
      </c>
      <c r="T136" t="s">
        <v>3</v>
      </c>
      <c r="U136">
        <v>4123</v>
      </c>
      <c r="V136">
        <v>3212</v>
      </c>
      <c r="W136">
        <v>4151</v>
      </c>
      <c r="Y136" t="str">
        <f t="shared" si="56"/>
        <v>Urdu</v>
      </c>
      <c r="Z136" t="str">
        <f t="shared" si="56"/>
        <v>NULL</v>
      </c>
      <c r="AA136">
        <f t="shared" si="64"/>
        <v>4123</v>
      </c>
      <c r="AB136">
        <f t="shared" si="65"/>
        <v>3212</v>
      </c>
      <c r="AC136">
        <f t="shared" si="66"/>
        <v>4151</v>
      </c>
      <c r="AE136" t="str">
        <f t="shared" si="63"/>
        <v>Urdu</v>
      </c>
      <c r="AF136" t="str">
        <f t="shared" si="63"/>
        <v>NULL</v>
      </c>
      <c r="AG136">
        <f t="shared" si="57"/>
        <v>99</v>
      </c>
      <c r="AH136">
        <f t="shared" si="58"/>
        <v>77</v>
      </c>
      <c r="AI136">
        <v>100</v>
      </c>
      <c r="AK136" t="str">
        <f t="shared" si="59"/>
        <v>Urdu</v>
      </c>
      <c r="AL136" t="str">
        <f t="shared" si="59"/>
        <v>NULL</v>
      </c>
      <c r="AM136">
        <f t="shared" si="67"/>
        <v>1</v>
      </c>
      <c r="AN136">
        <f t="shared" si="68"/>
        <v>1</v>
      </c>
      <c r="AO136">
        <f t="shared" si="69"/>
        <v>1</v>
      </c>
      <c r="BJ136" s="56"/>
      <c r="BK136" s="56"/>
    </row>
    <row r="137" spans="18:63" x14ac:dyDescent="0.45">
      <c r="R137" s="59"/>
      <c r="S137" t="s">
        <v>40</v>
      </c>
      <c r="T137" t="s">
        <v>1</v>
      </c>
      <c r="U137">
        <v>5003</v>
      </c>
      <c r="V137">
        <v>4599</v>
      </c>
      <c r="W137">
        <v>5035</v>
      </c>
      <c r="Y137" t="str">
        <f t="shared" si="56"/>
        <v>Other Modern Languages</v>
      </c>
      <c r="Z137" t="str">
        <f t="shared" si="56"/>
        <v>F</v>
      </c>
      <c r="AA137">
        <f t="shared" si="64"/>
        <v>5003</v>
      </c>
      <c r="AB137">
        <f t="shared" si="65"/>
        <v>4599</v>
      </c>
      <c r="AC137">
        <f t="shared" si="66"/>
        <v>5035</v>
      </c>
      <c r="AE137" t="str">
        <f t="shared" si="63"/>
        <v>Other Modern Languages</v>
      </c>
      <c r="AF137" t="str">
        <f t="shared" si="63"/>
        <v>F</v>
      </c>
      <c r="AG137">
        <f t="shared" si="57"/>
        <v>99</v>
      </c>
      <c r="AH137">
        <f t="shared" si="58"/>
        <v>91</v>
      </c>
      <c r="AI137">
        <v>100</v>
      </c>
      <c r="AK137" t="str">
        <f t="shared" si="59"/>
        <v>Other Modern Languages</v>
      </c>
      <c r="AL137" t="str">
        <f t="shared" si="59"/>
        <v>F</v>
      </c>
      <c r="AM137">
        <f t="shared" si="67"/>
        <v>2</v>
      </c>
      <c r="AN137">
        <f t="shared" si="68"/>
        <v>2</v>
      </c>
      <c r="AO137">
        <f t="shared" si="69"/>
        <v>2</v>
      </c>
      <c r="BJ137" s="56"/>
      <c r="BK137" s="56"/>
    </row>
    <row r="138" spans="18:63" x14ac:dyDescent="0.45">
      <c r="R138" s="59"/>
      <c r="S138" t="s">
        <v>40</v>
      </c>
      <c r="T138" t="s">
        <v>2</v>
      </c>
      <c r="U138">
        <v>4686</v>
      </c>
      <c r="V138">
        <v>4077</v>
      </c>
      <c r="W138">
        <v>4736</v>
      </c>
      <c r="Y138" t="str">
        <f t="shared" si="56"/>
        <v>Other Modern Languages</v>
      </c>
      <c r="Z138" t="str">
        <f t="shared" si="56"/>
        <v>M</v>
      </c>
      <c r="AA138">
        <f t="shared" si="64"/>
        <v>4686</v>
      </c>
      <c r="AB138">
        <f t="shared" si="65"/>
        <v>4077</v>
      </c>
      <c r="AC138">
        <f t="shared" si="66"/>
        <v>4736</v>
      </c>
      <c r="AE138" t="str">
        <f t="shared" si="63"/>
        <v>Other Modern Languages</v>
      </c>
      <c r="AF138" t="str">
        <f t="shared" si="63"/>
        <v>M</v>
      </c>
      <c r="AG138">
        <f t="shared" si="57"/>
        <v>99</v>
      </c>
      <c r="AH138">
        <f t="shared" si="58"/>
        <v>86</v>
      </c>
      <c r="AI138">
        <v>100</v>
      </c>
      <c r="AK138" t="str">
        <f t="shared" si="59"/>
        <v>Other Modern Languages</v>
      </c>
      <c r="AL138" t="str">
        <f t="shared" si="59"/>
        <v>M</v>
      </c>
      <c r="AM138">
        <f t="shared" si="67"/>
        <v>1</v>
      </c>
      <c r="AN138">
        <f t="shared" si="68"/>
        <v>1</v>
      </c>
      <c r="AO138">
        <f t="shared" si="69"/>
        <v>2</v>
      </c>
      <c r="BJ138" s="56"/>
      <c r="BK138" s="56"/>
    </row>
    <row r="139" spans="18:63" x14ac:dyDescent="0.45">
      <c r="R139" s="59"/>
      <c r="S139" t="s">
        <v>40</v>
      </c>
      <c r="T139" t="s">
        <v>3</v>
      </c>
      <c r="U139">
        <v>9689</v>
      </c>
      <c r="V139">
        <v>8676</v>
      </c>
      <c r="W139">
        <v>9771</v>
      </c>
      <c r="Y139" t="str">
        <f t="shared" si="56"/>
        <v>Other Modern Languages</v>
      </c>
      <c r="Z139" t="str">
        <f t="shared" si="56"/>
        <v>NULL</v>
      </c>
      <c r="AA139">
        <f t="shared" si="64"/>
        <v>9689</v>
      </c>
      <c r="AB139">
        <f t="shared" si="65"/>
        <v>8676</v>
      </c>
      <c r="AC139">
        <f t="shared" si="66"/>
        <v>9771</v>
      </c>
      <c r="AE139" t="str">
        <f t="shared" si="63"/>
        <v>Other Modern Languages</v>
      </c>
      <c r="AF139" t="str">
        <f t="shared" si="63"/>
        <v>NULL</v>
      </c>
      <c r="AG139">
        <f t="shared" si="57"/>
        <v>99</v>
      </c>
      <c r="AH139">
        <f t="shared" si="58"/>
        <v>89</v>
      </c>
      <c r="AI139">
        <v>100</v>
      </c>
      <c r="AK139" t="str">
        <f t="shared" si="59"/>
        <v>Other Modern Languages</v>
      </c>
      <c r="AL139" t="str">
        <f t="shared" si="59"/>
        <v>NULL</v>
      </c>
      <c r="AM139">
        <f t="shared" si="67"/>
        <v>2</v>
      </c>
      <c r="AN139">
        <f t="shared" si="68"/>
        <v>1</v>
      </c>
      <c r="AO139">
        <f t="shared" si="69"/>
        <v>2</v>
      </c>
      <c r="BJ139" s="56"/>
      <c r="BK139" s="56"/>
    </row>
    <row r="140" spans="18:63" x14ac:dyDescent="0.45">
      <c r="R140" s="59"/>
      <c r="S140" t="s">
        <v>41</v>
      </c>
      <c r="T140" t="s">
        <v>1</v>
      </c>
      <c r="U140">
        <v>1879</v>
      </c>
      <c r="V140">
        <v>1591</v>
      </c>
      <c r="W140">
        <v>1885</v>
      </c>
      <c r="Y140" t="str">
        <f t="shared" si="56"/>
        <v>Classical Civilisation</v>
      </c>
      <c r="Z140" t="str">
        <f t="shared" si="56"/>
        <v>F</v>
      </c>
      <c r="AA140">
        <f t="shared" si="64"/>
        <v>1879</v>
      </c>
      <c r="AB140">
        <f t="shared" si="65"/>
        <v>1591</v>
      </c>
      <c r="AC140">
        <f t="shared" si="66"/>
        <v>1885</v>
      </c>
      <c r="AE140" t="str">
        <f t="shared" si="63"/>
        <v>Classical Civilisation</v>
      </c>
      <c r="AF140" t="str">
        <f t="shared" si="63"/>
        <v>F</v>
      </c>
      <c r="AG140">
        <f t="shared" si="57"/>
        <v>100</v>
      </c>
      <c r="AH140">
        <f t="shared" si="58"/>
        <v>84</v>
      </c>
      <c r="AI140">
        <v>100</v>
      </c>
      <c r="AK140" t="str">
        <f t="shared" si="59"/>
        <v>Classical Civilisation</v>
      </c>
      <c r="AL140" t="str">
        <f t="shared" si="59"/>
        <v>F</v>
      </c>
      <c r="AM140">
        <f t="shared" si="67"/>
        <v>1</v>
      </c>
      <c r="AN140">
        <f t="shared" si="68"/>
        <v>1</v>
      </c>
      <c r="AO140">
        <f t="shared" si="69"/>
        <v>1</v>
      </c>
      <c r="BJ140" s="56"/>
      <c r="BK140" s="56"/>
    </row>
    <row r="141" spans="18:63" x14ac:dyDescent="0.45">
      <c r="R141" s="59"/>
      <c r="S141" t="s">
        <v>41</v>
      </c>
      <c r="T141" t="s">
        <v>2</v>
      </c>
      <c r="U141">
        <v>2029</v>
      </c>
      <c r="V141">
        <v>1609</v>
      </c>
      <c r="W141">
        <v>2042</v>
      </c>
      <c r="Y141" t="str">
        <f t="shared" si="56"/>
        <v>Classical Civilisation</v>
      </c>
      <c r="Z141" t="str">
        <f t="shared" si="56"/>
        <v>M</v>
      </c>
      <c r="AA141">
        <f t="shared" si="64"/>
        <v>2029</v>
      </c>
      <c r="AB141">
        <f t="shared" si="65"/>
        <v>1609</v>
      </c>
      <c r="AC141">
        <f t="shared" si="66"/>
        <v>2042</v>
      </c>
      <c r="AE141" t="str">
        <f t="shared" si="63"/>
        <v>Classical Civilisation</v>
      </c>
      <c r="AF141" t="str">
        <f t="shared" si="63"/>
        <v>M</v>
      </c>
      <c r="AG141">
        <f t="shared" si="57"/>
        <v>99</v>
      </c>
      <c r="AH141">
        <f t="shared" si="58"/>
        <v>79</v>
      </c>
      <c r="AI141">
        <v>100</v>
      </c>
      <c r="AK141" t="str">
        <f t="shared" si="59"/>
        <v>Classical Civilisation</v>
      </c>
      <c r="AL141" t="str">
        <f t="shared" si="59"/>
        <v>M</v>
      </c>
      <c r="AM141">
        <f t="shared" si="67"/>
        <v>1</v>
      </c>
      <c r="AN141">
        <f t="shared" si="68"/>
        <v>1</v>
      </c>
      <c r="AO141">
        <f t="shared" si="69"/>
        <v>1</v>
      </c>
      <c r="BJ141" s="56"/>
      <c r="BK141" s="56"/>
    </row>
    <row r="142" spans="18:63" x14ac:dyDescent="0.45">
      <c r="R142" s="59"/>
      <c r="S142" t="s">
        <v>41</v>
      </c>
      <c r="T142" t="s">
        <v>3</v>
      </c>
      <c r="U142">
        <v>3908</v>
      </c>
      <c r="V142">
        <v>3200</v>
      </c>
      <c r="W142">
        <v>3927</v>
      </c>
      <c r="Y142" t="str">
        <f t="shared" si="56"/>
        <v>Classical Civilisation</v>
      </c>
      <c r="Z142" t="str">
        <f t="shared" si="56"/>
        <v>NULL</v>
      </c>
      <c r="AA142">
        <f t="shared" si="64"/>
        <v>3908</v>
      </c>
      <c r="AB142">
        <f t="shared" si="65"/>
        <v>3200</v>
      </c>
      <c r="AC142">
        <f t="shared" si="66"/>
        <v>3927</v>
      </c>
      <c r="AE142" t="str">
        <f t="shared" si="63"/>
        <v>Classical Civilisation</v>
      </c>
      <c r="AF142" t="str">
        <f t="shared" si="63"/>
        <v>NULL</v>
      </c>
      <c r="AG142">
        <f t="shared" si="57"/>
        <v>100</v>
      </c>
      <c r="AH142">
        <f t="shared" si="58"/>
        <v>81</v>
      </c>
      <c r="AI142">
        <v>100</v>
      </c>
      <c r="AK142" t="str">
        <f t="shared" si="59"/>
        <v>Classical Civilisation</v>
      </c>
      <c r="AL142" t="str">
        <f t="shared" si="59"/>
        <v>NULL</v>
      </c>
      <c r="AM142">
        <f t="shared" si="67"/>
        <v>1</v>
      </c>
      <c r="AN142">
        <f t="shared" si="68"/>
        <v>1</v>
      </c>
      <c r="AO142">
        <f t="shared" si="69"/>
        <v>1</v>
      </c>
      <c r="BJ142" s="56"/>
      <c r="BK142" s="56"/>
    </row>
    <row r="143" spans="18:63" x14ac:dyDescent="0.45">
      <c r="R143" s="59"/>
      <c r="S143" t="s">
        <v>42</v>
      </c>
      <c r="T143" t="s">
        <v>1</v>
      </c>
      <c r="U143">
        <v>485</v>
      </c>
      <c r="V143">
        <v>468</v>
      </c>
      <c r="W143">
        <v>485</v>
      </c>
      <c r="Y143" t="str">
        <f t="shared" si="56"/>
        <v>Classical Greek</v>
      </c>
      <c r="Z143" t="str">
        <f t="shared" si="56"/>
        <v>F</v>
      </c>
      <c r="AA143">
        <f t="shared" si="64"/>
        <v>485</v>
      </c>
      <c r="AB143">
        <f t="shared" si="65"/>
        <v>468</v>
      </c>
      <c r="AC143">
        <f t="shared" si="66"/>
        <v>485</v>
      </c>
      <c r="AE143" t="str">
        <f t="shared" si="63"/>
        <v>Classical Greek</v>
      </c>
      <c r="AF143" t="str">
        <f t="shared" si="63"/>
        <v>F</v>
      </c>
      <c r="AG143">
        <f t="shared" si="57"/>
        <v>100</v>
      </c>
      <c r="AH143">
        <f t="shared" si="58"/>
        <v>96</v>
      </c>
      <c r="AI143">
        <v>100</v>
      </c>
      <c r="AK143" t="str">
        <f t="shared" si="59"/>
        <v>Classical Greek</v>
      </c>
      <c r="AL143" t="str">
        <f t="shared" si="59"/>
        <v>F</v>
      </c>
      <c r="AM143">
        <f t="shared" si="67"/>
        <v>0</v>
      </c>
      <c r="AN143">
        <f t="shared" si="68"/>
        <v>0</v>
      </c>
      <c r="AO143">
        <f t="shared" si="69"/>
        <v>0</v>
      </c>
      <c r="BJ143" s="56"/>
      <c r="BK143" s="56"/>
    </row>
    <row r="144" spans="18:63" x14ac:dyDescent="0.45">
      <c r="R144" s="59"/>
      <c r="S144" t="s">
        <v>42</v>
      </c>
      <c r="T144" t="s">
        <v>2</v>
      </c>
      <c r="U144">
        <v>704</v>
      </c>
      <c r="V144">
        <v>693</v>
      </c>
      <c r="W144">
        <v>705</v>
      </c>
      <c r="Y144" t="str">
        <f t="shared" si="56"/>
        <v>Classical Greek</v>
      </c>
      <c r="Z144" t="str">
        <f t="shared" si="56"/>
        <v>M</v>
      </c>
      <c r="AA144">
        <f t="shared" si="64"/>
        <v>704</v>
      </c>
      <c r="AB144">
        <f t="shared" si="65"/>
        <v>693</v>
      </c>
      <c r="AC144">
        <f t="shared" si="66"/>
        <v>705</v>
      </c>
      <c r="AE144" t="str">
        <f t="shared" si="63"/>
        <v>Classical Greek</v>
      </c>
      <c r="AF144" t="str">
        <f t="shared" si="63"/>
        <v>M</v>
      </c>
      <c r="AG144">
        <f t="shared" si="57"/>
        <v>100</v>
      </c>
      <c r="AH144">
        <f t="shared" si="58"/>
        <v>98</v>
      </c>
      <c r="AI144">
        <v>100</v>
      </c>
      <c r="AK144" t="str">
        <f t="shared" si="59"/>
        <v>Classical Greek</v>
      </c>
      <c r="AL144" t="str">
        <f t="shared" si="59"/>
        <v>M</v>
      </c>
      <c r="AM144">
        <f t="shared" si="67"/>
        <v>0</v>
      </c>
      <c r="AN144">
        <f t="shared" si="68"/>
        <v>0</v>
      </c>
      <c r="AO144">
        <f t="shared" si="69"/>
        <v>0</v>
      </c>
      <c r="BJ144" s="56"/>
      <c r="BK144" s="56"/>
    </row>
    <row r="145" spans="18:63" x14ac:dyDescent="0.45">
      <c r="R145" s="59"/>
      <c r="S145" t="s">
        <v>42</v>
      </c>
      <c r="T145" t="s">
        <v>3</v>
      </c>
      <c r="U145">
        <v>1189</v>
      </c>
      <c r="V145">
        <v>1161</v>
      </c>
      <c r="W145">
        <v>1190</v>
      </c>
      <c r="Y145" t="str">
        <f t="shared" si="56"/>
        <v>Classical Greek</v>
      </c>
      <c r="Z145" t="str">
        <f t="shared" si="56"/>
        <v>NULL</v>
      </c>
      <c r="AA145">
        <f t="shared" si="64"/>
        <v>1189</v>
      </c>
      <c r="AB145">
        <f t="shared" si="65"/>
        <v>1161</v>
      </c>
      <c r="AC145">
        <f t="shared" si="66"/>
        <v>1190</v>
      </c>
      <c r="AE145" t="str">
        <f t="shared" si="63"/>
        <v>Classical Greek</v>
      </c>
      <c r="AF145" t="str">
        <f t="shared" si="63"/>
        <v>NULL</v>
      </c>
      <c r="AG145">
        <f t="shared" si="57"/>
        <v>100</v>
      </c>
      <c r="AH145">
        <f t="shared" si="58"/>
        <v>98</v>
      </c>
      <c r="AI145">
        <v>100</v>
      </c>
      <c r="AK145" t="str">
        <f t="shared" si="59"/>
        <v>Classical Greek</v>
      </c>
      <c r="AL145" t="str">
        <f t="shared" si="59"/>
        <v>NULL</v>
      </c>
      <c r="AM145">
        <f t="shared" si="67"/>
        <v>0</v>
      </c>
      <c r="AN145">
        <f t="shared" si="68"/>
        <v>0</v>
      </c>
      <c r="AO145">
        <f t="shared" si="69"/>
        <v>0</v>
      </c>
      <c r="BJ145" s="56"/>
      <c r="BK145" s="56"/>
    </row>
    <row r="146" spans="18:63" x14ac:dyDescent="0.45">
      <c r="R146" s="59"/>
      <c r="S146" t="s">
        <v>43</v>
      </c>
      <c r="T146" t="s">
        <v>1</v>
      </c>
      <c r="U146">
        <v>4158</v>
      </c>
      <c r="V146">
        <v>3953</v>
      </c>
      <c r="W146">
        <v>4165</v>
      </c>
      <c r="Y146" t="str">
        <f t="shared" si="56"/>
        <v>Latin</v>
      </c>
      <c r="Z146" t="str">
        <f t="shared" si="56"/>
        <v>F</v>
      </c>
      <c r="AA146">
        <f t="shared" si="64"/>
        <v>4158</v>
      </c>
      <c r="AB146">
        <f t="shared" si="65"/>
        <v>3953</v>
      </c>
      <c r="AC146">
        <f t="shared" si="66"/>
        <v>4165</v>
      </c>
      <c r="AE146" t="str">
        <f t="shared" si="63"/>
        <v>Latin</v>
      </c>
      <c r="AF146" t="str">
        <f t="shared" si="63"/>
        <v>F</v>
      </c>
      <c r="AG146">
        <f t="shared" si="57"/>
        <v>100</v>
      </c>
      <c r="AH146">
        <f t="shared" si="58"/>
        <v>95</v>
      </c>
      <c r="AI146">
        <v>100</v>
      </c>
      <c r="AK146" t="str">
        <f t="shared" si="59"/>
        <v>Latin</v>
      </c>
      <c r="AL146" t="str">
        <f t="shared" si="59"/>
        <v>F</v>
      </c>
      <c r="AM146">
        <f t="shared" si="67"/>
        <v>1</v>
      </c>
      <c r="AN146">
        <f t="shared" si="68"/>
        <v>1</v>
      </c>
      <c r="AO146">
        <f t="shared" si="69"/>
        <v>1</v>
      </c>
      <c r="BJ146" s="56"/>
      <c r="BK146" s="56"/>
    </row>
    <row r="147" spans="18:63" x14ac:dyDescent="0.45">
      <c r="R147" s="59"/>
      <c r="S147" t="s">
        <v>43</v>
      </c>
      <c r="T147" t="s">
        <v>2</v>
      </c>
      <c r="U147">
        <v>4093</v>
      </c>
      <c r="V147">
        <v>3812</v>
      </c>
      <c r="W147">
        <v>4111</v>
      </c>
      <c r="Y147" t="str">
        <f t="shared" si="56"/>
        <v>Latin</v>
      </c>
      <c r="Z147" t="str">
        <f t="shared" si="56"/>
        <v>M</v>
      </c>
      <c r="AA147">
        <f t="shared" si="64"/>
        <v>4093</v>
      </c>
      <c r="AB147">
        <f t="shared" si="65"/>
        <v>3812</v>
      </c>
      <c r="AC147">
        <f t="shared" si="66"/>
        <v>4111</v>
      </c>
      <c r="AE147" t="str">
        <f t="shared" si="63"/>
        <v>Latin</v>
      </c>
      <c r="AF147" t="str">
        <f t="shared" si="63"/>
        <v>M</v>
      </c>
      <c r="AG147">
        <f t="shared" si="57"/>
        <v>100</v>
      </c>
      <c r="AH147">
        <f t="shared" si="58"/>
        <v>93</v>
      </c>
      <c r="AI147">
        <v>100</v>
      </c>
      <c r="AK147" t="str">
        <f t="shared" si="59"/>
        <v>Latin</v>
      </c>
      <c r="AL147" t="str">
        <f t="shared" si="59"/>
        <v>M</v>
      </c>
      <c r="AM147">
        <f t="shared" si="67"/>
        <v>1</v>
      </c>
      <c r="AN147">
        <f t="shared" si="68"/>
        <v>1</v>
      </c>
      <c r="AO147">
        <f t="shared" si="69"/>
        <v>1</v>
      </c>
      <c r="BJ147" s="56"/>
      <c r="BK147" s="56"/>
    </row>
    <row r="148" spans="18:63" x14ac:dyDescent="0.45">
      <c r="R148" s="59"/>
      <c r="S148" t="s">
        <v>43</v>
      </c>
      <c r="T148" t="s">
        <v>3</v>
      </c>
      <c r="U148">
        <v>8251</v>
      </c>
      <c r="V148">
        <v>7765</v>
      </c>
      <c r="W148">
        <v>8276</v>
      </c>
      <c r="Y148" t="str">
        <f t="shared" si="56"/>
        <v>Latin</v>
      </c>
      <c r="Z148" t="str">
        <f t="shared" si="56"/>
        <v>NULL</v>
      </c>
      <c r="AA148">
        <f t="shared" si="64"/>
        <v>8251</v>
      </c>
      <c r="AB148">
        <f t="shared" si="65"/>
        <v>7765</v>
      </c>
      <c r="AC148">
        <f t="shared" si="66"/>
        <v>8276</v>
      </c>
      <c r="AE148" t="str">
        <f t="shared" si="63"/>
        <v>Latin</v>
      </c>
      <c r="AF148" t="str">
        <f t="shared" si="63"/>
        <v>NULL</v>
      </c>
      <c r="AG148">
        <f t="shared" si="57"/>
        <v>100</v>
      </c>
      <c r="AH148">
        <f t="shared" si="58"/>
        <v>94</v>
      </c>
      <c r="AI148">
        <v>100</v>
      </c>
      <c r="AK148" t="str">
        <f t="shared" si="59"/>
        <v>Latin</v>
      </c>
      <c r="AL148" t="str">
        <f t="shared" si="59"/>
        <v>NULL</v>
      </c>
      <c r="AM148">
        <f t="shared" si="67"/>
        <v>1</v>
      </c>
      <c r="AN148">
        <f t="shared" si="68"/>
        <v>1</v>
      </c>
      <c r="AO148">
        <f t="shared" si="69"/>
        <v>1</v>
      </c>
      <c r="BJ148" s="56"/>
      <c r="BK148" s="56"/>
    </row>
    <row r="149" spans="18:63" x14ac:dyDescent="0.45">
      <c r="R149" s="59"/>
      <c r="S149" t="s">
        <v>44</v>
      </c>
      <c r="T149" t="s">
        <v>1</v>
      </c>
      <c r="U149">
        <v>804</v>
      </c>
      <c r="V149">
        <v>646</v>
      </c>
      <c r="W149">
        <v>815</v>
      </c>
      <c r="Y149" t="str">
        <f t="shared" si="56"/>
        <v>Other Classical Studies</v>
      </c>
      <c r="Z149" t="str">
        <f t="shared" si="56"/>
        <v>F</v>
      </c>
      <c r="AA149">
        <f t="shared" si="64"/>
        <v>804</v>
      </c>
      <c r="AB149">
        <f t="shared" si="65"/>
        <v>646</v>
      </c>
      <c r="AC149">
        <f t="shared" si="66"/>
        <v>815</v>
      </c>
      <c r="AE149" t="str">
        <f t="shared" si="63"/>
        <v>Other Classical Studies</v>
      </c>
      <c r="AF149" t="str">
        <f t="shared" si="63"/>
        <v>F</v>
      </c>
      <c r="AG149">
        <f t="shared" si="57"/>
        <v>99</v>
      </c>
      <c r="AH149">
        <f t="shared" si="58"/>
        <v>79</v>
      </c>
      <c r="AI149">
        <v>100</v>
      </c>
      <c r="AK149" t="str">
        <f t="shared" si="59"/>
        <v>Other Classical Studies</v>
      </c>
      <c r="AL149" t="str">
        <f t="shared" si="59"/>
        <v>F</v>
      </c>
      <c r="AM149">
        <f t="shared" si="67"/>
        <v>0</v>
      </c>
      <c r="AN149">
        <f t="shared" si="68"/>
        <v>0</v>
      </c>
      <c r="AO149">
        <f t="shared" si="69"/>
        <v>0</v>
      </c>
      <c r="BJ149" s="56"/>
      <c r="BK149" s="56"/>
    </row>
    <row r="150" spans="18:63" x14ac:dyDescent="0.45">
      <c r="R150" s="59"/>
      <c r="S150" t="s">
        <v>44</v>
      </c>
      <c r="T150" t="s">
        <v>2</v>
      </c>
      <c r="U150">
        <v>621</v>
      </c>
      <c r="V150">
        <v>468</v>
      </c>
      <c r="W150">
        <v>645</v>
      </c>
      <c r="Y150" t="str">
        <f t="shared" si="56"/>
        <v>Other Classical Studies</v>
      </c>
      <c r="Z150" t="str">
        <f t="shared" si="56"/>
        <v>M</v>
      </c>
      <c r="AA150">
        <f t="shared" si="64"/>
        <v>621</v>
      </c>
      <c r="AB150">
        <f t="shared" si="65"/>
        <v>468</v>
      </c>
      <c r="AC150">
        <f t="shared" si="66"/>
        <v>645</v>
      </c>
      <c r="AE150" t="str">
        <f t="shared" si="63"/>
        <v>Other Classical Studies</v>
      </c>
      <c r="AF150" t="str">
        <f t="shared" si="63"/>
        <v>M</v>
      </c>
      <c r="AG150">
        <f t="shared" si="57"/>
        <v>96</v>
      </c>
      <c r="AH150">
        <f t="shared" si="58"/>
        <v>73</v>
      </c>
      <c r="AI150">
        <v>100</v>
      </c>
      <c r="AK150" t="str">
        <f t="shared" si="59"/>
        <v>Other Classical Studies</v>
      </c>
      <c r="AL150" t="str">
        <f t="shared" si="59"/>
        <v>M</v>
      </c>
      <c r="AM150">
        <f t="shared" si="67"/>
        <v>0</v>
      </c>
      <c r="AN150">
        <f t="shared" si="68"/>
        <v>0</v>
      </c>
      <c r="AO150">
        <f t="shared" si="69"/>
        <v>0</v>
      </c>
      <c r="BJ150" s="56"/>
      <c r="BK150" s="56"/>
    </row>
    <row r="151" spans="18:63" x14ac:dyDescent="0.45">
      <c r="R151" s="59"/>
      <c r="S151" t="s">
        <v>44</v>
      </c>
      <c r="T151" t="s">
        <v>3</v>
      </c>
      <c r="U151">
        <v>1425</v>
      </c>
      <c r="V151">
        <v>1114</v>
      </c>
      <c r="W151">
        <v>1460</v>
      </c>
      <c r="Y151" t="str">
        <f t="shared" si="56"/>
        <v>Other Classical Studies</v>
      </c>
      <c r="Z151" t="str">
        <f t="shared" si="56"/>
        <v>NULL</v>
      </c>
      <c r="AA151">
        <f t="shared" si="64"/>
        <v>1425</v>
      </c>
      <c r="AB151">
        <f t="shared" si="65"/>
        <v>1114</v>
      </c>
      <c r="AC151">
        <f t="shared" si="66"/>
        <v>1460</v>
      </c>
      <c r="AE151" t="str">
        <f t="shared" si="63"/>
        <v>Other Classical Studies</v>
      </c>
      <c r="AF151" t="str">
        <f t="shared" si="63"/>
        <v>NULL</v>
      </c>
      <c r="AG151">
        <f t="shared" si="57"/>
        <v>98</v>
      </c>
      <c r="AH151">
        <f t="shared" si="58"/>
        <v>76</v>
      </c>
      <c r="AI151">
        <v>100</v>
      </c>
      <c r="AK151" t="str">
        <f t="shared" si="59"/>
        <v>Other Classical Studies</v>
      </c>
      <c r="AL151" t="str">
        <f t="shared" si="59"/>
        <v>NULL</v>
      </c>
      <c r="AM151">
        <f t="shared" si="67"/>
        <v>0</v>
      </c>
      <c r="AN151">
        <f t="shared" si="68"/>
        <v>0</v>
      </c>
      <c r="AO151">
        <f t="shared" si="69"/>
        <v>0</v>
      </c>
      <c r="BJ151" s="56"/>
      <c r="BK151" s="56"/>
    </row>
    <row r="152" spans="18:63" x14ac:dyDescent="0.45">
      <c r="R152" s="59"/>
      <c r="S152" t="s">
        <v>45</v>
      </c>
      <c r="T152" t="s">
        <v>1</v>
      </c>
      <c r="U152">
        <v>421</v>
      </c>
      <c r="V152">
        <v>324</v>
      </c>
      <c r="W152">
        <v>424</v>
      </c>
      <c r="Y152" t="str">
        <f t="shared" si="56"/>
        <v>Applied Art and Design</v>
      </c>
      <c r="Z152" t="str">
        <f t="shared" si="56"/>
        <v>F</v>
      </c>
      <c r="AA152">
        <f t="shared" si="64"/>
        <v>421</v>
      </c>
      <c r="AB152">
        <f t="shared" si="65"/>
        <v>324</v>
      </c>
      <c r="AC152">
        <f t="shared" si="66"/>
        <v>424</v>
      </c>
      <c r="AE152" t="str">
        <f t="shared" si="63"/>
        <v>Applied Art and Design</v>
      </c>
      <c r="AF152" t="str">
        <f t="shared" si="63"/>
        <v>F</v>
      </c>
      <c r="AG152">
        <f t="shared" si="57"/>
        <v>99</v>
      </c>
      <c r="AH152">
        <f t="shared" si="58"/>
        <v>76</v>
      </c>
      <c r="AI152">
        <v>100</v>
      </c>
      <c r="AK152" t="str">
        <f t="shared" si="59"/>
        <v>Applied Art and Design</v>
      </c>
      <c r="AL152" t="str">
        <f t="shared" si="59"/>
        <v>F</v>
      </c>
      <c r="AM152">
        <f t="shared" si="67"/>
        <v>0</v>
      </c>
      <c r="AN152">
        <f t="shared" si="68"/>
        <v>0</v>
      </c>
      <c r="AO152">
        <f t="shared" si="69"/>
        <v>0</v>
      </c>
      <c r="BJ152" s="56"/>
      <c r="BK152" s="56"/>
    </row>
    <row r="153" spans="18:63" x14ac:dyDescent="0.45">
      <c r="R153" s="59"/>
      <c r="S153" t="s">
        <v>45</v>
      </c>
      <c r="T153" t="s">
        <v>2</v>
      </c>
      <c r="U153">
        <v>393</v>
      </c>
      <c r="V153">
        <v>245</v>
      </c>
      <c r="W153">
        <v>400</v>
      </c>
      <c r="Y153" t="str">
        <f t="shared" si="56"/>
        <v>Applied Art and Design</v>
      </c>
      <c r="Z153" t="str">
        <f t="shared" si="56"/>
        <v>M</v>
      </c>
      <c r="AA153">
        <f t="shared" si="64"/>
        <v>393</v>
      </c>
      <c r="AB153">
        <f t="shared" si="65"/>
        <v>245</v>
      </c>
      <c r="AC153">
        <f t="shared" si="66"/>
        <v>400</v>
      </c>
      <c r="AE153" t="str">
        <f t="shared" si="63"/>
        <v>Applied Art and Design</v>
      </c>
      <c r="AF153" t="str">
        <f t="shared" si="63"/>
        <v>M</v>
      </c>
      <c r="AG153">
        <f t="shared" si="57"/>
        <v>98</v>
      </c>
      <c r="AH153">
        <f t="shared" si="58"/>
        <v>61</v>
      </c>
      <c r="AI153">
        <v>100</v>
      </c>
      <c r="AK153" t="str">
        <f t="shared" si="59"/>
        <v>Applied Art and Design</v>
      </c>
      <c r="AL153" t="str">
        <f t="shared" si="59"/>
        <v>M</v>
      </c>
      <c r="AM153">
        <f t="shared" si="67"/>
        <v>0</v>
      </c>
      <c r="AN153">
        <f t="shared" si="68"/>
        <v>0</v>
      </c>
      <c r="AO153">
        <f t="shared" si="69"/>
        <v>0</v>
      </c>
      <c r="BJ153" s="56"/>
      <c r="BK153" s="56"/>
    </row>
    <row r="154" spans="18:63" x14ac:dyDescent="0.45">
      <c r="R154" s="59"/>
      <c r="S154" t="s">
        <v>45</v>
      </c>
      <c r="T154" t="s">
        <v>3</v>
      </c>
      <c r="U154">
        <v>814</v>
      </c>
      <c r="V154">
        <v>569</v>
      </c>
      <c r="W154">
        <v>824</v>
      </c>
      <c r="Y154" t="str">
        <f t="shared" ref="Y154:Z205" si="70">S154</f>
        <v>Applied Art and Design</v>
      </c>
      <c r="Z154" t="str">
        <f t="shared" si="70"/>
        <v>NULL</v>
      </c>
      <c r="AA154">
        <f t="shared" si="64"/>
        <v>814</v>
      </c>
      <c r="AB154">
        <f t="shared" si="65"/>
        <v>569</v>
      </c>
      <c r="AC154">
        <f t="shared" si="66"/>
        <v>824</v>
      </c>
      <c r="AE154" t="str">
        <f t="shared" si="63"/>
        <v>Applied Art and Design</v>
      </c>
      <c r="AF154" t="str">
        <f t="shared" si="63"/>
        <v>NULL</v>
      </c>
      <c r="AG154">
        <f t="shared" ref="AG154:AG205" si="71">ROUND(100*U154/W154,0)</f>
        <v>99</v>
      </c>
      <c r="AH154">
        <f t="shared" ref="AH154:AH205" si="72">ROUND(100*V154/$W154,0)</f>
        <v>69</v>
      </c>
      <c r="AI154">
        <v>100</v>
      </c>
      <c r="AK154" t="str">
        <f t="shared" ref="AK154:AL205" si="73">AE154</f>
        <v>Applied Art and Design</v>
      </c>
      <c r="AL154" t="str">
        <f t="shared" si="73"/>
        <v>NULL</v>
      </c>
      <c r="AM154">
        <f t="shared" ref="AM154:AM185" si="74">ROUND(100*IF(AL154="F",U154/$AS$7,IF(AL154="M",U154/$AR$7,IF(AL154="NULL",U154/$AT$7,"Error"))),0)</f>
        <v>0</v>
      </c>
      <c r="AN154">
        <f t="shared" ref="AN154:AN185" si="75">ROUND(100*IF(AL154="F",V154/$AS$7,IF(AL154="M",V154/$AR$7,IF(AL154="NULL",V154/$AT$7,"Error"))),0)</f>
        <v>0</v>
      </c>
      <c r="AO154">
        <f t="shared" ref="AO154:AO185" si="76">ROUND(100*IF(AL154="F",W154/$AS$7,IF(AL154="M",W154/$AR$7,IF(AL154="NULL",W154/$AT$7,"Error"))),0)</f>
        <v>0</v>
      </c>
      <c r="BJ154" s="56"/>
      <c r="BK154" s="56"/>
    </row>
    <row r="155" spans="18:63" x14ac:dyDescent="0.45">
      <c r="R155" s="59"/>
      <c r="S155" t="s">
        <v>46</v>
      </c>
      <c r="T155" t="s">
        <v>1</v>
      </c>
      <c r="U155">
        <v>111647</v>
      </c>
      <c r="V155">
        <v>92647</v>
      </c>
      <c r="W155">
        <v>112329</v>
      </c>
      <c r="Y155" t="str">
        <f t="shared" si="70"/>
        <v>Art and Design</v>
      </c>
      <c r="Z155" t="str">
        <f t="shared" si="70"/>
        <v>F</v>
      </c>
      <c r="AA155">
        <f t="shared" si="64"/>
        <v>111647</v>
      </c>
      <c r="AB155">
        <f t="shared" si="65"/>
        <v>92647</v>
      </c>
      <c r="AC155">
        <f t="shared" si="66"/>
        <v>112329</v>
      </c>
      <c r="AE155" t="str">
        <f t="shared" ref="AE155:AF205" si="77">Y155</f>
        <v>Art and Design</v>
      </c>
      <c r="AF155" t="str">
        <f t="shared" si="77"/>
        <v>F</v>
      </c>
      <c r="AG155">
        <f t="shared" si="71"/>
        <v>99</v>
      </c>
      <c r="AH155">
        <f t="shared" si="72"/>
        <v>82</v>
      </c>
      <c r="AI155">
        <v>100</v>
      </c>
      <c r="AK155" t="str">
        <f t="shared" si="73"/>
        <v>Art and Design</v>
      </c>
      <c r="AL155" t="str">
        <f t="shared" si="73"/>
        <v>F</v>
      </c>
      <c r="AM155">
        <f t="shared" si="74"/>
        <v>37</v>
      </c>
      <c r="AN155">
        <f t="shared" si="75"/>
        <v>31</v>
      </c>
      <c r="AO155">
        <f t="shared" si="76"/>
        <v>38</v>
      </c>
      <c r="BJ155" s="56"/>
      <c r="BK155" s="56"/>
    </row>
    <row r="156" spans="18:63" x14ac:dyDescent="0.45">
      <c r="R156" s="59"/>
      <c r="S156" t="s">
        <v>46</v>
      </c>
      <c r="T156" t="s">
        <v>2</v>
      </c>
      <c r="U156">
        <v>57518</v>
      </c>
      <c r="V156">
        <v>37147</v>
      </c>
      <c r="W156">
        <v>58375</v>
      </c>
      <c r="Y156" t="str">
        <f t="shared" si="70"/>
        <v>Art and Design</v>
      </c>
      <c r="Z156" t="str">
        <f t="shared" si="70"/>
        <v>M</v>
      </c>
      <c r="AA156">
        <f t="shared" ref="AA156:AA205" si="78">U156</f>
        <v>57518</v>
      </c>
      <c r="AB156">
        <f t="shared" ref="AB156:AB205" si="79">V156</f>
        <v>37147</v>
      </c>
      <c r="AC156">
        <f t="shared" ref="AC156:AC205" si="80">W156</f>
        <v>58375</v>
      </c>
      <c r="AE156" t="str">
        <f t="shared" si="77"/>
        <v>Art and Design</v>
      </c>
      <c r="AF156" t="str">
        <f t="shared" si="77"/>
        <v>M</v>
      </c>
      <c r="AG156">
        <f t="shared" si="71"/>
        <v>99</v>
      </c>
      <c r="AH156">
        <f t="shared" si="72"/>
        <v>64</v>
      </c>
      <c r="AI156">
        <v>100</v>
      </c>
      <c r="AK156" t="str">
        <f t="shared" si="73"/>
        <v>Art and Design</v>
      </c>
      <c r="AL156" t="str">
        <f t="shared" si="73"/>
        <v>M</v>
      </c>
      <c r="AM156">
        <f t="shared" si="74"/>
        <v>18</v>
      </c>
      <c r="AN156">
        <f t="shared" si="75"/>
        <v>12</v>
      </c>
      <c r="AO156">
        <f t="shared" si="76"/>
        <v>19</v>
      </c>
      <c r="BJ156" s="56"/>
      <c r="BK156" s="56"/>
    </row>
    <row r="157" spans="18:63" x14ac:dyDescent="0.45">
      <c r="R157" s="59"/>
      <c r="S157" t="s">
        <v>46</v>
      </c>
      <c r="T157" t="s">
        <v>3</v>
      </c>
      <c r="U157">
        <v>169165</v>
      </c>
      <c r="V157">
        <v>129794</v>
      </c>
      <c r="W157">
        <v>170704</v>
      </c>
      <c r="Y157" t="str">
        <f t="shared" si="70"/>
        <v>Art and Design</v>
      </c>
      <c r="Z157" t="str">
        <f t="shared" si="70"/>
        <v>NULL</v>
      </c>
      <c r="AA157">
        <f t="shared" si="78"/>
        <v>169165</v>
      </c>
      <c r="AB157">
        <f t="shared" si="79"/>
        <v>129794</v>
      </c>
      <c r="AC157">
        <f t="shared" si="80"/>
        <v>170704</v>
      </c>
      <c r="AE157" t="str">
        <f t="shared" si="77"/>
        <v>Art and Design</v>
      </c>
      <c r="AF157" t="str">
        <f t="shared" si="77"/>
        <v>NULL</v>
      </c>
      <c r="AG157">
        <f t="shared" si="71"/>
        <v>99</v>
      </c>
      <c r="AH157">
        <f t="shared" si="72"/>
        <v>76</v>
      </c>
      <c r="AI157">
        <v>100</v>
      </c>
      <c r="AK157" t="str">
        <f t="shared" si="73"/>
        <v>Art and Design</v>
      </c>
      <c r="AL157" t="str">
        <f t="shared" si="73"/>
        <v>NULL</v>
      </c>
      <c r="AM157">
        <f t="shared" si="74"/>
        <v>28</v>
      </c>
      <c r="AN157">
        <f t="shared" si="75"/>
        <v>21</v>
      </c>
      <c r="AO157">
        <f t="shared" si="76"/>
        <v>28</v>
      </c>
      <c r="BJ157" s="56"/>
      <c r="BK157" s="56"/>
    </row>
    <row r="158" spans="18:63" x14ac:dyDescent="0.45">
      <c r="R158" s="59"/>
      <c r="S158" t="s">
        <v>47</v>
      </c>
      <c r="T158" t="s">
        <v>1</v>
      </c>
      <c r="U158">
        <v>4679</v>
      </c>
      <c r="V158">
        <v>3219</v>
      </c>
      <c r="W158">
        <v>4789</v>
      </c>
      <c r="Y158" t="str">
        <f t="shared" si="70"/>
        <v>Communication Studies</v>
      </c>
      <c r="Z158" t="str">
        <f t="shared" si="70"/>
        <v>F</v>
      </c>
      <c r="AA158">
        <f t="shared" si="78"/>
        <v>4679</v>
      </c>
      <c r="AB158">
        <f t="shared" si="79"/>
        <v>3219</v>
      </c>
      <c r="AC158">
        <f t="shared" si="80"/>
        <v>4789</v>
      </c>
      <c r="AE158" t="str">
        <f t="shared" si="77"/>
        <v>Communication Studies</v>
      </c>
      <c r="AF158" t="str">
        <f t="shared" si="77"/>
        <v>F</v>
      </c>
      <c r="AG158">
        <f t="shared" si="71"/>
        <v>98</v>
      </c>
      <c r="AH158">
        <f t="shared" si="72"/>
        <v>67</v>
      </c>
      <c r="AI158">
        <v>100</v>
      </c>
      <c r="AK158" t="str">
        <f t="shared" si="73"/>
        <v>Communication Studies</v>
      </c>
      <c r="AL158" t="str">
        <f t="shared" si="73"/>
        <v>F</v>
      </c>
      <c r="AM158">
        <f t="shared" si="74"/>
        <v>2</v>
      </c>
      <c r="AN158">
        <f t="shared" si="75"/>
        <v>1</v>
      </c>
      <c r="AO158">
        <f t="shared" si="76"/>
        <v>2</v>
      </c>
      <c r="BJ158" s="56"/>
      <c r="BK158" s="56"/>
    </row>
    <row r="159" spans="18:63" x14ac:dyDescent="0.45">
      <c r="R159" s="59"/>
      <c r="S159" t="s">
        <v>47</v>
      </c>
      <c r="T159" t="s">
        <v>2</v>
      </c>
      <c r="U159">
        <v>4391</v>
      </c>
      <c r="V159">
        <v>2273</v>
      </c>
      <c r="W159">
        <v>4566</v>
      </c>
      <c r="Y159" t="str">
        <f t="shared" si="70"/>
        <v>Communication Studies</v>
      </c>
      <c r="Z159" t="str">
        <f t="shared" si="70"/>
        <v>M</v>
      </c>
      <c r="AA159">
        <f t="shared" si="78"/>
        <v>4391</v>
      </c>
      <c r="AB159">
        <f t="shared" si="79"/>
        <v>2273</v>
      </c>
      <c r="AC159">
        <f t="shared" si="80"/>
        <v>4566</v>
      </c>
      <c r="AE159" t="str">
        <f t="shared" si="77"/>
        <v>Communication Studies</v>
      </c>
      <c r="AF159" t="str">
        <f t="shared" si="77"/>
        <v>M</v>
      </c>
      <c r="AG159">
        <f t="shared" si="71"/>
        <v>96</v>
      </c>
      <c r="AH159">
        <f t="shared" si="72"/>
        <v>50</v>
      </c>
      <c r="AI159">
        <v>100</v>
      </c>
      <c r="AK159" t="str">
        <f t="shared" si="73"/>
        <v>Communication Studies</v>
      </c>
      <c r="AL159" t="str">
        <f t="shared" si="73"/>
        <v>M</v>
      </c>
      <c r="AM159">
        <f t="shared" si="74"/>
        <v>1</v>
      </c>
      <c r="AN159">
        <f t="shared" si="75"/>
        <v>1</v>
      </c>
      <c r="AO159">
        <f t="shared" si="76"/>
        <v>1</v>
      </c>
      <c r="BJ159" s="56"/>
      <c r="BK159" s="56"/>
    </row>
    <row r="160" spans="18:63" x14ac:dyDescent="0.45">
      <c r="R160" s="59"/>
      <c r="S160" t="s">
        <v>47</v>
      </c>
      <c r="T160" t="s">
        <v>3</v>
      </c>
      <c r="U160">
        <v>9070</v>
      </c>
      <c r="V160">
        <v>5492</v>
      </c>
      <c r="W160">
        <v>9355</v>
      </c>
      <c r="Y160" t="str">
        <f t="shared" si="70"/>
        <v>Communication Studies</v>
      </c>
      <c r="Z160" t="str">
        <f t="shared" si="70"/>
        <v>NULL</v>
      </c>
      <c r="AA160">
        <f t="shared" si="78"/>
        <v>9070</v>
      </c>
      <c r="AB160">
        <f t="shared" si="79"/>
        <v>5492</v>
      </c>
      <c r="AC160">
        <f t="shared" si="80"/>
        <v>9355</v>
      </c>
      <c r="AE160" t="str">
        <f t="shared" si="77"/>
        <v>Communication Studies</v>
      </c>
      <c r="AF160" t="str">
        <f t="shared" si="77"/>
        <v>NULL</v>
      </c>
      <c r="AG160">
        <f t="shared" si="71"/>
        <v>97</v>
      </c>
      <c r="AH160">
        <f t="shared" si="72"/>
        <v>59</v>
      </c>
      <c r="AI160">
        <v>100</v>
      </c>
      <c r="AK160" t="str">
        <f t="shared" si="73"/>
        <v>Communication Studies</v>
      </c>
      <c r="AL160" t="str">
        <f t="shared" si="73"/>
        <v>NULL</v>
      </c>
      <c r="AM160">
        <f t="shared" si="74"/>
        <v>1</v>
      </c>
      <c r="AN160">
        <f t="shared" si="75"/>
        <v>1</v>
      </c>
      <c r="AO160">
        <f t="shared" si="76"/>
        <v>2</v>
      </c>
      <c r="BJ160" s="56"/>
      <c r="BK160" s="56"/>
    </row>
    <row r="161" spans="18:63" x14ac:dyDescent="0.45">
      <c r="R161" s="59"/>
      <c r="S161" t="s">
        <v>48</v>
      </c>
      <c r="T161" t="s">
        <v>1</v>
      </c>
      <c r="U161">
        <v>42962</v>
      </c>
      <c r="V161">
        <v>33609</v>
      </c>
      <c r="W161">
        <v>43173</v>
      </c>
      <c r="Y161" t="str">
        <f t="shared" si="70"/>
        <v>Drama</v>
      </c>
      <c r="Z161" t="str">
        <f t="shared" si="70"/>
        <v>F</v>
      </c>
      <c r="AA161">
        <f t="shared" si="78"/>
        <v>42962</v>
      </c>
      <c r="AB161">
        <f t="shared" si="79"/>
        <v>33609</v>
      </c>
      <c r="AC161">
        <f t="shared" si="80"/>
        <v>43173</v>
      </c>
      <c r="AE161" t="str">
        <f t="shared" si="77"/>
        <v>Drama</v>
      </c>
      <c r="AF161" t="str">
        <f t="shared" si="77"/>
        <v>F</v>
      </c>
      <c r="AG161">
        <f t="shared" si="71"/>
        <v>100</v>
      </c>
      <c r="AH161">
        <f t="shared" si="72"/>
        <v>78</v>
      </c>
      <c r="AI161">
        <v>100</v>
      </c>
      <c r="AK161" t="str">
        <f t="shared" si="73"/>
        <v>Drama</v>
      </c>
      <c r="AL161" t="str">
        <f t="shared" si="73"/>
        <v>F</v>
      </c>
      <c r="AM161">
        <f t="shared" si="74"/>
        <v>14</v>
      </c>
      <c r="AN161">
        <f t="shared" si="75"/>
        <v>11</v>
      </c>
      <c r="AO161">
        <f t="shared" si="76"/>
        <v>14</v>
      </c>
      <c r="BJ161" s="56"/>
      <c r="BK161" s="56"/>
    </row>
    <row r="162" spans="18:63" x14ac:dyDescent="0.45">
      <c r="R162" s="59"/>
      <c r="S162" t="s">
        <v>48</v>
      </c>
      <c r="T162" t="s">
        <v>2</v>
      </c>
      <c r="U162">
        <v>26651</v>
      </c>
      <c r="V162">
        <v>17540</v>
      </c>
      <c r="W162">
        <v>26926</v>
      </c>
      <c r="Y162" t="str">
        <f t="shared" si="70"/>
        <v>Drama</v>
      </c>
      <c r="Z162" t="str">
        <f t="shared" si="70"/>
        <v>M</v>
      </c>
      <c r="AA162">
        <f t="shared" si="78"/>
        <v>26651</v>
      </c>
      <c r="AB162">
        <f t="shared" si="79"/>
        <v>17540</v>
      </c>
      <c r="AC162">
        <f t="shared" si="80"/>
        <v>26926</v>
      </c>
      <c r="AE162" t="str">
        <f t="shared" si="77"/>
        <v>Drama</v>
      </c>
      <c r="AF162" t="str">
        <f t="shared" si="77"/>
        <v>M</v>
      </c>
      <c r="AG162">
        <f t="shared" si="71"/>
        <v>99</v>
      </c>
      <c r="AH162">
        <f t="shared" si="72"/>
        <v>65</v>
      </c>
      <c r="AI162">
        <v>100</v>
      </c>
      <c r="AK162" t="str">
        <f t="shared" si="73"/>
        <v>Drama</v>
      </c>
      <c r="AL162" t="str">
        <f t="shared" si="73"/>
        <v>M</v>
      </c>
      <c r="AM162">
        <f t="shared" si="74"/>
        <v>8</v>
      </c>
      <c r="AN162">
        <f t="shared" si="75"/>
        <v>6</v>
      </c>
      <c r="AO162">
        <f t="shared" si="76"/>
        <v>9</v>
      </c>
      <c r="BJ162" s="56"/>
      <c r="BK162" s="56"/>
    </row>
    <row r="163" spans="18:63" x14ac:dyDescent="0.45">
      <c r="R163" s="59"/>
      <c r="S163" t="s">
        <v>48</v>
      </c>
      <c r="T163" t="s">
        <v>3</v>
      </c>
      <c r="U163">
        <v>69613</v>
      </c>
      <c r="V163">
        <v>51149</v>
      </c>
      <c r="W163">
        <v>70099</v>
      </c>
      <c r="Y163" t="str">
        <f t="shared" si="70"/>
        <v>Drama</v>
      </c>
      <c r="Z163" t="str">
        <f t="shared" si="70"/>
        <v>NULL</v>
      </c>
      <c r="AA163">
        <f t="shared" si="78"/>
        <v>69613</v>
      </c>
      <c r="AB163">
        <f t="shared" si="79"/>
        <v>51149</v>
      </c>
      <c r="AC163">
        <f t="shared" si="80"/>
        <v>70099</v>
      </c>
      <c r="AE163" t="str">
        <f t="shared" si="77"/>
        <v>Drama</v>
      </c>
      <c r="AF163" t="str">
        <f t="shared" si="77"/>
        <v>NULL</v>
      </c>
      <c r="AG163">
        <f t="shared" si="71"/>
        <v>99</v>
      </c>
      <c r="AH163">
        <f t="shared" si="72"/>
        <v>73</v>
      </c>
      <c r="AI163">
        <v>100</v>
      </c>
      <c r="AK163" t="str">
        <f t="shared" si="73"/>
        <v>Drama</v>
      </c>
      <c r="AL163" t="str">
        <f t="shared" si="73"/>
        <v>NULL</v>
      </c>
      <c r="AM163">
        <f t="shared" si="74"/>
        <v>11</v>
      </c>
      <c r="AN163">
        <f t="shared" si="75"/>
        <v>8</v>
      </c>
      <c r="AO163">
        <f t="shared" si="76"/>
        <v>11</v>
      </c>
      <c r="BJ163" s="56"/>
      <c r="BK163" s="56"/>
    </row>
    <row r="164" spans="18:63" x14ac:dyDescent="0.45">
      <c r="R164" s="59"/>
      <c r="S164" t="s">
        <v>49</v>
      </c>
      <c r="T164" t="s">
        <v>1</v>
      </c>
      <c r="U164">
        <v>209823</v>
      </c>
      <c r="V164">
        <v>173473</v>
      </c>
      <c r="W164">
        <v>211310</v>
      </c>
      <c r="Y164" t="str">
        <f t="shared" si="70"/>
        <v>English Literature</v>
      </c>
      <c r="Z164" t="str">
        <f t="shared" si="70"/>
        <v>F</v>
      </c>
      <c r="AA164">
        <f t="shared" si="78"/>
        <v>209823</v>
      </c>
      <c r="AB164">
        <f t="shared" si="79"/>
        <v>173473</v>
      </c>
      <c r="AC164">
        <f t="shared" si="80"/>
        <v>211310</v>
      </c>
      <c r="AE164" t="str">
        <f t="shared" si="77"/>
        <v>English Literature</v>
      </c>
      <c r="AF164" t="str">
        <f t="shared" si="77"/>
        <v>F</v>
      </c>
      <c r="AG164">
        <f t="shared" si="71"/>
        <v>99</v>
      </c>
      <c r="AH164">
        <f t="shared" si="72"/>
        <v>82</v>
      </c>
      <c r="AI164">
        <v>100</v>
      </c>
      <c r="AK164" t="str">
        <f t="shared" si="73"/>
        <v>English Literature</v>
      </c>
      <c r="AL164" t="str">
        <f t="shared" si="73"/>
        <v>F</v>
      </c>
      <c r="AM164">
        <f t="shared" si="74"/>
        <v>70</v>
      </c>
      <c r="AN164">
        <f t="shared" si="75"/>
        <v>58</v>
      </c>
      <c r="AO164">
        <f t="shared" si="76"/>
        <v>71</v>
      </c>
      <c r="BJ164" s="56"/>
      <c r="BK164" s="56"/>
    </row>
    <row r="165" spans="18:63" x14ac:dyDescent="0.45">
      <c r="R165" s="59"/>
      <c r="S165" t="s">
        <v>49</v>
      </c>
      <c r="T165" t="s">
        <v>2</v>
      </c>
      <c r="U165">
        <v>193141</v>
      </c>
      <c r="V165">
        <v>133075</v>
      </c>
      <c r="W165">
        <v>195535</v>
      </c>
      <c r="Y165" t="str">
        <f t="shared" si="70"/>
        <v>English Literature</v>
      </c>
      <c r="Z165" t="str">
        <f t="shared" si="70"/>
        <v>M</v>
      </c>
      <c r="AA165">
        <f t="shared" si="78"/>
        <v>193141</v>
      </c>
      <c r="AB165">
        <f t="shared" si="79"/>
        <v>133075</v>
      </c>
      <c r="AC165">
        <f t="shared" si="80"/>
        <v>195535</v>
      </c>
      <c r="AE165" t="str">
        <f t="shared" si="77"/>
        <v>English Literature</v>
      </c>
      <c r="AF165" t="str">
        <f t="shared" si="77"/>
        <v>M</v>
      </c>
      <c r="AG165">
        <f t="shared" si="71"/>
        <v>99</v>
      </c>
      <c r="AH165">
        <f t="shared" si="72"/>
        <v>68</v>
      </c>
      <c r="AI165">
        <v>100</v>
      </c>
      <c r="AK165" t="str">
        <f t="shared" si="73"/>
        <v>English Literature</v>
      </c>
      <c r="AL165" t="str">
        <f t="shared" si="73"/>
        <v>M</v>
      </c>
      <c r="AM165">
        <f t="shared" si="74"/>
        <v>62</v>
      </c>
      <c r="AN165">
        <f t="shared" si="75"/>
        <v>42</v>
      </c>
      <c r="AO165">
        <f t="shared" si="76"/>
        <v>62</v>
      </c>
      <c r="BJ165" s="56"/>
      <c r="BK165" s="56"/>
    </row>
    <row r="166" spans="18:63" x14ac:dyDescent="0.45">
      <c r="R166" s="59"/>
      <c r="S166" t="s">
        <v>49</v>
      </c>
      <c r="T166" t="s">
        <v>3</v>
      </c>
      <c r="U166">
        <v>402964</v>
      </c>
      <c r="V166">
        <v>306548</v>
      </c>
      <c r="W166">
        <v>406845</v>
      </c>
      <c r="Y166" t="str">
        <f t="shared" si="70"/>
        <v>English Literature</v>
      </c>
      <c r="Z166" t="str">
        <f t="shared" si="70"/>
        <v>NULL</v>
      </c>
      <c r="AA166">
        <f t="shared" si="78"/>
        <v>402964</v>
      </c>
      <c r="AB166">
        <f t="shared" si="79"/>
        <v>306548</v>
      </c>
      <c r="AC166">
        <f t="shared" si="80"/>
        <v>406845</v>
      </c>
      <c r="AE166" t="str">
        <f t="shared" si="77"/>
        <v>English Literature</v>
      </c>
      <c r="AF166" t="str">
        <f t="shared" si="77"/>
        <v>NULL</v>
      </c>
      <c r="AG166">
        <f t="shared" si="71"/>
        <v>99</v>
      </c>
      <c r="AH166">
        <f t="shared" si="72"/>
        <v>75</v>
      </c>
      <c r="AI166">
        <v>100</v>
      </c>
      <c r="AK166" t="str">
        <f t="shared" si="73"/>
        <v>English Literature</v>
      </c>
      <c r="AL166" t="str">
        <f t="shared" si="73"/>
        <v>NULL</v>
      </c>
      <c r="AM166">
        <f t="shared" si="74"/>
        <v>66</v>
      </c>
      <c r="AN166">
        <f t="shared" si="75"/>
        <v>50</v>
      </c>
      <c r="AO166">
        <f t="shared" si="76"/>
        <v>66</v>
      </c>
      <c r="BJ166" s="56"/>
      <c r="BK166" s="56"/>
    </row>
    <row r="167" spans="18:63" x14ac:dyDescent="0.45">
      <c r="R167" s="59"/>
      <c r="S167" t="s">
        <v>50</v>
      </c>
      <c r="T167" t="s">
        <v>1</v>
      </c>
      <c r="U167">
        <v>367</v>
      </c>
      <c r="V167">
        <v>211</v>
      </c>
      <c r="W167">
        <v>368</v>
      </c>
      <c r="Y167" t="str">
        <f t="shared" si="70"/>
        <v>English Studies</v>
      </c>
      <c r="Z167" t="str">
        <f t="shared" si="70"/>
        <v>F</v>
      </c>
      <c r="AA167">
        <f t="shared" si="78"/>
        <v>367</v>
      </c>
      <c r="AB167">
        <f t="shared" si="79"/>
        <v>211</v>
      </c>
      <c r="AC167">
        <f t="shared" si="80"/>
        <v>368</v>
      </c>
      <c r="AE167" t="str">
        <f t="shared" si="77"/>
        <v>English Studies</v>
      </c>
      <c r="AF167" t="str">
        <f t="shared" si="77"/>
        <v>F</v>
      </c>
      <c r="AG167">
        <f t="shared" si="71"/>
        <v>100</v>
      </c>
      <c r="AH167">
        <f t="shared" si="72"/>
        <v>57</v>
      </c>
      <c r="AI167">
        <v>100</v>
      </c>
      <c r="AK167" t="str">
        <f t="shared" si="73"/>
        <v>English Studies</v>
      </c>
      <c r="AL167" t="str">
        <f t="shared" si="73"/>
        <v>F</v>
      </c>
      <c r="AM167">
        <f t="shared" si="74"/>
        <v>0</v>
      </c>
      <c r="AN167">
        <f t="shared" si="75"/>
        <v>0</v>
      </c>
      <c r="AO167">
        <f t="shared" si="76"/>
        <v>0</v>
      </c>
      <c r="BJ167" s="56"/>
      <c r="BK167" s="56"/>
    </row>
    <row r="168" spans="18:63" x14ac:dyDescent="0.45">
      <c r="R168" s="59"/>
      <c r="S168" t="s">
        <v>50</v>
      </c>
      <c r="T168" t="s">
        <v>2</v>
      </c>
      <c r="U168">
        <v>352</v>
      </c>
      <c r="V168">
        <v>160</v>
      </c>
      <c r="W168">
        <v>353</v>
      </c>
      <c r="Y168" t="str">
        <f t="shared" si="70"/>
        <v>English Studies</v>
      </c>
      <c r="Z168" t="str">
        <f t="shared" si="70"/>
        <v>M</v>
      </c>
      <c r="AA168">
        <f t="shared" si="78"/>
        <v>352</v>
      </c>
      <c r="AB168">
        <f t="shared" si="79"/>
        <v>160</v>
      </c>
      <c r="AC168">
        <f t="shared" si="80"/>
        <v>353</v>
      </c>
      <c r="AE168" t="str">
        <f t="shared" si="77"/>
        <v>English Studies</v>
      </c>
      <c r="AF168" t="str">
        <f t="shared" si="77"/>
        <v>M</v>
      </c>
      <c r="AG168">
        <f t="shared" si="71"/>
        <v>100</v>
      </c>
      <c r="AH168">
        <f t="shared" si="72"/>
        <v>45</v>
      </c>
      <c r="AI168">
        <v>100</v>
      </c>
      <c r="AK168" t="str">
        <f t="shared" si="73"/>
        <v>English Studies</v>
      </c>
      <c r="AL168" t="str">
        <f t="shared" si="73"/>
        <v>M</v>
      </c>
      <c r="AM168">
        <f t="shared" si="74"/>
        <v>0</v>
      </c>
      <c r="AN168">
        <f t="shared" si="75"/>
        <v>0</v>
      </c>
      <c r="AO168">
        <f t="shared" si="76"/>
        <v>0</v>
      </c>
      <c r="BJ168" s="56"/>
      <c r="BK168" s="56"/>
    </row>
    <row r="169" spans="18:63" x14ac:dyDescent="0.45">
      <c r="R169" s="59"/>
      <c r="S169" t="s">
        <v>50</v>
      </c>
      <c r="T169" t="s">
        <v>3</v>
      </c>
      <c r="U169">
        <v>719</v>
      </c>
      <c r="V169">
        <v>371</v>
      </c>
      <c r="W169">
        <v>721</v>
      </c>
      <c r="Y169" t="str">
        <f t="shared" si="70"/>
        <v>English Studies</v>
      </c>
      <c r="Z169" t="str">
        <f t="shared" si="70"/>
        <v>NULL</v>
      </c>
      <c r="AA169">
        <f t="shared" si="78"/>
        <v>719</v>
      </c>
      <c r="AB169">
        <f t="shared" si="79"/>
        <v>371</v>
      </c>
      <c r="AC169">
        <f t="shared" si="80"/>
        <v>721</v>
      </c>
      <c r="AE169" t="str">
        <f t="shared" si="77"/>
        <v>English Studies</v>
      </c>
      <c r="AF169" t="str">
        <f t="shared" si="77"/>
        <v>NULL</v>
      </c>
      <c r="AG169">
        <f t="shared" si="71"/>
        <v>100</v>
      </c>
      <c r="AH169">
        <f t="shared" si="72"/>
        <v>51</v>
      </c>
      <c r="AI169">
        <v>100</v>
      </c>
      <c r="AK169" t="str">
        <f t="shared" si="73"/>
        <v>English Studies</v>
      </c>
      <c r="AL169" t="str">
        <f t="shared" si="73"/>
        <v>NULL</v>
      </c>
      <c r="AM169">
        <f t="shared" si="74"/>
        <v>0</v>
      </c>
      <c r="AN169">
        <f t="shared" si="75"/>
        <v>0</v>
      </c>
      <c r="AO169">
        <f t="shared" si="76"/>
        <v>0</v>
      </c>
      <c r="BJ169" s="56"/>
      <c r="BK169" s="56"/>
    </row>
    <row r="170" spans="18:63" x14ac:dyDescent="0.45">
      <c r="R170" s="59"/>
      <c r="S170" t="s">
        <v>51</v>
      </c>
      <c r="T170" t="s">
        <v>1</v>
      </c>
      <c r="U170">
        <v>4315</v>
      </c>
      <c r="V170">
        <v>1955</v>
      </c>
      <c r="W170">
        <v>4566</v>
      </c>
      <c r="Y170" t="str">
        <f t="shared" si="70"/>
        <v>General Studies</v>
      </c>
      <c r="Z170" t="str">
        <f t="shared" si="70"/>
        <v>F</v>
      </c>
      <c r="AA170">
        <f t="shared" si="78"/>
        <v>4315</v>
      </c>
      <c r="AB170">
        <f t="shared" si="79"/>
        <v>1955</v>
      </c>
      <c r="AC170">
        <f t="shared" si="80"/>
        <v>4566</v>
      </c>
      <c r="AE170" t="str">
        <f t="shared" si="77"/>
        <v>General Studies</v>
      </c>
      <c r="AF170" t="str">
        <f t="shared" si="77"/>
        <v>F</v>
      </c>
      <c r="AG170">
        <f t="shared" si="71"/>
        <v>95</v>
      </c>
      <c r="AH170">
        <f t="shared" si="72"/>
        <v>43</v>
      </c>
      <c r="AI170">
        <v>100</v>
      </c>
      <c r="AK170" t="str">
        <f t="shared" si="73"/>
        <v>General Studies</v>
      </c>
      <c r="AL170" t="str">
        <f t="shared" si="73"/>
        <v>F</v>
      </c>
      <c r="AM170">
        <f t="shared" si="74"/>
        <v>1</v>
      </c>
      <c r="AN170">
        <f t="shared" si="75"/>
        <v>1</v>
      </c>
      <c r="AO170">
        <f t="shared" si="76"/>
        <v>2</v>
      </c>
      <c r="BJ170" s="56"/>
      <c r="BK170" s="56"/>
    </row>
    <row r="171" spans="18:63" x14ac:dyDescent="0.45">
      <c r="R171" s="59"/>
      <c r="S171" t="s">
        <v>51</v>
      </c>
      <c r="T171" t="s">
        <v>2</v>
      </c>
      <c r="U171">
        <v>4511</v>
      </c>
      <c r="V171">
        <v>1783</v>
      </c>
      <c r="W171">
        <v>4962</v>
      </c>
      <c r="Y171" t="str">
        <f t="shared" si="70"/>
        <v>General Studies</v>
      </c>
      <c r="Z171" t="str">
        <f t="shared" si="70"/>
        <v>M</v>
      </c>
      <c r="AA171">
        <f t="shared" si="78"/>
        <v>4511</v>
      </c>
      <c r="AB171">
        <f t="shared" si="79"/>
        <v>1783</v>
      </c>
      <c r="AC171">
        <f t="shared" si="80"/>
        <v>4962</v>
      </c>
      <c r="AE171" t="str">
        <f t="shared" si="77"/>
        <v>General Studies</v>
      </c>
      <c r="AF171" t="str">
        <f t="shared" si="77"/>
        <v>M</v>
      </c>
      <c r="AG171">
        <f t="shared" si="71"/>
        <v>91</v>
      </c>
      <c r="AH171">
        <f t="shared" si="72"/>
        <v>36</v>
      </c>
      <c r="AI171">
        <v>100</v>
      </c>
      <c r="AK171" t="str">
        <f t="shared" si="73"/>
        <v>General Studies</v>
      </c>
      <c r="AL171" t="str">
        <f t="shared" si="73"/>
        <v>M</v>
      </c>
      <c r="AM171">
        <f t="shared" si="74"/>
        <v>1</v>
      </c>
      <c r="AN171">
        <f t="shared" si="75"/>
        <v>1</v>
      </c>
      <c r="AO171">
        <f t="shared" si="76"/>
        <v>2</v>
      </c>
      <c r="BJ171" s="56"/>
      <c r="BK171" s="56"/>
    </row>
    <row r="172" spans="18:63" x14ac:dyDescent="0.45">
      <c r="R172" s="59"/>
      <c r="S172" t="s">
        <v>51</v>
      </c>
      <c r="T172" t="s">
        <v>3</v>
      </c>
      <c r="U172">
        <v>8826</v>
      </c>
      <c r="V172">
        <v>3738</v>
      </c>
      <c r="W172">
        <v>9528</v>
      </c>
      <c r="Y172" t="str">
        <f t="shared" si="70"/>
        <v>General Studies</v>
      </c>
      <c r="Z172" t="str">
        <f t="shared" si="70"/>
        <v>NULL</v>
      </c>
      <c r="AA172">
        <f t="shared" si="78"/>
        <v>8826</v>
      </c>
      <c r="AB172">
        <f t="shared" si="79"/>
        <v>3738</v>
      </c>
      <c r="AC172">
        <f t="shared" si="80"/>
        <v>9528</v>
      </c>
      <c r="AE172" t="str">
        <f t="shared" si="77"/>
        <v>General Studies</v>
      </c>
      <c r="AF172" t="str">
        <f t="shared" si="77"/>
        <v>NULL</v>
      </c>
      <c r="AG172">
        <f t="shared" si="71"/>
        <v>93</v>
      </c>
      <c r="AH172">
        <f t="shared" si="72"/>
        <v>39</v>
      </c>
      <c r="AI172">
        <v>100</v>
      </c>
      <c r="AK172" t="str">
        <f t="shared" si="73"/>
        <v>General Studies</v>
      </c>
      <c r="AL172" t="str">
        <f t="shared" si="73"/>
        <v>NULL</v>
      </c>
      <c r="AM172">
        <f t="shared" si="74"/>
        <v>1</v>
      </c>
      <c r="AN172">
        <f t="shared" si="75"/>
        <v>1</v>
      </c>
      <c r="AO172">
        <f t="shared" si="76"/>
        <v>2</v>
      </c>
      <c r="BJ172" s="56"/>
      <c r="BK172" s="56"/>
    </row>
    <row r="173" spans="18:63" x14ac:dyDescent="0.45">
      <c r="R173" s="59"/>
      <c r="S173" t="s">
        <v>52</v>
      </c>
      <c r="T173" t="s">
        <v>1</v>
      </c>
      <c r="U173">
        <v>16687</v>
      </c>
      <c r="V173">
        <v>9646</v>
      </c>
      <c r="W173">
        <v>17154</v>
      </c>
      <c r="Y173" t="str">
        <f t="shared" si="70"/>
        <v>Health and Social Care</v>
      </c>
      <c r="Z173" t="str">
        <f t="shared" si="70"/>
        <v>F</v>
      </c>
      <c r="AA173">
        <f t="shared" si="78"/>
        <v>16687</v>
      </c>
      <c r="AB173">
        <f t="shared" si="79"/>
        <v>9646</v>
      </c>
      <c r="AC173">
        <f t="shared" si="80"/>
        <v>17154</v>
      </c>
      <c r="AE173" t="str">
        <f t="shared" si="77"/>
        <v>Health and Social Care</v>
      </c>
      <c r="AF173" t="str">
        <f t="shared" si="77"/>
        <v>F</v>
      </c>
      <c r="AG173">
        <f t="shared" si="71"/>
        <v>97</v>
      </c>
      <c r="AH173">
        <f t="shared" si="72"/>
        <v>56</v>
      </c>
      <c r="AI173">
        <v>100</v>
      </c>
      <c r="AK173" t="str">
        <f t="shared" si="73"/>
        <v>Health and Social Care</v>
      </c>
      <c r="AL173" t="str">
        <f t="shared" si="73"/>
        <v>F</v>
      </c>
      <c r="AM173">
        <f t="shared" si="74"/>
        <v>6</v>
      </c>
      <c r="AN173">
        <f t="shared" si="75"/>
        <v>3</v>
      </c>
      <c r="AO173">
        <f t="shared" si="76"/>
        <v>6</v>
      </c>
      <c r="BJ173" s="56"/>
      <c r="BK173" s="56"/>
    </row>
    <row r="174" spans="18:63" x14ac:dyDescent="0.45">
      <c r="R174" s="59"/>
      <c r="S174" t="s">
        <v>52</v>
      </c>
      <c r="T174" t="s">
        <v>2</v>
      </c>
      <c r="U174">
        <v>1092</v>
      </c>
      <c r="V174">
        <v>333</v>
      </c>
      <c r="W174">
        <v>1198</v>
      </c>
      <c r="Y174" t="str">
        <f t="shared" si="70"/>
        <v>Health and Social Care</v>
      </c>
      <c r="Z174" t="str">
        <f t="shared" si="70"/>
        <v>M</v>
      </c>
      <c r="AA174">
        <f t="shared" si="78"/>
        <v>1092</v>
      </c>
      <c r="AB174">
        <f t="shared" si="79"/>
        <v>333</v>
      </c>
      <c r="AC174">
        <f t="shared" si="80"/>
        <v>1198</v>
      </c>
      <c r="AE174" t="str">
        <f t="shared" si="77"/>
        <v>Health and Social Care</v>
      </c>
      <c r="AF174" t="str">
        <f t="shared" si="77"/>
        <v>M</v>
      </c>
      <c r="AG174">
        <f t="shared" si="71"/>
        <v>91</v>
      </c>
      <c r="AH174">
        <f t="shared" si="72"/>
        <v>28</v>
      </c>
      <c r="AI174">
        <v>100</v>
      </c>
      <c r="AK174" t="str">
        <f t="shared" si="73"/>
        <v>Health and Social Care</v>
      </c>
      <c r="AL174" t="str">
        <f t="shared" si="73"/>
        <v>M</v>
      </c>
      <c r="AM174">
        <f t="shared" si="74"/>
        <v>0</v>
      </c>
      <c r="AN174">
        <f t="shared" si="75"/>
        <v>0</v>
      </c>
      <c r="AO174">
        <f t="shared" si="76"/>
        <v>0</v>
      </c>
      <c r="BJ174" s="56"/>
      <c r="BK174" s="56"/>
    </row>
    <row r="175" spans="18:63" x14ac:dyDescent="0.45">
      <c r="R175" s="59"/>
      <c r="S175" t="s">
        <v>52</v>
      </c>
      <c r="T175" t="s">
        <v>3</v>
      </c>
      <c r="U175">
        <v>17779</v>
      </c>
      <c r="V175">
        <v>9979</v>
      </c>
      <c r="W175">
        <v>18352</v>
      </c>
      <c r="Y175" t="str">
        <f t="shared" si="70"/>
        <v>Health and Social Care</v>
      </c>
      <c r="Z175" t="str">
        <f t="shared" si="70"/>
        <v>NULL</v>
      </c>
      <c r="AA175">
        <f t="shared" si="78"/>
        <v>17779</v>
      </c>
      <c r="AB175">
        <f t="shared" si="79"/>
        <v>9979</v>
      </c>
      <c r="AC175">
        <f t="shared" si="80"/>
        <v>18352</v>
      </c>
      <c r="AE175" t="str">
        <f t="shared" si="77"/>
        <v>Health and Social Care</v>
      </c>
      <c r="AF175" t="str">
        <f t="shared" si="77"/>
        <v>NULL</v>
      </c>
      <c r="AG175">
        <f t="shared" si="71"/>
        <v>97</v>
      </c>
      <c r="AH175">
        <f t="shared" si="72"/>
        <v>54</v>
      </c>
      <c r="AI175">
        <v>100</v>
      </c>
      <c r="AK175" t="str">
        <f t="shared" si="73"/>
        <v>Health and Social Care</v>
      </c>
      <c r="AL175" t="str">
        <f t="shared" si="73"/>
        <v>NULL</v>
      </c>
      <c r="AM175">
        <f t="shared" si="74"/>
        <v>3</v>
      </c>
      <c r="AN175">
        <f t="shared" si="75"/>
        <v>2</v>
      </c>
      <c r="AO175">
        <f t="shared" si="76"/>
        <v>3</v>
      </c>
      <c r="BJ175" s="56"/>
      <c r="BK175" s="56"/>
    </row>
    <row r="176" spans="18:63" x14ac:dyDescent="0.45">
      <c r="R176" s="59"/>
      <c r="S176" t="s">
        <v>53</v>
      </c>
      <c r="T176" t="s">
        <v>1</v>
      </c>
      <c r="U176">
        <v>1367</v>
      </c>
      <c r="V176">
        <v>877</v>
      </c>
      <c r="W176">
        <v>1393</v>
      </c>
      <c r="Y176" t="str">
        <f t="shared" si="70"/>
        <v>Hospitality and Catering</v>
      </c>
      <c r="Z176" t="str">
        <f t="shared" si="70"/>
        <v>F</v>
      </c>
      <c r="AA176">
        <f t="shared" si="78"/>
        <v>1367</v>
      </c>
      <c r="AB176">
        <f t="shared" si="79"/>
        <v>877</v>
      </c>
      <c r="AC176">
        <f t="shared" si="80"/>
        <v>1393</v>
      </c>
      <c r="AE176" t="str">
        <f t="shared" si="77"/>
        <v>Hospitality and Catering</v>
      </c>
      <c r="AF176" t="str">
        <f t="shared" si="77"/>
        <v>F</v>
      </c>
      <c r="AG176">
        <f t="shared" si="71"/>
        <v>98</v>
      </c>
      <c r="AH176">
        <f t="shared" si="72"/>
        <v>63</v>
      </c>
      <c r="AI176">
        <v>100</v>
      </c>
      <c r="AK176" t="str">
        <f t="shared" si="73"/>
        <v>Hospitality and Catering</v>
      </c>
      <c r="AL176" t="str">
        <f t="shared" si="73"/>
        <v>F</v>
      </c>
      <c r="AM176">
        <f t="shared" si="74"/>
        <v>0</v>
      </c>
      <c r="AN176">
        <f t="shared" si="75"/>
        <v>0</v>
      </c>
      <c r="AO176">
        <f t="shared" si="76"/>
        <v>0</v>
      </c>
      <c r="BJ176" s="56"/>
      <c r="BK176" s="56"/>
    </row>
    <row r="177" spans="18:63" x14ac:dyDescent="0.45">
      <c r="R177" s="59"/>
      <c r="S177" t="s">
        <v>53</v>
      </c>
      <c r="T177" t="s">
        <v>2</v>
      </c>
      <c r="U177">
        <v>1033</v>
      </c>
      <c r="V177">
        <v>410</v>
      </c>
      <c r="W177">
        <v>1057</v>
      </c>
      <c r="Y177" t="str">
        <f t="shared" si="70"/>
        <v>Hospitality and Catering</v>
      </c>
      <c r="Z177" t="str">
        <f t="shared" si="70"/>
        <v>M</v>
      </c>
      <c r="AA177">
        <f t="shared" si="78"/>
        <v>1033</v>
      </c>
      <c r="AB177">
        <f t="shared" si="79"/>
        <v>410</v>
      </c>
      <c r="AC177">
        <f t="shared" si="80"/>
        <v>1057</v>
      </c>
      <c r="AE177" t="str">
        <f t="shared" si="77"/>
        <v>Hospitality and Catering</v>
      </c>
      <c r="AF177" t="str">
        <f t="shared" si="77"/>
        <v>M</v>
      </c>
      <c r="AG177">
        <f t="shared" si="71"/>
        <v>98</v>
      </c>
      <c r="AH177">
        <f t="shared" si="72"/>
        <v>39</v>
      </c>
      <c r="AI177">
        <v>100</v>
      </c>
      <c r="AK177" t="str">
        <f t="shared" si="73"/>
        <v>Hospitality and Catering</v>
      </c>
      <c r="AL177" t="str">
        <f t="shared" si="73"/>
        <v>M</v>
      </c>
      <c r="AM177">
        <f t="shared" si="74"/>
        <v>0</v>
      </c>
      <c r="AN177">
        <f t="shared" si="75"/>
        <v>0</v>
      </c>
      <c r="AO177">
        <f t="shared" si="76"/>
        <v>0</v>
      </c>
      <c r="BJ177" s="56"/>
      <c r="BK177" s="56"/>
    </row>
    <row r="178" spans="18:63" x14ac:dyDescent="0.45">
      <c r="R178" s="59"/>
      <c r="S178" t="s">
        <v>53</v>
      </c>
      <c r="T178" t="s">
        <v>3</v>
      </c>
      <c r="U178">
        <v>2400</v>
      </c>
      <c r="V178">
        <v>1287</v>
      </c>
      <c r="W178">
        <v>2450</v>
      </c>
      <c r="Y178" t="str">
        <f t="shared" si="70"/>
        <v>Hospitality and Catering</v>
      </c>
      <c r="Z178" t="str">
        <f t="shared" si="70"/>
        <v>NULL</v>
      </c>
      <c r="AA178">
        <f t="shared" si="78"/>
        <v>2400</v>
      </c>
      <c r="AB178">
        <f t="shared" si="79"/>
        <v>1287</v>
      </c>
      <c r="AC178">
        <f t="shared" si="80"/>
        <v>2450</v>
      </c>
      <c r="AE178" t="str">
        <f t="shared" si="77"/>
        <v>Hospitality and Catering</v>
      </c>
      <c r="AF178" t="str">
        <f t="shared" si="77"/>
        <v>NULL</v>
      </c>
      <c r="AG178">
        <f t="shared" si="71"/>
        <v>98</v>
      </c>
      <c r="AH178">
        <f t="shared" si="72"/>
        <v>53</v>
      </c>
      <c r="AI178">
        <v>100</v>
      </c>
      <c r="AK178" t="str">
        <f t="shared" si="73"/>
        <v>Hospitality and Catering</v>
      </c>
      <c r="AL178" t="str">
        <f t="shared" si="73"/>
        <v>NULL</v>
      </c>
      <c r="AM178">
        <f t="shared" si="74"/>
        <v>0</v>
      </c>
      <c r="AN178">
        <f t="shared" si="75"/>
        <v>0</v>
      </c>
      <c r="AO178">
        <f t="shared" si="76"/>
        <v>0</v>
      </c>
      <c r="BJ178" s="56"/>
      <c r="BK178" s="56"/>
    </row>
    <row r="179" spans="18:63" x14ac:dyDescent="0.45">
      <c r="R179" s="59"/>
      <c r="S179" t="s">
        <v>54</v>
      </c>
      <c r="T179" t="s">
        <v>1</v>
      </c>
      <c r="U179">
        <v>2967</v>
      </c>
      <c r="V179">
        <v>1437</v>
      </c>
      <c r="W179">
        <v>3108</v>
      </c>
      <c r="Y179" t="str">
        <f t="shared" si="70"/>
        <v>Leisure and Tourism</v>
      </c>
      <c r="Z179" t="str">
        <f t="shared" si="70"/>
        <v>F</v>
      </c>
      <c r="AA179">
        <f t="shared" si="78"/>
        <v>2967</v>
      </c>
      <c r="AB179">
        <f t="shared" si="79"/>
        <v>1437</v>
      </c>
      <c r="AC179">
        <f t="shared" si="80"/>
        <v>3108</v>
      </c>
      <c r="AE179" t="str">
        <f t="shared" si="77"/>
        <v>Leisure and Tourism</v>
      </c>
      <c r="AF179" t="str">
        <f t="shared" si="77"/>
        <v>F</v>
      </c>
      <c r="AG179">
        <f t="shared" si="71"/>
        <v>95</v>
      </c>
      <c r="AH179">
        <f t="shared" si="72"/>
        <v>46</v>
      </c>
      <c r="AI179">
        <v>100</v>
      </c>
      <c r="AK179" t="str">
        <f t="shared" si="73"/>
        <v>Leisure and Tourism</v>
      </c>
      <c r="AL179" t="str">
        <f t="shared" si="73"/>
        <v>F</v>
      </c>
      <c r="AM179">
        <f t="shared" si="74"/>
        <v>1</v>
      </c>
      <c r="AN179">
        <f t="shared" si="75"/>
        <v>0</v>
      </c>
      <c r="AO179">
        <f t="shared" si="76"/>
        <v>1</v>
      </c>
      <c r="BJ179" s="56"/>
      <c r="BK179" s="56"/>
    </row>
    <row r="180" spans="18:63" x14ac:dyDescent="0.45">
      <c r="R180" s="59"/>
      <c r="S180" t="s">
        <v>54</v>
      </c>
      <c r="T180" t="s">
        <v>2</v>
      </c>
      <c r="U180">
        <v>2644</v>
      </c>
      <c r="V180">
        <v>837</v>
      </c>
      <c r="W180">
        <v>2917</v>
      </c>
      <c r="Y180" t="str">
        <f t="shared" si="70"/>
        <v>Leisure and Tourism</v>
      </c>
      <c r="Z180" t="str">
        <f t="shared" si="70"/>
        <v>M</v>
      </c>
      <c r="AA180">
        <f t="shared" si="78"/>
        <v>2644</v>
      </c>
      <c r="AB180">
        <f t="shared" si="79"/>
        <v>837</v>
      </c>
      <c r="AC180">
        <f t="shared" si="80"/>
        <v>2917</v>
      </c>
      <c r="AE180" t="str">
        <f t="shared" si="77"/>
        <v>Leisure and Tourism</v>
      </c>
      <c r="AF180" t="str">
        <f t="shared" si="77"/>
        <v>M</v>
      </c>
      <c r="AG180">
        <f t="shared" si="71"/>
        <v>91</v>
      </c>
      <c r="AH180">
        <f t="shared" si="72"/>
        <v>29</v>
      </c>
      <c r="AI180">
        <v>100</v>
      </c>
      <c r="AK180" t="str">
        <f t="shared" si="73"/>
        <v>Leisure and Tourism</v>
      </c>
      <c r="AL180" t="str">
        <f t="shared" si="73"/>
        <v>M</v>
      </c>
      <c r="AM180">
        <f t="shared" si="74"/>
        <v>1</v>
      </c>
      <c r="AN180">
        <f t="shared" si="75"/>
        <v>0</v>
      </c>
      <c r="AO180">
        <f t="shared" si="76"/>
        <v>1</v>
      </c>
      <c r="BJ180" s="56"/>
      <c r="BK180" s="56"/>
    </row>
    <row r="181" spans="18:63" x14ac:dyDescent="0.45">
      <c r="R181" s="59"/>
      <c r="S181" t="s">
        <v>54</v>
      </c>
      <c r="T181" t="s">
        <v>3</v>
      </c>
      <c r="U181">
        <v>5611</v>
      </c>
      <c r="V181">
        <v>2274</v>
      </c>
      <c r="W181">
        <v>6025</v>
      </c>
      <c r="Y181" t="str">
        <f t="shared" si="70"/>
        <v>Leisure and Tourism</v>
      </c>
      <c r="Z181" t="str">
        <f t="shared" si="70"/>
        <v>NULL</v>
      </c>
      <c r="AA181">
        <f t="shared" si="78"/>
        <v>5611</v>
      </c>
      <c r="AB181">
        <f t="shared" si="79"/>
        <v>2274</v>
      </c>
      <c r="AC181">
        <f t="shared" si="80"/>
        <v>6025</v>
      </c>
      <c r="AE181" t="str">
        <f t="shared" si="77"/>
        <v>Leisure and Tourism</v>
      </c>
      <c r="AF181" t="str">
        <f t="shared" si="77"/>
        <v>NULL</v>
      </c>
      <c r="AG181">
        <f t="shared" si="71"/>
        <v>93</v>
      </c>
      <c r="AH181">
        <f t="shared" si="72"/>
        <v>38</v>
      </c>
      <c r="AI181">
        <v>100</v>
      </c>
      <c r="AK181" t="str">
        <f t="shared" si="73"/>
        <v>Leisure and Tourism</v>
      </c>
      <c r="AL181" t="str">
        <f t="shared" si="73"/>
        <v>NULL</v>
      </c>
      <c r="AM181">
        <f t="shared" si="74"/>
        <v>1</v>
      </c>
      <c r="AN181">
        <f t="shared" si="75"/>
        <v>0</v>
      </c>
      <c r="AO181">
        <f t="shared" si="76"/>
        <v>1</v>
      </c>
      <c r="BJ181" s="56"/>
      <c r="BK181" s="56"/>
    </row>
    <row r="182" spans="18:63" x14ac:dyDescent="0.45">
      <c r="R182" s="59"/>
      <c r="S182" t="s">
        <v>55</v>
      </c>
      <c r="T182" t="s">
        <v>1</v>
      </c>
      <c r="U182">
        <v>40</v>
      </c>
      <c r="V182">
        <v>29</v>
      </c>
      <c r="W182">
        <v>40</v>
      </c>
      <c r="Y182" t="str">
        <f t="shared" si="70"/>
        <v>Manufacturing</v>
      </c>
      <c r="Z182" t="str">
        <f t="shared" si="70"/>
        <v>F</v>
      </c>
      <c r="AA182">
        <f t="shared" si="78"/>
        <v>40</v>
      </c>
      <c r="AB182">
        <f t="shared" si="79"/>
        <v>29</v>
      </c>
      <c r="AC182">
        <f t="shared" si="80"/>
        <v>40</v>
      </c>
      <c r="AE182" t="str">
        <f t="shared" si="77"/>
        <v>Manufacturing</v>
      </c>
      <c r="AF182" t="str">
        <f t="shared" si="77"/>
        <v>F</v>
      </c>
      <c r="AG182">
        <f t="shared" si="71"/>
        <v>100</v>
      </c>
      <c r="AH182">
        <f t="shared" si="72"/>
        <v>73</v>
      </c>
      <c r="AI182">
        <v>100</v>
      </c>
      <c r="AK182" t="str">
        <f t="shared" si="73"/>
        <v>Manufacturing</v>
      </c>
      <c r="AL182" t="str">
        <f t="shared" si="73"/>
        <v>F</v>
      </c>
      <c r="AM182">
        <f t="shared" si="74"/>
        <v>0</v>
      </c>
      <c r="AN182">
        <f t="shared" si="75"/>
        <v>0</v>
      </c>
      <c r="AO182">
        <f t="shared" si="76"/>
        <v>0</v>
      </c>
      <c r="BJ182" s="56"/>
      <c r="BK182" s="56"/>
    </row>
    <row r="183" spans="18:63" x14ac:dyDescent="0.45">
      <c r="R183" s="59"/>
      <c r="S183" t="s">
        <v>55</v>
      </c>
      <c r="T183" t="s">
        <v>2</v>
      </c>
      <c r="U183">
        <v>94</v>
      </c>
      <c r="V183">
        <v>39</v>
      </c>
      <c r="W183">
        <v>94</v>
      </c>
      <c r="Y183" t="str">
        <f t="shared" si="70"/>
        <v>Manufacturing</v>
      </c>
      <c r="Z183" t="str">
        <f t="shared" si="70"/>
        <v>M</v>
      </c>
      <c r="AA183">
        <f t="shared" si="78"/>
        <v>94</v>
      </c>
      <c r="AB183">
        <f t="shared" si="79"/>
        <v>39</v>
      </c>
      <c r="AC183">
        <f t="shared" si="80"/>
        <v>94</v>
      </c>
      <c r="AE183" t="str">
        <f t="shared" si="77"/>
        <v>Manufacturing</v>
      </c>
      <c r="AF183" t="str">
        <f t="shared" si="77"/>
        <v>M</v>
      </c>
      <c r="AG183">
        <f t="shared" si="71"/>
        <v>100</v>
      </c>
      <c r="AH183">
        <f t="shared" si="72"/>
        <v>41</v>
      </c>
      <c r="AI183">
        <v>100</v>
      </c>
      <c r="AK183" t="str">
        <f t="shared" si="73"/>
        <v>Manufacturing</v>
      </c>
      <c r="AL183" t="str">
        <f t="shared" si="73"/>
        <v>M</v>
      </c>
      <c r="AM183">
        <f t="shared" si="74"/>
        <v>0</v>
      </c>
      <c r="AN183">
        <f t="shared" si="75"/>
        <v>0</v>
      </c>
      <c r="AO183">
        <f t="shared" si="76"/>
        <v>0</v>
      </c>
      <c r="BJ183" s="56"/>
      <c r="BK183" s="56"/>
    </row>
    <row r="184" spans="18:63" x14ac:dyDescent="0.45">
      <c r="R184" s="59"/>
      <c r="S184" t="s">
        <v>55</v>
      </c>
      <c r="T184" t="s">
        <v>3</v>
      </c>
      <c r="U184">
        <v>134</v>
      </c>
      <c r="V184">
        <v>68</v>
      </c>
      <c r="W184">
        <v>134</v>
      </c>
      <c r="Y184" t="str">
        <f t="shared" si="70"/>
        <v>Manufacturing</v>
      </c>
      <c r="Z184" t="str">
        <f t="shared" si="70"/>
        <v>NULL</v>
      </c>
      <c r="AA184">
        <f t="shared" si="78"/>
        <v>134</v>
      </c>
      <c r="AB184">
        <f t="shared" si="79"/>
        <v>68</v>
      </c>
      <c r="AC184">
        <f t="shared" si="80"/>
        <v>134</v>
      </c>
      <c r="AE184" t="str">
        <f t="shared" si="77"/>
        <v>Manufacturing</v>
      </c>
      <c r="AF184" t="str">
        <f t="shared" si="77"/>
        <v>NULL</v>
      </c>
      <c r="AG184">
        <f t="shared" si="71"/>
        <v>100</v>
      </c>
      <c r="AH184">
        <f t="shared" si="72"/>
        <v>51</v>
      </c>
      <c r="AI184">
        <v>100</v>
      </c>
      <c r="AK184" t="str">
        <f t="shared" si="73"/>
        <v>Manufacturing</v>
      </c>
      <c r="AL184" t="str">
        <f t="shared" si="73"/>
        <v>NULL</v>
      </c>
      <c r="AM184">
        <f t="shared" si="74"/>
        <v>0</v>
      </c>
      <c r="AN184">
        <f t="shared" si="75"/>
        <v>0</v>
      </c>
      <c r="AO184">
        <f t="shared" si="76"/>
        <v>0</v>
      </c>
      <c r="BJ184" s="56"/>
      <c r="BK184" s="56"/>
    </row>
    <row r="185" spans="18:63" x14ac:dyDescent="0.45">
      <c r="R185" s="59"/>
      <c r="S185" t="s">
        <v>56</v>
      </c>
      <c r="T185" t="s">
        <v>1</v>
      </c>
      <c r="U185">
        <v>25047</v>
      </c>
      <c r="V185">
        <v>19244</v>
      </c>
      <c r="W185">
        <v>25348</v>
      </c>
      <c r="Y185" t="str">
        <f t="shared" si="70"/>
        <v>Media/Film/TV</v>
      </c>
      <c r="Z185" t="str">
        <f t="shared" si="70"/>
        <v>F</v>
      </c>
      <c r="AA185">
        <f t="shared" si="78"/>
        <v>25047</v>
      </c>
      <c r="AB185">
        <f t="shared" si="79"/>
        <v>19244</v>
      </c>
      <c r="AC185">
        <f t="shared" si="80"/>
        <v>25348</v>
      </c>
      <c r="AE185" t="str">
        <f t="shared" si="77"/>
        <v>Media/Film/TV</v>
      </c>
      <c r="AF185" t="str">
        <f t="shared" si="77"/>
        <v>F</v>
      </c>
      <c r="AG185">
        <f t="shared" si="71"/>
        <v>99</v>
      </c>
      <c r="AH185">
        <f t="shared" si="72"/>
        <v>76</v>
      </c>
      <c r="AI185">
        <v>100</v>
      </c>
      <c r="AK185" t="str">
        <f t="shared" si="73"/>
        <v>Media/Film/TV</v>
      </c>
      <c r="AL185" t="str">
        <f t="shared" si="73"/>
        <v>F</v>
      </c>
      <c r="AM185">
        <f t="shared" si="74"/>
        <v>8</v>
      </c>
      <c r="AN185">
        <f t="shared" si="75"/>
        <v>6</v>
      </c>
      <c r="AO185">
        <f t="shared" si="76"/>
        <v>8</v>
      </c>
      <c r="BJ185" s="56"/>
      <c r="BK185" s="56"/>
    </row>
    <row r="186" spans="18:63" x14ac:dyDescent="0.45">
      <c r="R186" s="59"/>
      <c r="S186" t="s">
        <v>56</v>
      </c>
      <c r="T186" t="s">
        <v>2</v>
      </c>
      <c r="U186">
        <v>25587</v>
      </c>
      <c r="V186">
        <v>14348</v>
      </c>
      <c r="W186">
        <v>26218</v>
      </c>
      <c r="Y186" t="str">
        <f t="shared" si="70"/>
        <v>Media/Film/TV</v>
      </c>
      <c r="Z186" t="str">
        <f t="shared" si="70"/>
        <v>M</v>
      </c>
      <c r="AA186">
        <f t="shared" si="78"/>
        <v>25587</v>
      </c>
      <c r="AB186">
        <f t="shared" si="79"/>
        <v>14348</v>
      </c>
      <c r="AC186">
        <f t="shared" si="80"/>
        <v>26218</v>
      </c>
      <c r="AE186" t="str">
        <f t="shared" si="77"/>
        <v>Media/Film/TV</v>
      </c>
      <c r="AF186" t="str">
        <f t="shared" si="77"/>
        <v>M</v>
      </c>
      <c r="AG186">
        <f t="shared" si="71"/>
        <v>98</v>
      </c>
      <c r="AH186">
        <f t="shared" si="72"/>
        <v>55</v>
      </c>
      <c r="AI186">
        <v>100</v>
      </c>
      <c r="AK186" t="str">
        <f t="shared" si="73"/>
        <v>Media/Film/TV</v>
      </c>
      <c r="AL186" t="str">
        <f t="shared" si="73"/>
        <v>M</v>
      </c>
      <c r="AM186">
        <f t="shared" ref="AM186:AM205" si="81">ROUND(100*IF(AL186="F",U186/$AS$7,IF(AL186="M",U186/$AR$7,IF(AL186="NULL",U186/$AT$7,"Error"))),0)</f>
        <v>8</v>
      </c>
      <c r="AN186">
        <f t="shared" ref="AN186:AN205" si="82">ROUND(100*IF(AL186="F",V186/$AS$7,IF(AL186="M",V186/$AR$7,IF(AL186="NULL",V186/$AT$7,"Error"))),0)</f>
        <v>5</v>
      </c>
      <c r="AO186">
        <f t="shared" ref="AO186:AO205" si="83">ROUND(100*IF(AL186="F",W186/$AS$7,IF(AL186="M",W186/$AR$7,IF(AL186="NULL",W186/$AT$7,"Error"))),0)</f>
        <v>8</v>
      </c>
      <c r="BJ186" s="56"/>
      <c r="BK186" s="56"/>
    </row>
    <row r="187" spans="18:63" x14ac:dyDescent="0.45">
      <c r="R187" s="59"/>
      <c r="S187" t="s">
        <v>56</v>
      </c>
      <c r="T187" t="s">
        <v>3</v>
      </c>
      <c r="U187">
        <v>50634</v>
      </c>
      <c r="V187">
        <v>33592</v>
      </c>
      <c r="W187">
        <v>51566</v>
      </c>
      <c r="Y187" t="str">
        <f t="shared" si="70"/>
        <v>Media/Film/TV</v>
      </c>
      <c r="Z187" t="str">
        <f t="shared" si="70"/>
        <v>NULL</v>
      </c>
      <c r="AA187">
        <f t="shared" si="78"/>
        <v>50634</v>
      </c>
      <c r="AB187">
        <f t="shared" si="79"/>
        <v>33592</v>
      </c>
      <c r="AC187">
        <f t="shared" si="80"/>
        <v>51566</v>
      </c>
      <c r="AE187" t="str">
        <f t="shared" si="77"/>
        <v>Media/Film/TV</v>
      </c>
      <c r="AF187" t="str">
        <f t="shared" si="77"/>
        <v>NULL</v>
      </c>
      <c r="AG187">
        <f t="shared" si="71"/>
        <v>98</v>
      </c>
      <c r="AH187">
        <f t="shared" si="72"/>
        <v>65</v>
      </c>
      <c r="AI187">
        <v>100</v>
      </c>
      <c r="AK187" t="str">
        <f t="shared" si="73"/>
        <v>Media/Film/TV</v>
      </c>
      <c r="AL187" t="str">
        <f t="shared" si="73"/>
        <v>NULL</v>
      </c>
      <c r="AM187">
        <f t="shared" si="81"/>
        <v>8</v>
      </c>
      <c r="AN187">
        <f t="shared" si="82"/>
        <v>5</v>
      </c>
      <c r="AO187">
        <f t="shared" si="83"/>
        <v>8</v>
      </c>
      <c r="BJ187" s="56"/>
      <c r="BK187" s="56"/>
    </row>
    <row r="188" spans="18:63" x14ac:dyDescent="0.45">
      <c r="R188" s="59"/>
      <c r="S188" t="s">
        <v>57</v>
      </c>
      <c r="T188" t="s">
        <v>1</v>
      </c>
      <c r="U188">
        <v>23025</v>
      </c>
      <c r="V188">
        <v>18009</v>
      </c>
      <c r="W188">
        <v>23245</v>
      </c>
      <c r="Y188" t="str">
        <f t="shared" si="70"/>
        <v>Music</v>
      </c>
      <c r="Z188" t="str">
        <f t="shared" si="70"/>
        <v>F</v>
      </c>
      <c r="AA188">
        <f t="shared" si="78"/>
        <v>23025</v>
      </c>
      <c r="AB188">
        <f t="shared" si="79"/>
        <v>18009</v>
      </c>
      <c r="AC188">
        <f t="shared" si="80"/>
        <v>23245</v>
      </c>
      <c r="AE188" t="str">
        <f t="shared" si="77"/>
        <v>Music</v>
      </c>
      <c r="AF188" t="str">
        <f t="shared" si="77"/>
        <v>F</v>
      </c>
      <c r="AG188">
        <f t="shared" si="71"/>
        <v>99</v>
      </c>
      <c r="AH188">
        <f t="shared" si="72"/>
        <v>77</v>
      </c>
      <c r="AI188">
        <v>100</v>
      </c>
      <c r="AK188" t="str">
        <f t="shared" si="73"/>
        <v>Music</v>
      </c>
      <c r="AL188" t="str">
        <f t="shared" si="73"/>
        <v>F</v>
      </c>
      <c r="AM188">
        <f t="shared" si="81"/>
        <v>8</v>
      </c>
      <c r="AN188">
        <f t="shared" si="82"/>
        <v>6</v>
      </c>
      <c r="AO188">
        <f t="shared" si="83"/>
        <v>8</v>
      </c>
      <c r="BJ188" s="56"/>
      <c r="BK188" s="56"/>
    </row>
    <row r="189" spans="18:63" x14ac:dyDescent="0.45">
      <c r="R189" s="59"/>
      <c r="S189" t="s">
        <v>57</v>
      </c>
      <c r="T189" t="s">
        <v>2</v>
      </c>
      <c r="U189">
        <v>19994</v>
      </c>
      <c r="V189">
        <v>14599</v>
      </c>
      <c r="W189">
        <v>20339</v>
      </c>
      <c r="Y189" t="str">
        <f t="shared" si="70"/>
        <v>Music</v>
      </c>
      <c r="Z189" t="str">
        <f t="shared" si="70"/>
        <v>M</v>
      </c>
      <c r="AA189">
        <f t="shared" si="78"/>
        <v>19994</v>
      </c>
      <c r="AB189">
        <f t="shared" si="79"/>
        <v>14599</v>
      </c>
      <c r="AC189">
        <f t="shared" si="80"/>
        <v>20339</v>
      </c>
      <c r="AE189" t="str">
        <f t="shared" si="77"/>
        <v>Music</v>
      </c>
      <c r="AF189" t="str">
        <f t="shared" si="77"/>
        <v>M</v>
      </c>
      <c r="AG189">
        <f t="shared" si="71"/>
        <v>98</v>
      </c>
      <c r="AH189">
        <f t="shared" si="72"/>
        <v>72</v>
      </c>
      <c r="AI189">
        <v>100</v>
      </c>
      <c r="AK189" t="str">
        <f t="shared" si="73"/>
        <v>Music</v>
      </c>
      <c r="AL189" t="str">
        <f t="shared" si="73"/>
        <v>M</v>
      </c>
      <c r="AM189">
        <f t="shared" si="81"/>
        <v>6</v>
      </c>
      <c r="AN189">
        <f t="shared" si="82"/>
        <v>5</v>
      </c>
      <c r="AO189">
        <f t="shared" si="83"/>
        <v>6</v>
      </c>
      <c r="BJ189" s="56"/>
      <c r="BK189" s="56"/>
    </row>
    <row r="190" spans="18:63" x14ac:dyDescent="0.45">
      <c r="R190" s="59"/>
      <c r="S190" t="s">
        <v>57</v>
      </c>
      <c r="T190" t="s">
        <v>3</v>
      </c>
      <c r="U190">
        <v>43019</v>
      </c>
      <c r="V190">
        <v>32608</v>
      </c>
      <c r="W190">
        <v>43584</v>
      </c>
      <c r="Y190" t="str">
        <f t="shared" si="70"/>
        <v>Music</v>
      </c>
      <c r="Z190" t="str">
        <f t="shared" si="70"/>
        <v>NULL</v>
      </c>
      <c r="AA190">
        <f t="shared" si="78"/>
        <v>43019</v>
      </c>
      <c r="AB190">
        <f t="shared" si="79"/>
        <v>32608</v>
      </c>
      <c r="AC190">
        <f t="shared" si="80"/>
        <v>43584</v>
      </c>
      <c r="AE190" t="str">
        <f t="shared" si="77"/>
        <v>Music</v>
      </c>
      <c r="AF190" t="str">
        <f t="shared" si="77"/>
        <v>NULL</v>
      </c>
      <c r="AG190">
        <f t="shared" si="71"/>
        <v>99</v>
      </c>
      <c r="AH190">
        <f t="shared" si="72"/>
        <v>75</v>
      </c>
      <c r="AI190">
        <v>100</v>
      </c>
      <c r="AK190" t="str">
        <f t="shared" si="73"/>
        <v>Music</v>
      </c>
      <c r="AL190" t="str">
        <f t="shared" si="73"/>
        <v>NULL</v>
      </c>
      <c r="AM190">
        <f t="shared" si="81"/>
        <v>7</v>
      </c>
      <c r="AN190">
        <f t="shared" si="82"/>
        <v>5</v>
      </c>
      <c r="AO190">
        <f t="shared" si="83"/>
        <v>7</v>
      </c>
      <c r="BJ190" s="56"/>
      <c r="BK190" s="56"/>
    </row>
    <row r="191" spans="18:63" x14ac:dyDescent="0.45">
      <c r="R191" s="59"/>
      <c r="S191" t="s">
        <v>58</v>
      </c>
      <c r="T191" t="s">
        <v>1</v>
      </c>
      <c r="U191">
        <v>4263</v>
      </c>
      <c r="V191">
        <v>2911</v>
      </c>
      <c r="W191">
        <v>4308</v>
      </c>
      <c r="Y191" t="str">
        <f t="shared" si="70"/>
        <v>Performing Arts</v>
      </c>
      <c r="Z191" t="str">
        <f t="shared" si="70"/>
        <v>F</v>
      </c>
      <c r="AA191">
        <f t="shared" si="78"/>
        <v>4263</v>
      </c>
      <c r="AB191">
        <f t="shared" si="79"/>
        <v>2911</v>
      </c>
      <c r="AC191">
        <f t="shared" si="80"/>
        <v>4308</v>
      </c>
      <c r="AE191" t="str">
        <f t="shared" si="77"/>
        <v>Performing Arts</v>
      </c>
      <c r="AF191" t="str">
        <f t="shared" si="77"/>
        <v>F</v>
      </c>
      <c r="AG191">
        <f t="shared" si="71"/>
        <v>99</v>
      </c>
      <c r="AH191">
        <f t="shared" si="72"/>
        <v>68</v>
      </c>
      <c r="AI191">
        <v>100</v>
      </c>
      <c r="AK191" t="str">
        <f t="shared" si="73"/>
        <v>Performing Arts</v>
      </c>
      <c r="AL191" t="str">
        <f t="shared" si="73"/>
        <v>F</v>
      </c>
      <c r="AM191">
        <f t="shared" si="81"/>
        <v>1</v>
      </c>
      <c r="AN191">
        <f t="shared" si="82"/>
        <v>1</v>
      </c>
      <c r="AO191">
        <f t="shared" si="83"/>
        <v>1</v>
      </c>
      <c r="BJ191" s="56"/>
      <c r="BK191" s="56"/>
    </row>
    <row r="192" spans="18:63" x14ac:dyDescent="0.45">
      <c r="R192" s="59"/>
      <c r="S192" t="s">
        <v>58</v>
      </c>
      <c r="T192" t="s">
        <v>2</v>
      </c>
      <c r="U192">
        <v>1617</v>
      </c>
      <c r="V192">
        <v>824</v>
      </c>
      <c r="W192">
        <v>1661</v>
      </c>
      <c r="Y192" t="str">
        <f t="shared" si="70"/>
        <v>Performing Arts</v>
      </c>
      <c r="Z192" t="str">
        <f t="shared" si="70"/>
        <v>M</v>
      </c>
      <c r="AA192">
        <f t="shared" si="78"/>
        <v>1617</v>
      </c>
      <c r="AB192">
        <f t="shared" si="79"/>
        <v>824</v>
      </c>
      <c r="AC192">
        <f t="shared" si="80"/>
        <v>1661</v>
      </c>
      <c r="AE192" t="str">
        <f t="shared" si="77"/>
        <v>Performing Arts</v>
      </c>
      <c r="AF192" t="str">
        <f t="shared" si="77"/>
        <v>M</v>
      </c>
      <c r="AG192">
        <f t="shared" si="71"/>
        <v>97</v>
      </c>
      <c r="AH192">
        <f t="shared" si="72"/>
        <v>50</v>
      </c>
      <c r="AI192">
        <v>100</v>
      </c>
      <c r="AK192" t="str">
        <f t="shared" si="73"/>
        <v>Performing Arts</v>
      </c>
      <c r="AL192" t="str">
        <f t="shared" si="73"/>
        <v>M</v>
      </c>
      <c r="AM192">
        <f t="shared" si="81"/>
        <v>1</v>
      </c>
      <c r="AN192">
        <f t="shared" si="82"/>
        <v>0</v>
      </c>
      <c r="AO192">
        <f t="shared" si="83"/>
        <v>1</v>
      </c>
      <c r="BJ192" s="56"/>
      <c r="BK192" s="56"/>
    </row>
    <row r="193" spans="18:63" x14ac:dyDescent="0.45">
      <c r="R193" s="59"/>
      <c r="S193" t="s">
        <v>58</v>
      </c>
      <c r="T193" t="s">
        <v>3</v>
      </c>
      <c r="U193">
        <v>5880</v>
      </c>
      <c r="V193">
        <v>3735</v>
      </c>
      <c r="W193">
        <v>5969</v>
      </c>
      <c r="Y193" t="str">
        <f t="shared" si="70"/>
        <v>Performing Arts</v>
      </c>
      <c r="Z193" t="str">
        <f t="shared" si="70"/>
        <v>NULL</v>
      </c>
      <c r="AA193">
        <f t="shared" si="78"/>
        <v>5880</v>
      </c>
      <c r="AB193">
        <f t="shared" si="79"/>
        <v>3735</v>
      </c>
      <c r="AC193">
        <f t="shared" si="80"/>
        <v>5969</v>
      </c>
      <c r="AE193" t="str">
        <f t="shared" si="77"/>
        <v>Performing Arts</v>
      </c>
      <c r="AF193" t="str">
        <f t="shared" si="77"/>
        <v>NULL</v>
      </c>
      <c r="AG193">
        <f t="shared" si="71"/>
        <v>99</v>
      </c>
      <c r="AH193">
        <f t="shared" si="72"/>
        <v>63</v>
      </c>
      <c r="AI193">
        <v>100</v>
      </c>
      <c r="AK193" t="str">
        <f t="shared" si="73"/>
        <v>Performing Arts</v>
      </c>
      <c r="AL193" t="str">
        <f t="shared" si="73"/>
        <v>NULL</v>
      </c>
      <c r="AM193">
        <f t="shared" si="81"/>
        <v>1</v>
      </c>
      <c r="AN193">
        <f t="shared" si="82"/>
        <v>1</v>
      </c>
      <c r="AO193">
        <f t="shared" si="83"/>
        <v>1</v>
      </c>
      <c r="BJ193" s="56"/>
      <c r="BK193" s="56"/>
    </row>
    <row r="194" spans="18:63" x14ac:dyDescent="0.45">
      <c r="R194" s="59"/>
      <c r="S194" t="s">
        <v>59</v>
      </c>
      <c r="T194" t="s">
        <v>1</v>
      </c>
      <c r="U194">
        <v>46580</v>
      </c>
      <c r="V194">
        <v>33387</v>
      </c>
      <c r="W194">
        <v>46848</v>
      </c>
      <c r="Y194" t="str">
        <f t="shared" si="70"/>
        <v>Physical Education</v>
      </c>
      <c r="Z194" t="str">
        <f t="shared" si="70"/>
        <v>F</v>
      </c>
      <c r="AA194">
        <f t="shared" si="78"/>
        <v>46580</v>
      </c>
      <c r="AB194">
        <f t="shared" si="79"/>
        <v>33387</v>
      </c>
      <c r="AC194">
        <f t="shared" si="80"/>
        <v>46848</v>
      </c>
      <c r="AE194" t="str">
        <f t="shared" si="77"/>
        <v>Physical Education</v>
      </c>
      <c r="AF194" t="str">
        <f t="shared" si="77"/>
        <v>F</v>
      </c>
      <c r="AG194">
        <f t="shared" si="71"/>
        <v>99</v>
      </c>
      <c r="AH194">
        <f t="shared" si="72"/>
        <v>71</v>
      </c>
      <c r="AI194">
        <v>100</v>
      </c>
      <c r="AK194" t="str">
        <f t="shared" si="73"/>
        <v>Physical Education</v>
      </c>
      <c r="AL194" t="str">
        <f t="shared" si="73"/>
        <v>F</v>
      </c>
      <c r="AM194">
        <f t="shared" si="81"/>
        <v>16</v>
      </c>
      <c r="AN194">
        <f t="shared" si="82"/>
        <v>11</v>
      </c>
      <c r="AO194">
        <f t="shared" si="83"/>
        <v>16</v>
      </c>
      <c r="BJ194" s="56"/>
      <c r="BK194" s="56"/>
    </row>
    <row r="195" spans="18:63" x14ac:dyDescent="0.45">
      <c r="R195" s="59"/>
      <c r="S195" t="s">
        <v>59</v>
      </c>
      <c r="T195" t="s">
        <v>2</v>
      </c>
      <c r="U195">
        <v>73425</v>
      </c>
      <c r="V195">
        <v>50255</v>
      </c>
      <c r="W195">
        <v>73715</v>
      </c>
      <c r="Y195" t="str">
        <f t="shared" si="70"/>
        <v>Physical Education</v>
      </c>
      <c r="Z195" t="str">
        <f t="shared" si="70"/>
        <v>M</v>
      </c>
      <c r="AA195">
        <f t="shared" si="78"/>
        <v>73425</v>
      </c>
      <c r="AB195">
        <f t="shared" si="79"/>
        <v>50255</v>
      </c>
      <c r="AC195">
        <f t="shared" si="80"/>
        <v>73715</v>
      </c>
      <c r="AE195" t="str">
        <f t="shared" si="77"/>
        <v>Physical Education</v>
      </c>
      <c r="AF195" t="str">
        <f t="shared" si="77"/>
        <v>M</v>
      </c>
      <c r="AG195">
        <f t="shared" si="71"/>
        <v>100</v>
      </c>
      <c r="AH195">
        <f t="shared" si="72"/>
        <v>68</v>
      </c>
      <c r="AI195">
        <v>100</v>
      </c>
      <c r="AK195" t="str">
        <f t="shared" si="73"/>
        <v>Physical Education</v>
      </c>
      <c r="AL195" t="str">
        <f t="shared" si="73"/>
        <v>M</v>
      </c>
      <c r="AM195">
        <f t="shared" si="81"/>
        <v>23</v>
      </c>
      <c r="AN195">
        <f t="shared" si="82"/>
        <v>16</v>
      </c>
      <c r="AO195">
        <f t="shared" si="83"/>
        <v>23</v>
      </c>
      <c r="BJ195" s="56"/>
      <c r="BK195" s="56"/>
    </row>
    <row r="196" spans="18:63" x14ac:dyDescent="0.45">
      <c r="R196" s="59"/>
      <c r="S196" t="s">
        <v>59</v>
      </c>
      <c r="T196" t="s">
        <v>3</v>
      </c>
      <c r="U196">
        <v>120005</v>
      </c>
      <c r="V196">
        <v>83642</v>
      </c>
      <c r="W196">
        <v>120563</v>
      </c>
      <c r="Y196" t="str">
        <f t="shared" si="70"/>
        <v>Physical Education</v>
      </c>
      <c r="Z196" t="str">
        <f t="shared" si="70"/>
        <v>NULL</v>
      </c>
      <c r="AA196">
        <f t="shared" si="78"/>
        <v>120005</v>
      </c>
      <c r="AB196">
        <f t="shared" si="79"/>
        <v>83642</v>
      </c>
      <c r="AC196">
        <f t="shared" si="80"/>
        <v>120563</v>
      </c>
      <c r="AE196" t="str">
        <f t="shared" si="77"/>
        <v>Physical Education</v>
      </c>
      <c r="AF196" t="str">
        <f t="shared" si="77"/>
        <v>NULL</v>
      </c>
      <c r="AG196">
        <f t="shared" si="71"/>
        <v>100</v>
      </c>
      <c r="AH196">
        <f t="shared" si="72"/>
        <v>69</v>
      </c>
      <c r="AI196">
        <v>100</v>
      </c>
      <c r="AK196" t="str">
        <f t="shared" si="73"/>
        <v>Physical Education</v>
      </c>
      <c r="AL196" t="str">
        <f t="shared" si="73"/>
        <v>NULL</v>
      </c>
      <c r="AM196">
        <f t="shared" si="81"/>
        <v>20</v>
      </c>
      <c r="AN196">
        <f t="shared" si="82"/>
        <v>14</v>
      </c>
      <c r="AO196">
        <f t="shared" si="83"/>
        <v>20</v>
      </c>
      <c r="BJ196" s="56"/>
      <c r="BK196" s="56"/>
    </row>
    <row r="197" spans="18:63" x14ac:dyDescent="0.45">
      <c r="R197" s="59"/>
      <c r="S197" t="s">
        <v>60</v>
      </c>
      <c r="T197" t="s">
        <v>1</v>
      </c>
      <c r="U197">
        <v>142209</v>
      </c>
      <c r="V197">
        <v>112403</v>
      </c>
      <c r="W197">
        <v>144153</v>
      </c>
      <c r="Y197" t="str">
        <f t="shared" si="70"/>
        <v>Religious Studies</v>
      </c>
      <c r="Z197" t="str">
        <f t="shared" si="70"/>
        <v>F</v>
      </c>
      <c r="AA197">
        <f t="shared" si="78"/>
        <v>142209</v>
      </c>
      <c r="AB197">
        <f t="shared" si="79"/>
        <v>112403</v>
      </c>
      <c r="AC197">
        <f t="shared" si="80"/>
        <v>144153</v>
      </c>
      <c r="AE197" t="str">
        <f t="shared" si="77"/>
        <v>Religious Studies</v>
      </c>
      <c r="AF197" t="str">
        <f t="shared" si="77"/>
        <v>F</v>
      </c>
      <c r="AG197">
        <f t="shared" si="71"/>
        <v>99</v>
      </c>
      <c r="AH197">
        <f t="shared" si="72"/>
        <v>78</v>
      </c>
      <c r="AI197">
        <v>100</v>
      </c>
      <c r="AK197" t="str">
        <f t="shared" si="73"/>
        <v>Religious Studies</v>
      </c>
      <c r="AL197" t="str">
        <f t="shared" si="73"/>
        <v>F</v>
      </c>
      <c r="AM197">
        <f t="shared" si="81"/>
        <v>48</v>
      </c>
      <c r="AN197">
        <f t="shared" si="82"/>
        <v>38</v>
      </c>
      <c r="AO197">
        <f t="shared" si="83"/>
        <v>48</v>
      </c>
      <c r="BJ197" s="56"/>
      <c r="BK197" s="56"/>
    </row>
    <row r="198" spans="18:63" x14ac:dyDescent="0.45">
      <c r="R198" s="59"/>
      <c r="S198" t="s">
        <v>60</v>
      </c>
      <c r="T198" t="s">
        <v>2</v>
      </c>
      <c r="U198">
        <v>121296</v>
      </c>
      <c r="V198">
        <v>80878</v>
      </c>
      <c r="W198">
        <v>124959</v>
      </c>
      <c r="Y198" t="str">
        <f t="shared" si="70"/>
        <v>Religious Studies</v>
      </c>
      <c r="Z198" t="str">
        <f t="shared" si="70"/>
        <v>M</v>
      </c>
      <c r="AA198">
        <f t="shared" si="78"/>
        <v>121296</v>
      </c>
      <c r="AB198">
        <f t="shared" si="79"/>
        <v>80878</v>
      </c>
      <c r="AC198">
        <f t="shared" si="80"/>
        <v>124959</v>
      </c>
      <c r="AE198" t="str">
        <f t="shared" si="77"/>
        <v>Religious Studies</v>
      </c>
      <c r="AF198" t="str">
        <f t="shared" si="77"/>
        <v>M</v>
      </c>
      <c r="AG198">
        <f t="shared" si="71"/>
        <v>97</v>
      </c>
      <c r="AH198">
        <f t="shared" si="72"/>
        <v>65</v>
      </c>
      <c r="AI198">
        <v>100</v>
      </c>
      <c r="AK198" t="str">
        <f t="shared" si="73"/>
        <v>Religious Studies</v>
      </c>
      <c r="AL198" t="str">
        <f t="shared" si="73"/>
        <v>M</v>
      </c>
      <c r="AM198">
        <f t="shared" si="81"/>
        <v>39</v>
      </c>
      <c r="AN198">
        <f t="shared" si="82"/>
        <v>26</v>
      </c>
      <c r="AO198">
        <f t="shared" si="83"/>
        <v>40</v>
      </c>
      <c r="BJ198" s="56"/>
      <c r="BK198" s="56"/>
    </row>
    <row r="199" spans="18:63" x14ac:dyDescent="0.45">
      <c r="R199" s="59"/>
      <c r="S199" t="s">
        <v>60</v>
      </c>
      <c r="T199" t="s">
        <v>3</v>
      </c>
      <c r="U199">
        <v>263505</v>
      </c>
      <c r="V199">
        <v>193281</v>
      </c>
      <c r="W199">
        <v>269112</v>
      </c>
      <c r="Y199" t="str">
        <f t="shared" si="70"/>
        <v>Religious Studies</v>
      </c>
      <c r="Z199" t="str">
        <f t="shared" si="70"/>
        <v>NULL</v>
      </c>
      <c r="AA199">
        <f t="shared" si="78"/>
        <v>263505</v>
      </c>
      <c r="AB199">
        <f t="shared" si="79"/>
        <v>193281</v>
      </c>
      <c r="AC199">
        <f t="shared" si="80"/>
        <v>269112</v>
      </c>
      <c r="AE199" t="str">
        <f t="shared" si="77"/>
        <v>Religious Studies</v>
      </c>
      <c r="AF199" t="str">
        <f t="shared" si="77"/>
        <v>NULL</v>
      </c>
      <c r="AG199">
        <f t="shared" si="71"/>
        <v>98</v>
      </c>
      <c r="AH199">
        <f t="shared" si="72"/>
        <v>72</v>
      </c>
      <c r="AI199">
        <v>100</v>
      </c>
      <c r="AK199" t="str">
        <f t="shared" si="73"/>
        <v>Religious Studies</v>
      </c>
      <c r="AL199" t="str">
        <f t="shared" si="73"/>
        <v>NULL</v>
      </c>
      <c r="AM199">
        <f t="shared" si="81"/>
        <v>43</v>
      </c>
      <c r="AN199">
        <f t="shared" si="82"/>
        <v>32</v>
      </c>
      <c r="AO199">
        <f t="shared" si="83"/>
        <v>44</v>
      </c>
      <c r="BJ199" s="56"/>
      <c r="BK199" s="56"/>
    </row>
    <row r="200" spans="18:63" x14ac:dyDescent="0.45">
      <c r="R200" s="59"/>
      <c r="S200" t="s">
        <v>61</v>
      </c>
      <c r="T200" t="s">
        <v>1</v>
      </c>
      <c r="U200">
        <v>23443</v>
      </c>
      <c r="V200">
        <v>17431</v>
      </c>
      <c r="W200">
        <v>23925</v>
      </c>
      <c r="Y200" t="str">
        <f t="shared" si="70"/>
        <v>Statistics</v>
      </c>
      <c r="Z200" t="str">
        <f t="shared" si="70"/>
        <v>F</v>
      </c>
      <c r="AA200">
        <f t="shared" si="78"/>
        <v>23443</v>
      </c>
      <c r="AB200">
        <f t="shared" si="79"/>
        <v>17431</v>
      </c>
      <c r="AC200">
        <f t="shared" si="80"/>
        <v>23925</v>
      </c>
      <c r="AE200" t="str">
        <f t="shared" si="77"/>
        <v>Statistics</v>
      </c>
      <c r="AF200" t="str">
        <f t="shared" si="77"/>
        <v>F</v>
      </c>
      <c r="AG200">
        <f t="shared" si="71"/>
        <v>98</v>
      </c>
      <c r="AH200">
        <f t="shared" si="72"/>
        <v>73</v>
      </c>
      <c r="AI200">
        <v>100</v>
      </c>
      <c r="AK200" t="str">
        <f t="shared" si="73"/>
        <v>Statistics</v>
      </c>
      <c r="AL200" t="str">
        <f t="shared" si="73"/>
        <v>F</v>
      </c>
      <c r="AM200">
        <f t="shared" si="81"/>
        <v>8</v>
      </c>
      <c r="AN200">
        <f t="shared" si="82"/>
        <v>6</v>
      </c>
      <c r="AO200">
        <f t="shared" si="83"/>
        <v>8</v>
      </c>
      <c r="BJ200" s="56"/>
      <c r="BK200" s="56"/>
    </row>
    <row r="201" spans="18:63" x14ac:dyDescent="0.45">
      <c r="R201" s="59"/>
      <c r="S201" t="s">
        <v>61</v>
      </c>
      <c r="T201" t="s">
        <v>2</v>
      </c>
      <c r="U201">
        <v>27523</v>
      </c>
      <c r="V201">
        <v>19038</v>
      </c>
      <c r="W201">
        <v>28139</v>
      </c>
      <c r="Y201" t="str">
        <f t="shared" si="70"/>
        <v>Statistics</v>
      </c>
      <c r="Z201" t="str">
        <f t="shared" si="70"/>
        <v>M</v>
      </c>
      <c r="AA201">
        <f t="shared" si="78"/>
        <v>27523</v>
      </c>
      <c r="AB201">
        <f t="shared" si="79"/>
        <v>19038</v>
      </c>
      <c r="AC201">
        <f t="shared" si="80"/>
        <v>28139</v>
      </c>
      <c r="AE201" t="str">
        <f t="shared" si="77"/>
        <v>Statistics</v>
      </c>
      <c r="AF201" t="str">
        <f t="shared" si="77"/>
        <v>M</v>
      </c>
      <c r="AG201">
        <f t="shared" si="71"/>
        <v>98</v>
      </c>
      <c r="AH201">
        <f t="shared" si="72"/>
        <v>68</v>
      </c>
      <c r="AI201">
        <v>100</v>
      </c>
      <c r="AK201" t="str">
        <f t="shared" si="73"/>
        <v>Statistics</v>
      </c>
      <c r="AL201" t="str">
        <f t="shared" si="73"/>
        <v>M</v>
      </c>
      <c r="AM201">
        <f t="shared" si="81"/>
        <v>9</v>
      </c>
      <c r="AN201">
        <f t="shared" si="82"/>
        <v>6</v>
      </c>
      <c r="AO201">
        <f t="shared" si="83"/>
        <v>9</v>
      </c>
      <c r="BJ201" s="56"/>
      <c r="BK201" s="56"/>
    </row>
    <row r="202" spans="18:63" x14ac:dyDescent="0.45">
      <c r="R202" s="59"/>
      <c r="S202" t="s">
        <v>61</v>
      </c>
      <c r="T202" t="s">
        <v>3</v>
      </c>
      <c r="U202">
        <v>50966</v>
      </c>
      <c r="V202">
        <v>36469</v>
      </c>
      <c r="W202">
        <v>52064</v>
      </c>
      <c r="Y202" t="str">
        <f t="shared" si="70"/>
        <v>Statistics</v>
      </c>
      <c r="Z202" t="str">
        <f t="shared" si="70"/>
        <v>NULL</v>
      </c>
      <c r="AA202">
        <f t="shared" si="78"/>
        <v>50966</v>
      </c>
      <c r="AB202">
        <f t="shared" si="79"/>
        <v>36469</v>
      </c>
      <c r="AC202">
        <f t="shared" si="80"/>
        <v>52064</v>
      </c>
      <c r="AE202" t="str">
        <f t="shared" si="77"/>
        <v>Statistics</v>
      </c>
      <c r="AF202" t="str">
        <f t="shared" si="77"/>
        <v>NULL</v>
      </c>
      <c r="AG202">
        <f t="shared" si="71"/>
        <v>98</v>
      </c>
      <c r="AH202">
        <f t="shared" si="72"/>
        <v>70</v>
      </c>
      <c r="AI202">
        <v>100</v>
      </c>
      <c r="AK202" t="str">
        <f t="shared" si="73"/>
        <v>Statistics</v>
      </c>
      <c r="AL202" t="str">
        <f t="shared" si="73"/>
        <v>NULL</v>
      </c>
      <c r="AM202">
        <f t="shared" si="81"/>
        <v>8</v>
      </c>
      <c r="AN202">
        <f t="shared" si="82"/>
        <v>6</v>
      </c>
      <c r="AO202">
        <f t="shared" si="83"/>
        <v>9</v>
      </c>
      <c r="BJ202" s="56"/>
      <c r="BK202" s="56"/>
    </row>
    <row r="203" spans="18:63" x14ac:dyDescent="0.45">
      <c r="R203" s="59"/>
      <c r="S203" t="s">
        <v>62</v>
      </c>
      <c r="T203" t="s">
        <v>1</v>
      </c>
      <c r="U203">
        <v>21887</v>
      </c>
      <c r="V203">
        <v>15373</v>
      </c>
      <c r="W203">
        <v>22062</v>
      </c>
      <c r="Y203" t="str">
        <f t="shared" si="70"/>
        <v>Vocational Studies</v>
      </c>
      <c r="Z203" t="str">
        <f t="shared" si="70"/>
        <v>F</v>
      </c>
      <c r="AA203">
        <f t="shared" si="78"/>
        <v>21887</v>
      </c>
      <c r="AB203">
        <f t="shared" si="79"/>
        <v>15373</v>
      </c>
      <c r="AC203">
        <f t="shared" si="80"/>
        <v>22062</v>
      </c>
      <c r="AE203" t="str">
        <f t="shared" si="77"/>
        <v>Vocational Studies</v>
      </c>
      <c r="AF203" t="str">
        <f t="shared" si="77"/>
        <v>F</v>
      </c>
      <c r="AG203">
        <f t="shared" si="71"/>
        <v>99</v>
      </c>
      <c r="AH203">
        <f t="shared" si="72"/>
        <v>70</v>
      </c>
      <c r="AI203">
        <v>100</v>
      </c>
      <c r="AK203" t="str">
        <f t="shared" si="73"/>
        <v>Vocational Studies</v>
      </c>
      <c r="AL203" t="str">
        <f t="shared" si="73"/>
        <v>F</v>
      </c>
      <c r="AM203">
        <f t="shared" si="81"/>
        <v>7</v>
      </c>
      <c r="AN203">
        <f t="shared" si="82"/>
        <v>5</v>
      </c>
      <c r="AO203">
        <f t="shared" si="83"/>
        <v>7</v>
      </c>
      <c r="BJ203" s="56"/>
      <c r="BK203" s="56"/>
    </row>
    <row r="204" spans="18:63" x14ac:dyDescent="0.45">
      <c r="R204" s="59"/>
      <c r="S204" t="s">
        <v>62</v>
      </c>
      <c r="T204" t="s">
        <v>2</v>
      </c>
      <c r="U204">
        <v>19318</v>
      </c>
      <c r="V204">
        <v>10022</v>
      </c>
      <c r="W204">
        <v>19648</v>
      </c>
      <c r="Y204" t="str">
        <f t="shared" si="70"/>
        <v>Vocational Studies</v>
      </c>
      <c r="Z204" t="str">
        <f t="shared" si="70"/>
        <v>M</v>
      </c>
      <c r="AA204">
        <f t="shared" si="78"/>
        <v>19318</v>
      </c>
      <c r="AB204">
        <f t="shared" si="79"/>
        <v>10022</v>
      </c>
      <c r="AC204">
        <f t="shared" si="80"/>
        <v>19648</v>
      </c>
      <c r="AE204" t="str">
        <f t="shared" si="77"/>
        <v>Vocational Studies</v>
      </c>
      <c r="AF204" t="str">
        <f t="shared" si="77"/>
        <v>M</v>
      </c>
      <c r="AG204">
        <f t="shared" si="71"/>
        <v>98</v>
      </c>
      <c r="AH204">
        <f t="shared" si="72"/>
        <v>51</v>
      </c>
      <c r="AI204">
        <v>100</v>
      </c>
      <c r="AK204" t="str">
        <f t="shared" si="73"/>
        <v>Vocational Studies</v>
      </c>
      <c r="AL204" t="str">
        <f t="shared" si="73"/>
        <v>M</v>
      </c>
      <c r="AM204">
        <f t="shared" si="81"/>
        <v>6</v>
      </c>
      <c r="AN204">
        <f t="shared" si="82"/>
        <v>3</v>
      </c>
      <c r="AO204">
        <f t="shared" si="83"/>
        <v>6</v>
      </c>
      <c r="BJ204" s="56"/>
      <c r="BK204" s="56"/>
    </row>
    <row r="205" spans="18:63" x14ac:dyDescent="0.45">
      <c r="R205" s="59"/>
      <c r="S205" t="s">
        <v>62</v>
      </c>
      <c r="T205" t="s">
        <v>3</v>
      </c>
      <c r="U205">
        <v>41205</v>
      </c>
      <c r="V205">
        <v>25395</v>
      </c>
      <c r="W205">
        <v>41710</v>
      </c>
      <c r="Y205" t="str">
        <f t="shared" si="70"/>
        <v>Vocational Studies</v>
      </c>
      <c r="Z205" t="str">
        <f t="shared" si="70"/>
        <v>NULL</v>
      </c>
      <c r="AA205">
        <f t="shared" si="78"/>
        <v>41205</v>
      </c>
      <c r="AB205">
        <f t="shared" si="79"/>
        <v>25395</v>
      </c>
      <c r="AC205">
        <f t="shared" si="80"/>
        <v>41710</v>
      </c>
      <c r="AE205" t="str">
        <f t="shared" si="77"/>
        <v>Vocational Studies</v>
      </c>
      <c r="AF205" t="str">
        <f t="shared" si="77"/>
        <v>NULL</v>
      </c>
      <c r="AG205">
        <f t="shared" si="71"/>
        <v>99</v>
      </c>
      <c r="AH205">
        <f t="shared" si="72"/>
        <v>61</v>
      </c>
      <c r="AI205">
        <v>100</v>
      </c>
      <c r="AK205" t="str">
        <f t="shared" si="73"/>
        <v>Vocational Studies</v>
      </c>
      <c r="AL205" t="str">
        <f t="shared" si="73"/>
        <v>NULL</v>
      </c>
      <c r="AM205">
        <f t="shared" si="81"/>
        <v>7</v>
      </c>
      <c r="AN205">
        <f t="shared" si="82"/>
        <v>4</v>
      </c>
      <c r="AO205">
        <f t="shared" si="83"/>
        <v>7</v>
      </c>
      <c r="BJ205" s="56"/>
      <c r="BK205" s="56"/>
    </row>
    <row r="206" spans="18:63" x14ac:dyDescent="0.45">
      <c r="R206" s="59"/>
      <c r="S206" t="s">
        <v>3</v>
      </c>
      <c r="T206" t="s">
        <v>3</v>
      </c>
      <c r="U206">
        <v>4506682</v>
      </c>
      <c r="V206">
        <v>3228694</v>
      </c>
      <c r="W206">
        <v>4578593</v>
      </c>
    </row>
    <row r="207" spans="18:63" x14ac:dyDescent="0.45">
      <c r="R207" s="59"/>
    </row>
    <row r="208" spans="18:63" x14ac:dyDescent="0.45">
      <c r="R208" s="59"/>
      <c r="S208" t="s">
        <v>81</v>
      </c>
      <c r="T208" t="s">
        <v>1</v>
      </c>
      <c r="U208">
        <v>6791</v>
      </c>
      <c r="V208">
        <v>6137</v>
      </c>
      <c r="W208">
        <v>6815</v>
      </c>
      <c r="Y208" t="str">
        <f t="shared" ref="Y208:Y229" si="84">S208</f>
        <v>Any Classical Study</v>
      </c>
      <c r="Z208" t="s">
        <v>3</v>
      </c>
      <c r="AA208">
        <f t="shared" ref="AA208" si="85">U208</f>
        <v>6791</v>
      </c>
      <c r="AB208">
        <f t="shared" ref="AB208" si="86">V208</f>
        <v>6137</v>
      </c>
      <c r="AC208">
        <f t="shared" ref="AC208" si="87">W208</f>
        <v>6815</v>
      </c>
      <c r="AE208" t="str">
        <f t="shared" ref="AE208:AF223" si="88">Y208</f>
        <v>Any Classical Study</v>
      </c>
      <c r="AF208" t="str">
        <f t="shared" si="88"/>
        <v>NULL</v>
      </c>
      <c r="AG208">
        <f t="shared" ref="AG208:AG229" si="89">ROUND(100*U208/W208,0)</f>
        <v>100</v>
      </c>
      <c r="AH208">
        <f t="shared" ref="AH208:AH229" si="90">ROUND(100*V208/$W208,0)</f>
        <v>90</v>
      </c>
      <c r="AI208">
        <v>100</v>
      </c>
      <c r="AK208" t="str">
        <f t="shared" ref="AK208:AL223" si="91">AE208</f>
        <v>Any Classical Study</v>
      </c>
      <c r="AL208" t="str">
        <f t="shared" si="91"/>
        <v>NULL</v>
      </c>
      <c r="AM208">
        <f>ROUND(100*IF(AL208="F",U208/$AS$7,IF(AL208="M",U208/$AR$7,IF(AL208="NULL",U208/$AT$7,"Error"))),0)</f>
        <v>1</v>
      </c>
      <c r="AN208">
        <f>ROUND(100*IF(AL208="F",V208/$AS$7,IF(AL208="M",V208/$AR$7,IF(AL208="NULL",V208/$AT$7,"Error"))),0)</f>
        <v>1</v>
      </c>
      <c r="AO208">
        <f>ROUND(100*IF(AL208="F",W208/$AS$7,IF(AL208="M",W208/$AR$7,IF(AL208="NULL",W208/$AT$7,"Error"))),0)</f>
        <v>1</v>
      </c>
    </row>
    <row r="209" spans="18:41" x14ac:dyDescent="0.45">
      <c r="R209" s="59"/>
      <c r="S209" t="s">
        <v>81</v>
      </c>
      <c r="T209" t="s">
        <v>2</v>
      </c>
      <c r="U209">
        <v>6666</v>
      </c>
      <c r="V209">
        <v>5837</v>
      </c>
      <c r="W209">
        <v>6721</v>
      </c>
      <c r="Y209" t="str">
        <f t="shared" si="84"/>
        <v>Any Classical Study</v>
      </c>
      <c r="Z209" t="s">
        <v>3</v>
      </c>
      <c r="AA209">
        <f t="shared" ref="AA209:AA229" si="92">U209</f>
        <v>6666</v>
      </c>
      <c r="AB209">
        <f t="shared" ref="AB209:AB229" si="93">V209</f>
        <v>5837</v>
      </c>
      <c r="AC209">
        <f t="shared" ref="AC209:AC229" si="94">W209</f>
        <v>6721</v>
      </c>
      <c r="AE209" t="str">
        <f t="shared" si="88"/>
        <v>Any Classical Study</v>
      </c>
      <c r="AF209" t="str">
        <f t="shared" si="88"/>
        <v>NULL</v>
      </c>
      <c r="AG209">
        <f t="shared" si="89"/>
        <v>99</v>
      </c>
      <c r="AH209">
        <f t="shared" si="90"/>
        <v>87</v>
      </c>
      <c r="AI209">
        <v>101</v>
      </c>
      <c r="AK209" t="str">
        <f t="shared" si="91"/>
        <v>Any Classical Study</v>
      </c>
      <c r="AL209" t="str">
        <f t="shared" si="91"/>
        <v>NULL</v>
      </c>
      <c r="AM209">
        <f t="shared" ref="AM209:AM229" si="95">ROUND(100*IF(AL209="F",U209/$AS$7,IF(AL209="M",U209/$AR$7,IF(AL209="NULL",U209/$AT$7,"Error"))),0)</f>
        <v>1</v>
      </c>
      <c r="AN209">
        <f t="shared" ref="AN209:AN229" si="96">ROUND(100*IF(AL209="F",V209/$AS$7,IF(AL209="M",V209/$AR$7,IF(AL209="NULL",V209/$AT$7,"Error"))),0)</f>
        <v>1</v>
      </c>
      <c r="AO209">
        <f t="shared" ref="AO209:AO229" si="97">ROUND(100*IF(AL209="F",W209/$AS$7,IF(AL209="M",W209/$AR$7,IF(AL209="NULL",W209/$AT$7,"Error"))),0)</f>
        <v>1</v>
      </c>
    </row>
    <row r="210" spans="18:41" x14ac:dyDescent="0.45">
      <c r="R210" s="59"/>
      <c r="S210" t="s">
        <v>81</v>
      </c>
      <c r="T210" t="s">
        <v>3</v>
      </c>
      <c r="U210">
        <v>13457</v>
      </c>
      <c r="V210">
        <v>11974</v>
      </c>
      <c r="W210">
        <v>13536</v>
      </c>
      <c r="Y210" t="str">
        <f t="shared" si="84"/>
        <v>Any Classical Study</v>
      </c>
      <c r="Z210" t="s">
        <v>3</v>
      </c>
      <c r="AA210">
        <f t="shared" si="92"/>
        <v>13457</v>
      </c>
      <c r="AB210">
        <f t="shared" si="93"/>
        <v>11974</v>
      </c>
      <c r="AC210">
        <f t="shared" si="94"/>
        <v>13536</v>
      </c>
      <c r="AE210" t="str">
        <f t="shared" si="88"/>
        <v>Any Classical Study</v>
      </c>
      <c r="AF210" t="str">
        <f t="shared" si="88"/>
        <v>NULL</v>
      </c>
      <c r="AG210">
        <f t="shared" si="89"/>
        <v>99</v>
      </c>
      <c r="AH210">
        <f t="shared" si="90"/>
        <v>88</v>
      </c>
      <c r="AI210">
        <v>102</v>
      </c>
      <c r="AK210" t="str">
        <f t="shared" si="91"/>
        <v>Any Classical Study</v>
      </c>
      <c r="AL210" t="str">
        <f t="shared" si="91"/>
        <v>NULL</v>
      </c>
      <c r="AM210">
        <f t="shared" si="95"/>
        <v>2</v>
      </c>
      <c r="AN210">
        <f t="shared" si="96"/>
        <v>2</v>
      </c>
      <c r="AO210">
        <f t="shared" si="97"/>
        <v>2</v>
      </c>
    </row>
    <row r="211" spans="18:41" x14ac:dyDescent="0.45">
      <c r="S211" t="s">
        <v>78</v>
      </c>
      <c r="T211" t="s">
        <v>1</v>
      </c>
      <c r="U211">
        <v>75063</v>
      </c>
      <c r="V211">
        <v>54779</v>
      </c>
      <c r="W211">
        <v>75749</v>
      </c>
      <c r="Y211" t="str">
        <f t="shared" si="84"/>
        <v>Any Design &amp; Technology</v>
      </c>
      <c r="Z211" t="s">
        <v>3</v>
      </c>
      <c r="AA211">
        <f t="shared" si="92"/>
        <v>75063</v>
      </c>
      <c r="AB211">
        <f t="shared" si="93"/>
        <v>54779</v>
      </c>
      <c r="AC211">
        <f t="shared" si="94"/>
        <v>75749</v>
      </c>
      <c r="AE211" t="str">
        <f t="shared" si="88"/>
        <v>Any Design &amp; Technology</v>
      </c>
      <c r="AF211" t="str">
        <f t="shared" si="88"/>
        <v>NULL</v>
      </c>
      <c r="AG211">
        <f t="shared" si="89"/>
        <v>99</v>
      </c>
      <c r="AH211">
        <f t="shared" si="90"/>
        <v>72</v>
      </c>
      <c r="AI211">
        <v>103</v>
      </c>
      <c r="AK211" t="str">
        <f t="shared" si="91"/>
        <v>Any Design &amp; Technology</v>
      </c>
      <c r="AL211" t="str">
        <f t="shared" si="91"/>
        <v>NULL</v>
      </c>
      <c r="AM211">
        <f t="shared" si="95"/>
        <v>12</v>
      </c>
      <c r="AN211">
        <f t="shared" si="96"/>
        <v>9</v>
      </c>
      <c r="AO211">
        <f t="shared" si="97"/>
        <v>12</v>
      </c>
    </row>
    <row r="212" spans="18:41" x14ac:dyDescent="0.45">
      <c r="S212" t="s">
        <v>78</v>
      </c>
      <c r="T212" t="s">
        <v>2</v>
      </c>
      <c r="U212">
        <v>105909</v>
      </c>
      <c r="V212">
        <v>58406</v>
      </c>
      <c r="W212">
        <v>108376</v>
      </c>
      <c r="Y212" t="str">
        <f t="shared" si="84"/>
        <v>Any Design &amp; Technology</v>
      </c>
      <c r="Z212" t="s">
        <v>3</v>
      </c>
      <c r="AA212">
        <f t="shared" si="92"/>
        <v>105909</v>
      </c>
      <c r="AB212">
        <f t="shared" si="93"/>
        <v>58406</v>
      </c>
      <c r="AC212">
        <f t="shared" si="94"/>
        <v>108376</v>
      </c>
      <c r="AE212" t="str">
        <f t="shared" si="88"/>
        <v>Any Design &amp; Technology</v>
      </c>
      <c r="AF212" t="str">
        <f t="shared" si="88"/>
        <v>NULL</v>
      </c>
      <c r="AG212">
        <f t="shared" si="89"/>
        <v>98</v>
      </c>
      <c r="AH212">
        <f t="shared" si="90"/>
        <v>54</v>
      </c>
      <c r="AI212">
        <v>104</v>
      </c>
      <c r="AK212" t="str">
        <f t="shared" si="91"/>
        <v>Any Design &amp; Technology</v>
      </c>
      <c r="AL212" t="str">
        <f t="shared" si="91"/>
        <v>NULL</v>
      </c>
      <c r="AM212">
        <f t="shared" si="95"/>
        <v>17</v>
      </c>
      <c r="AN212">
        <f t="shared" si="96"/>
        <v>10</v>
      </c>
      <c r="AO212">
        <f t="shared" si="97"/>
        <v>18</v>
      </c>
    </row>
    <row r="213" spans="18:41" x14ac:dyDescent="0.45">
      <c r="S213" t="s">
        <v>78</v>
      </c>
      <c r="T213" t="s">
        <v>3</v>
      </c>
      <c r="U213">
        <v>180972</v>
      </c>
      <c r="V213">
        <v>113185</v>
      </c>
      <c r="W213">
        <v>184125</v>
      </c>
      <c r="Y213" t="str">
        <f t="shared" si="84"/>
        <v>Any Design &amp; Technology</v>
      </c>
      <c r="Z213" t="s">
        <v>3</v>
      </c>
      <c r="AA213">
        <f t="shared" si="92"/>
        <v>180972</v>
      </c>
      <c r="AB213">
        <f t="shared" si="93"/>
        <v>113185</v>
      </c>
      <c r="AC213">
        <f t="shared" si="94"/>
        <v>184125</v>
      </c>
      <c r="AE213" t="str">
        <f t="shared" si="88"/>
        <v>Any Design &amp; Technology</v>
      </c>
      <c r="AF213" t="str">
        <f t="shared" si="88"/>
        <v>NULL</v>
      </c>
      <c r="AG213">
        <f t="shared" si="89"/>
        <v>98</v>
      </c>
      <c r="AH213">
        <f t="shared" si="90"/>
        <v>61</v>
      </c>
      <c r="AI213">
        <v>105</v>
      </c>
      <c r="AK213" t="str">
        <f t="shared" si="91"/>
        <v>Any Design &amp; Technology</v>
      </c>
      <c r="AL213" t="str">
        <f t="shared" si="91"/>
        <v>NULL</v>
      </c>
      <c r="AM213">
        <f t="shared" si="95"/>
        <v>30</v>
      </c>
      <c r="AN213">
        <f t="shared" si="96"/>
        <v>18</v>
      </c>
      <c r="AO213">
        <f t="shared" si="97"/>
        <v>30</v>
      </c>
    </row>
    <row r="214" spans="18:41" x14ac:dyDescent="0.45">
      <c r="S214" t="s">
        <v>86</v>
      </c>
      <c r="T214" t="s">
        <v>1</v>
      </c>
      <c r="U214">
        <v>185402</v>
      </c>
      <c r="V214">
        <v>150972</v>
      </c>
      <c r="W214">
        <v>186336</v>
      </c>
      <c r="Y214" t="str">
        <f t="shared" si="84"/>
        <v>Any English</v>
      </c>
      <c r="Z214" t="s">
        <v>3</v>
      </c>
      <c r="AA214">
        <f t="shared" si="92"/>
        <v>185402</v>
      </c>
      <c r="AB214">
        <f t="shared" si="93"/>
        <v>150972</v>
      </c>
      <c r="AC214">
        <f t="shared" si="94"/>
        <v>186336</v>
      </c>
      <c r="AE214" t="str">
        <f t="shared" si="88"/>
        <v>Any English</v>
      </c>
      <c r="AF214" t="str">
        <f t="shared" si="88"/>
        <v>NULL</v>
      </c>
      <c r="AG214">
        <f t="shared" si="89"/>
        <v>99</v>
      </c>
      <c r="AH214">
        <f t="shared" si="90"/>
        <v>81</v>
      </c>
      <c r="AI214">
        <v>106</v>
      </c>
      <c r="AK214" t="str">
        <f t="shared" si="91"/>
        <v>Any English</v>
      </c>
      <c r="AL214" t="str">
        <f t="shared" si="91"/>
        <v>NULL</v>
      </c>
      <c r="AM214">
        <f t="shared" si="95"/>
        <v>30</v>
      </c>
      <c r="AN214">
        <f t="shared" si="96"/>
        <v>25</v>
      </c>
      <c r="AO214">
        <f t="shared" si="97"/>
        <v>30</v>
      </c>
    </row>
    <row r="215" spans="18:41" x14ac:dyDescent="0.45">
      <c r="S215" t="s">
        <v>86</v>
      </c>
      <c r="T215" t="s">
        <v>2</v>
      </c>
      <c r="U215">
        <v>175075</v>
      </c>
      <c r="V215">
        <v>116540</v>
      </c>
      <c r="W215">
        <v>176709</v>
      </c>
      <c r="Y215" t="str">
        <f t="shared" si="84"/>
        <v>Any English</v>
      </c>
      <c r="Z215" t="s">
        <v>3</v>
      </c>
      <c r="AA215">
        <f t="shared" si="92"/>
        <v>175075</v>
      </c>
      <c r="AB215">
        <f t="shared" si="93"/>
        <v>116540</v>
      </c>
      <c r="AC215">
        <f t="shared" si="94"/>
        <v>176709</v>
      </c>
      <c r="AE215" t="str">
        <f t="shared" si="88"/>
        <v>Any English</v>
      </c>
      <c r="AF215" t="str">
        <f t="shared" si="88"/>
        <v>NULL</v>
      </c>
      <c r="AG215">
        <f t="shared" si="89"/>
        <v>99</v>
      </c>
      <c r="AH215">
        <f t="shared" si="90"/>
        <v>66</v>
      </c>
      <c r="AI215">
        <v>107</v>
      </c>
      <c r="AK215" t="str">
        <f t="shared" si="91"/>
        <v>Any English</v>
      </c>
      <c r="AL215" t="str">
        <f t="shared" si="91"/>
        <v>NULL</v>
      </c>
      <c r="AM215">
        <f t="shared" si="95"/>
        <v>29</v>
      </c>
      <c r="AN215">
        <f t="shared" si="96"/>
        <v>19</v>
      </c>
      <c r="AO215">
        <f t="shared" si="97"/>
        <v>29</v>
      </c>
    </row>
    <row r="216" spans="18:41" x14ac:dyDescent="0.45">
      <c r="S216" t="s">
        <v>86</v>
      </c>
      <c r="T216" t="s">
        <v>3</v>
      </c>
      <c r="U216">
        <v>360477</v>
      </c>
      <c r="V216">
        <v>267512</v>
      </c>
      <c r="W216">
        <v>363045</v>
      </c>
      <c r="Y216" t="str">
        <f t="shared" si="84"/>
        <v>Any English</v>
      </c>
      <c r="Z216" t="s">
        <v>3</v>
      </c>
      <c r="AA216">
        <f t="shared" si="92"/>
        <v>360477</v>
      </c>
      <c r="AB216">
        <f t="shared" si="93"/>
        <v>267512</v>
      </c>
      <c r="AC216">
        <f t="shared" si="94"/>
        <v>363045</v>
      </c>
      <c r="AE216" t="str">
        <f t="shared" si="88"/>
        <v>Any English</v>
      </c>
      <c r="AF216" t="str">
        <f t="shared" si="88"/>
        <v>NULL</v>
      </c>
      <c r="AG216">
        <f t="shared" si="89"/>
        <v>99</v>
      </c>
      <c r="AH216">
        <f t="shared" si="90"/>
        <v>74</v>
      </c>
      <c r="AI216">
        <v>108</v>
      </c>
      <c r="AK216" t="str">
        <f t="shared" si="91"/>
        <v>Any English</v>
      </c>
      <c r="AL216" t="str">
        <f t="shared" si="91"/>
        <v>NULL</v>
      </c>
      <c r="AM216">
        <f t="shared" si="95"/>
        <v>59</v>
      </c>
      <c r="AN216">
        <f t="shared" si="96"/>
        <v>44</v>
      </c>
      <c r="AO216">
        <f t="shared" si="97"/>
        <v>59</v>
      </c>
    </row>
    <row r="217" spans="18:41" x14ac:dyDescent="0.45">
      <c r="S217" t="s">
        <v>80</v>
      </c>
      <c r="T217" t="s">
        <v>1</v>
      </c>
      <c r="U217">
        <v>161100</v>
      </c>
      <c r="V217">
        <v>122324</v>
      </c>
      <c r="W217">
        <v>161839</v>
      </c>
      <c r="Y217" t="str">
        <f t="shared" si="84"/>
        <v>Any Modern Language</v>
      </c>
      <c r="Z217" t="s">
        <v>3</v>
      </c>
      <c r="AA217">
        <f t="shared" si="92"/>
        <v>161100</v>
      </c>
      <c r="AB217">
        <f t="shared" si="93"/>
        <v>122324</v>
      </c>
      <c r="AC217">
        <f t="shared" si="94"/>
        <v>161839</v>
      </c>
      <c r="AE217" t="str">
        <f t="shared" si="88"/>
        <v>Any Modern Language</v>
      </c>
      <c r="AF217" t="str">
        <f t="shared" si="88"/>
        <v>NULL</v>
      </c>
      <c r="AG217">
        <f t="shared" si="89"/>
        <v>100</v>
      </c>
      <c r="AH217">
        <f t="shared" si="90"/>
        <v>76</v>
      </c>
      <c r="AI217">
        <v>109</v>
      </c>
      <c r="AK217" t="str">
        <f t="shared" si="91"/>
        <v>Any Modern Language</v>
      </c>
      <c r="AL217" t="str">
        <f t="shared" si="91"/>
        <v>NULL</v>
      </c>
      <c r="AM217">
        <f t="shared" si="95"/>
        <v>26</v>
      </c>
      <c r="AN217">
        <f t="shared" si="96"/>
        <v>20</v>
      </c>
      <c r="AO217">
        <f t="shared" si="97"/>
        <v>26</v>
      </c>
    </row>
    <row r="218" spans="18:41" x14ac:dyDescent="0.45">
      <c r="S218" t="s">
        <v>80</v>
      </c>
      <c r="T218" t="s">
        <v>2</v>
      </c>
      <c r="U218">
        <v>128565</v>
      </c>
      <c r="V218">
        <v>85099</v>
      </c>
      <c r="W218">
        <v>129577</v>
      </c>
      <c r="Y218" t="str">
        <f t="shared" si="84"/>
        <v>Any Modern Language</v>
      </c>
      <c r="Z218" t="s">
        <v>3</v>
      </c>
      <c r="AA218">
        <f t="shared" si="92"/>
        <v>128565</v>
      </c>
      <c r="AB218">
        <f t="shared" si="93"/>
        <v>85099</v>
      </c>
      <c r="AC218">
        <f t="shared" si="94"/>
        <v>129577</v>
      </c>
      <c r="AE218" t="str">
        <f t="shared" si="88"/>
        <v>Any Modern Language</v>
      </c>
      <c r="AF218" t="str">
        <f t="shared" si="88"/>
        <v>NULL</v>
      </c>
      <c r="AG218">
        <f t="shared" si="89"/>
        <v>99</v>
      </c>
      <c r="AH218">
        <f t="shared" si="90"/>
        <v>66</v>
      </c>
      <c r="AI218">
        <v>110</v>
      </c>
      <c r="AK218" t="str">
        <f t="shared" si="91"/>
        <v>Any Modern Language</v>
      </c>
      <c r="AL218" t="str">
        <f t="shared" si="91"/>
        <v>NULL</v>
      </c>
      <c r="AM218">
        <f t="shared" si="95"/>
        <v>21</v>
      </c>
      <c r="AN218">
        <f t="shared" si="96"/>
        <v>14</v>
      </c>
      <c r="AO218">
        <f t="shared" si="97"/>
        <v>21</v>
      </c>
    </row>
    <row r="219" spans="18:41" x14ac:dyDescent="0.45">
      <c r="S219" t="s">
        <v>80</v>
      </c>
      <c r="T219" t="s">
        <v>3</v>
      </c>
      <c r="U219">
        <v>289665</v>
      </c>
      <c r="V219">
        <v>207423</v>
      </c>
      <c r="W219">
        <v>291416</v>
      </c>
      <c r="Y219" t="str">
        <f t="shared" si="84"/>
        <v>Any Modern Language</v>
      </c>
      <c r="Z219" t="s">
        <v>3</v>
      </c>
      <c r="AA219">
        <f t="shared" si="92"/>
        <v>289665</v>
      </c>
      <c r="AB219">
        <f t="shared" si="93"/>
        <v>207423</v>
      </c>
      <c r="AC219">
        <f t="shared" si="94"/>
        <v>291416</v>
      </c>
      <c r="AE219" t="str">
        <f t="shared" si="88"/>
        <v>Any Modern Language</v>
      </c>
      <c r="AF219" t="str">
        <f t="shared" si="88"/>
        <v>NULL</v>
      </c>
      <c r="AG219">
        <f t="shared" si="89"/>
        <v>99</v>
      </c>
      <c r="AH219">
        <f t="shared" si="90"/>
        <v>71</v>
      </c>
      <c r="AI219">
        <v>111</v>
      </c>
      <c r="AK219" t="str">
        <f t="shared" si="91"/>
        <v>Any Modern Language</v>
      </c>
      <c r="AL219" t="str">
        <f t="shared" si="91"/>
        <v>NULL</v>
      </c>
      <c r="AM219">
        <f t="shared" si="95"/>
        <v>47</v>
      </c>
      <c r="AN219">
        <f t="shared" si="96"/>
        <v>34</v>
      </c>
      <c r="AO219">
        <f t="shared" si="97"/>
        <v>48</v>
      </c>
    </row>
    <row r="220" spans="18:41" x14ac:dyDescent="0.45">
      <c r="S220" t="s">
        <v>77</v>
      </c>
      <c r="T220" t="s">
        <v>1</v>
      </c>
      <c r="U220">
        <v>249803</v>
      </c>
      <c r="V220">
        <v>185750</v>
      </c>
      <c r="W220">
        <v>251797</v>
      </c>
      <c r="Y220" t="str">
        <f t="shared" si="84"/>
        <v>Any Science</v>
      </c>
      <c r="Z220" t="s">
        <v>3</v>
      </c>
      <c r="AA220">
        <f t="shared" si="92"/>
        <v>249803</v>
      </c>
      <c r="AB220">
        <f t="shared" si="93"/>
        <v>185750</v>
      </c>
      <c r="AC220">
        <f t="shared" si="94"/>
        <v>251797</v>
      </c>
      <c r="AE220" t="str">
        <f t="shared" si="88"/>
        <v>Any Science</v>
      </c>
      <c r="AF220" t="str">
        <f t="shared" si="88"/>
        <v>NULL</v>
      </c>
      <c r="AG220">
        <f t="shared" si="89"/>
        <v>99</v>
      </c>
      <c r="AH220">
        <f t="shared" si="90"/>
        <v>74</v>
      </c>
      <c r="AI220">
        <v>112</v>
      </c>
      <c r="AK220" t="str">
        <f t="shared" si="91"/>
        <v>Any Science</v>
      </c>
      <c r="AL220" t="str">
        <f t="shared" si="91"/>
        <v>NULL</v>
      </c>
      <c r="AM220">
        <f t="shared" si="95"/>
        <v>41</v>
      </c>
      <c r="AN220">
        <f t="shared" si="96"/>
        <v>30</v>
      </c>
      <c r="AO220">
        <f t="shared" si="97"/>
        <v>41</v>
      </c>
    </row>
    <row r="221" spans="18:41" x14ac:dyDescent="0.45">
      <c r="S221" t="s">
        <v>77</v>
      </c>
      <c r="T221" t="s">
        <v>2</v>
      </c>
      <c r="U221">
        <v>252125</v>
      </c>
      <c r="V221">
        <v>175864</v>
      </c>
      <c r="W221">
        <v>255059</v>
      </c>
      <c r="Y221" t="str">
        <f t="shared" si="84"/>
        <v>Any Science</v>
      </c>
      <c r="Z221" t="s">
        <v>3</v>
      </c>
      <c r="AA221">
        <f t="shared" si="92"/>
        <v>252125</v>
      </c>
      <c r="AB221">
        <f t="shared" si="93"/>
        <v>175864</v>
      </c>
      <c r="AC221">
        <f t="shared" si="94"/>
        <v>255059</v>
      </c>
      <c r="AE221" t="str">
        <f t="shared" si="88"/>
        <v>Any Science</v>
      </c>
      <c r="AF221" t="str">
        <f t="shared" si="88"/>
        <v>NULL</v>
      </c>
      <c r="AG221">
        <f t="shared" si="89"/>
        <v>99</v>
      </c>
      <c r="AH221">
        <f t="shared" si="90"/>
        <v>69</v>
      </c>
      <c r="AI221">
        <v>113</v>
      </c>
      <c r="AK221" t="str">
        <f t="shared" si="91"/>
        <v>Any Science</v>
      </c>
      <c r="AL221" t="str">
        <f t="shared" si="91"/>
        <v>NULL</v>
      </c>
      <c r="AM221">
        <f t="shared" si="95"/>
        <v>41</v>
      </c>
      <c r="AN221">
        <f t="shared" si="96"/>
        <v>29</v>
      </c>
      <c r="AO221">
        <f t="shared" si="97"/>
        <v>42</v>
      </c>
    </row>
    <row r="222" spans="18:41" x14ac:dyDescent="0.45">
      <c r="S222" t="s">
        <v>77</v>
      </c>
      <c r="T222" t="s">
        <v>3</v>
      </c>
      <c r="U222">
        <v>501928</v>
      </c>
      <c r="V222">
        <v>361614</v>
      </c>
      <c r="W222">
        <v>506856</v>
      </c>
      <c r="Y222" t="str">
        <f t="shared" si="84"/>
        <v>Any Science</v>
      </c>
      <c r="Z222" t="s">
        <v>3</v>
      </c>
      <c r="AA222">
        <f t="shared" si="92"/>
        <v>501928</v>
      </c>
      <c r="AB222">
        <f t="shared" si="93"/>
        <v>361614</v>
      </c>
      <c r="AC222">
        <f t="shared" si="94"/>
        <v>506856</v>
      </c>
      <c r="AE222" t="str">
        <f t="shared" si="88"/>
        <v>Any Science</v>
      </c>
      <c r="AF222" t="str">
        <f t="shared" si="88"/>
        <v>NULL</v>
      </c>
      <c r="AG222">
        <f t="shared" si="89"/>
        <v>99</v>
      </c>
      <c r="AH222">
        <f t="shared" si="90"/>
        <v>71</v>
      </c>
      <c r="AI222">
        <v>114</v>
      </c>
      <c r="AK222" t="str">
        <f t="shared" si="91"/>
        <v>Any Science</v>
      </c>
      <c r="AL222" t="str">
        <f t="shared" si="91"/>
        <v>NULL</v>
      </c>
      <c r="AM222">
        <f t="shared" si="95"/>
        <v>82</v>
      </c>
      <c r="AN222">
        <f t="shared" si="96"/>
        <v>59</v>
      </c>
      <c r="AO222">
        <f t="shared" si="97"/>
        <v>83</v>
      </c>
    </row>
    <row r="223" spans="18:41" x14ac:dyDescent="0.45">
      <c r="S223" t="s">
        <v>5</v>
      </c>
      <c r="T223" t="s">
        <v>1</v>
      </c>
      <c r="U223">
        <v>265246</v>
      </c>
      <c r="V223">
        <v>194746</v>
      </c>
      <c r="W223">
        <v>275537</v>
      </c>
      <c r="Y223" t="str">
        <f t="shared" si="84"/>
        <v>Mathematics</v>
      </c>
      <c r="Z223" t="s">
        <v>3</v>
      </c>
      <c r="AA223">
        <f t="shared" si="92"/>
        <v>265246</v>
      </c>
      <c r="AB223">
        <f t="shared" si="93"/>
        <v>194746</v>
      </c>
      <c r="AC223">
        <f t="shared" si="94"/>
        <v>275537</v>
      </c>
      <c r="AE223" t="str">
        <f t="shared" si="88"/>
        <v>Mathematics</v>
      </c>
      <c r="AF223" t="str">
        <f t="shared" si="88"/>
        <v>NULL</v>
      </c>
      <c r="AG223">
        <f t="shared" si="89"/>
        <v>96</v>
      </c>
      <c r="AH223">
        <f t="shared" si="90"/>
        <v>71</v>
      </c>
      <c r="AI223">
        <v>115</v>
      </c>
      <c r="AK223" t="str">
        <f t="shared" si="91"/>
        <v>Mathematics</v>
      </c>
      <c r="AL223" t="str">
        <f t="shared" si="91"/>
        <v>NULL</v>
      </c>
      <c r="AM223">
        <f t="shared" si="95"/>
        <v>43</v>
      </c>
      <c r="AN223">
        <f t="shared" si="96"/>
        <v>32</v>
      </c>
      <c r="AO223">
        <f t="shared" si="97"/>
        <v>45</v>
      </c>
    </row>
    <row r="224" spans="18:41" x14ac:dyDescent="0.45">
      <c r="S224" t="s">
        <v>5</v>
      </c>
      <c r="T224" t="s">
        <v>2</v>
      </c>
      <c r="U224">
        <v>271267</v>
      </c>
      <c r="V224">
        <v>197535</v>
      </c>
      <c r="W224">
        <v>283229</v>
      </c>
      <c r="Y224" t="str">
        <f t="shared" si="84"/>
        <v>Mathematics</v>
      </c>
      <c r="Z224" t="s">
        <v>3</v>
      </c>
      <c r="AA224">
        <f t="shared" si="92"/>
        <v>271267</v>
      </c>
      <c r="AB224">
        <f t="shared" si="93"/>
        <v>197535</v>
      </c>
      <c r="AC224">
        <f t="shared" si="94"/>
        <v>283229</v>
      </c>
      <c r="AE224" t="str">
        <f t="shared" ref="AE224:AF229" si="98">Y224</f>
        <v>Mathematics</v>
      </c>
      <c r="AF224" t="str">
        <f t="shared" si="98"/>
        <v>NULL</v>
      </c>
      <c r="AG224">
        <f t="shared" si="89"/>
        <v>96</v>
      </c>
      <c r="AH224">
        <f t="shared" si="90"/>
        <v>70</v>
      </c>
      <c r="AI224">
        <v>116</v>
      </c>
      <c r="AK224" t="str">
        <f t="shared" ref="AK224:AL229" si="99">AE224</f>
        <v>Mathematics</v>
      </c>
      <c r="AL224" t="str">
        <f t="shared" si="99"/>
        <v>NULL</v>
      </c>
      <c r="AM224">
        <f t="shared" si="95"/>
        <v>44</v>
      </c>
      <c r="AN224">
        <f t="shared" si="96"/>
        <v>32</v>
      </c>
      <c r="AO224">
        <f t="shared" si="97"/>
        <v>46</v>
      </c>
    </row>
    <row r="225" spans="19:41" x14ac:dyDescent="0.45">
      <c r="S225" t="s">
        <v>5</v>
      </c>
      <c r="T225" t="s">
        <v>3</v>
      </c>
      <c r="U225">
        <v>536513</v>
      </c>
      <c r="V225">
        <v>392281</v>
      </c>
      <c r="W225">
        <v>558766</v>
      </c>
      <c r="Y225" t="str">
        <f t="shared" si="84"/>
        <v>Mathematics</v>
      </c>
      <c r="Z225" t="s">
        <v>3</v>
      </c>
      <c r="AA225">
        <f t="shared" si="92"/>
        <v>536513</v>
      </c>
      <c r="AB225">
        <f t="shared" si="93"/>
        <v>392281</v>
      </c>
      <c r="AC225">
        <f t="shared" si="94"/>
        <v>558766</v>
      </c>
      <c r="AE225" t="str">
        <f t="shared" si="98"/>
        <v>Mathematics</v>
      </c>
      <c r="AF225" t="str">
        <f t="shared" si="98"/>
        <v>NULL</v>
      </c>
      <c r="AG225">
        <f t="shared" si="89"/>
        <v>96</v>
      </c>
      <c r="AH225">
        <f t="shared" si="90"/>
        <v>70</v>
      </c>
      <c r="AI225">
        <v>117</v>
      </c>
      <c r="AK225" t="str">
        <f t="shared" si="99"/>
        <v>Mathematics</v>
      </c>
      <c r="AL225" t="str">
        <f t="shared" si="99"/>
        <v>NULL</v>
      </c>
      <c r="AM225">
        <f t="shared" si="95"/>
        <v>88</v>
      </c>
      <c r="AN225">
        <f t="shared" si="96"/>
        <v>64</v>
      </c>
      <c r="AO225">
        <f t="shared" si="97"/>
        <v>91</v>
      </c>
    </row>
    <row r="226" spans="19:41" x14ac:dyDescent="0.45">
      <c r="S226" t="s">
        <v>165</v>
      </c>
      <c r="T226" t="s">
        <v>1</v>
      </c>
      <c r="U226">
        <v>285084</v>
      </c>
      <c r="V226">
        <v>249123</v>
      </c>
      <c r="W226">
        <v>287051</v>
      </c>
      <c r="Y226" t="str">
        <f t="shared" si="84"/>
        <v>Other</v>
      </c>
      <c r="Z226" t="s">
        <v>3</v>
      </c>
      <c r="AA226">
        <f t="shared" si="92"/>
        <v>285084</v>
      </c>
      <c r="AB226">
        <f t="shared" si="93"/>
        <v>249123</v>
      </c>
      <c r="AC226">
        <f t="shared" si="94"/>
        <v>287051</v>
      </c>
      <c r="AE226" t="str">
        <f t="shared" si="98"/>
        <v>Other</v>
      </c>
      <c r="AF226" t="str">
        <f t="shared" si="98"/>
        <v>NULL</v>
      </c>
      <c r="AG226">
        <f t="shared" si="89"/>
        <v>99</v>
      </c>
      <c r="AH226">
        <f t="shared" si="90"/>
        <v>87</v>
      </c>
      <c r="AI226">
        <v>118</v>
      </c>
      <c r="AK226" t="str">
        <f t="shared" si="99"/>
        <v>Other</v>
      </c>
      <c r="AL226" t="str">
        <f t="shared" si="99"/>
        <v>NULL</v>
      </c>
      <c r="AM226">
        <f t="shared" si="95"/>
        <v>47</v>
      </c>
      <c r="AN226">
        <f t="shared" si="96"/>
        <v>41</v>
      </c>
      <c r="AO226">
        <f t="shared" si="97"/>
        <v>47</v>
      </c>
    </row>
    <row r="227" spans="19:41" x14ac:dyDescent="0.45">
      <c r="S227" t="s">
        <v>165</v>
      </c>
      <c r="T227" t="s">
        <v>2</v>
      </c>
      <c r="U227">
        <v>286626</v>
      </c>
      <c r="V227">
        <v>221483</v>
      </c>
      <c r="W227">
        <v>290111</v>
      </c>
      <c r="Y227" t="str">
        <f t="shared" si="84"/>
        <v>Other</v>
      </c>
      <c r="Z227" t="s">
        <v>3</v>
      </c>
      <c r="AA227">
        <f t="shared" si="92"/>
        <v>286626</v>
      </c>
      <c r="AB227">
        <f t="shared" si="93"/>
        <v>221483</v>
      </c>
      <c r="AC227">
        <f t="shared" si="94"/>
        <v>290111</v>
      </c>
      <c r="AE227" t="str">
        <f t="shared" si="98"/>
        <v>Other</v>
      </c>
      <c r="AF227" t="str">
        <f t="shared" si="98"/>
        <v>NULL</v>
      </c>
      <c r="AG227">
        <f t="shared" si="89"/>
        <v>99</v>
      </c>
      <c r="AH227">
        <f t="shared" si="90"/>
        <v>76</v>
      </c>
      <c r="AI227">
        <v>119</v>
      </c>
      <c r="AK227" t="str">
        <f t="shared" si="99"/>
        <v>Other</v>
      </c>
      <c r="AL227" t="str">
        <f t="shared" si="99"/>
        <v>NULL</v>
      </c>
      <c r="AM227">
        <f t="shared" si="95"/>
        <v>47</v>
      </c>
      <c r="AN227">
        <f t="shared" si="96"/>
        <v>36</v>
      </c>
      <c r="AO227">
        <f t="shared" si="97"/>
        <v>47</v>
      </c>
    </row>
    <row r="228" spans="19:41" x14ac:dyDescent="0.45">
      <c r="S228" t="s">
        <v>165</v>
      </c>
      <c r="T228" t="s">
        <v>3</v>
      </c>
      <c r="U228">
        <v>571710</v>
      </c>
      <c r="V228">
        <v>470606</v>
      </c>
      <c r="W228">
        <v>577162</v>
      </c>
      <c r="Y228" t="str">
        <f t="shared" si="84"/>
        <v>Other</v>
      </c>
      <c r="Z228" t="s">
        <v>3</v>
      </c>
      <c r="AA228">
        <f t="shared" si="92"/>
        <v>571710</v>
      </c>
      <c r="AB228">
        <f t="shared" si="93"/>
        <v>470606</v>
      </c>
      <c r="AC228">
        <f t="shared" si="94"/>
        <v>577162</v>
      </c>
      <c r="AE228" t="str">
        <f t="shared" si="98"/>
        <v>Other</v>
      </c>
      <c r="AF228" t="str">
        <f t="shared" si="98"/>
        <v>NULL</v>
      </c>
      <c r="AG228">
        <f t="shared" si="89"/>
        <v>99</v>
      </c>
      <c r="AH228">
        <f t="shared" si="90"/>
        <v>82</v>
      </c>
      <c r="AI228">
        <v>120</v>
      </c>
      <c r="AK228" t="str">
        <f t="shared" si="99"/>
        <v>Other</v>
      </c>
      <c r="AL228" t="str">
        <f t="shared" si="99"/>
        <v>NULL</v>
      </c>
      <c r="AM228">
        <f t="shared" si="95"/>
        <v>93</v>
      </c>
      <c r="AN228">
        <f t="shared" si="96"/>
        <v>77</v>
      </c>
      <c r="AO228">
        <f t="shared" si="97"/>
        <v>94</v>
      </c>
    </row>
    <row r="229" spans="19:41" x14ac:dyDescent="0.45">
      <c r="S229" t="s">
        <v>3</v>
      </c>
      <c r="T229" t="s">
        <v>3</v>
      </c>
      <c r="U229">
        <v>2454722</v>
      </c>
      <c r="V229">
        <v>1824595</v>
      </c>
      <c r="W229">
        <v>2494906</v>
      </c>
      <c r="Y229" t="str">
        <f t="shared" si="84"/>
        <v>NULL</v>
      </c>
      <c r="Z229" t="s">
        <v>3</v>
      </c>
      <c r="AA229">
        <f t="shared" si="92"/>
        <v>2454722</v>
      </c>
      <c r="AB229">
        <f t="shared" si="93"/>
        <v>1824595</v>
      </c>
      <c r="AC229">
        <f t="shared" si="94"/>
        <v>2494906</v>
      </c>
      <c r="AE229" t="str">
        <f t="shared" si="98"/>
        <v>NULL</v>
      </c>
      <c r="AF229" t="str">
        <f t="shared" si="98"/>
        <v>NULL</v>
      </c>
      <c r="AG229">
        <f t="shared" si="89"/>
        <v>98</v>
      </c>
      <c r="AH229">
        <f t="shared" si="90"/>
        <v>73</v>
      </c>
      <c r="AI229">
        <v>121</v>
      </c>
      <c r="AK229" t="str">
        <f t="shared" si="99"/>
        <v>NULL</v>
      </c>
      <c r="AL229" t="str">
        <f t="shared" si="99"/>
        <v>NULL</v>
      </c>
      <c r="AM229">
        <f t="shared" si="95"/>
        <v>401</v>
      </c>
      <c r="AN229">
        <f t="shared" si="96"/>
        <v>298</v>
      </c>
      <c r="AO229">
        <f t="shared" si="97"/>
        <v>407</v>
      </c>
    </row>
  </sheetData>
  <sheetProtection selectLockedCells="1"/>
  <autoFilter ref="A11:L141"/>
  <mergeCells count="10">
    <mergeCell ref="A101:L101"/>
    <mergeCell ref="A95:F95"/>
    <mergeCell ref="A96:K96"/>
    <mergeCell ref="A1:L1"/>
    <mergeCell ref="A2:B2"/>
    <mergeCell ref="B6:F6"/>
    <mergeCell ref="B7:F7"/>
    <mergeCell ref="B10:D10"/>
    <mergeCell ref="F10:H10"/>
    <mergeCell ref="J10:L10"/>
  </mergeCells>
  <dataValidations count="2">
    <dataValidation type="list" allowBlank="1" showInputMessage="1" showErrorMessage="1" sqref="B7:F7">
      <formula1>$O$24:$O$26</formula1>
    </dataValidation>
    <dataValidation type="list" allowBlank="1" showInputMessage="1" showErrorMessage="1" sqref="B6:F6">
      <formula1>$O$5:$O$7</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autoPageBreaks="0"/>
  </sheetPr>
  <dimension ref="A1:CP229"/>
  <sheetViews>
    <sheetView zoomScale="85" zoomScaleNormal="85" workbookViewId="0">
      <pane ySplit="7" topLeftCell="A8" activePane="bottomLeft" state="frozen"/>
      <selection activeCell="A15" sqref="A15"/>
      <selection pane="bottomLeft" activeCell="A15" sqref="A15"/>
    </sheetView>
  </sheetViews>
  <sheetFormatPr defaultRowHeight="14.25" x14ac:dyDescent="0.45"/>
  <cols>
    <col min="1" max="1" width="31.59765625" customWidth="1"/>
    <col min="13" max="13" width="29.3984375" customWidth="1"/>
    <col min="14" max="14" width="6.1328125" customWidth="1"/>
    <col min="15" max="15" width="39.265625" customWidth="1"/>
    <col min="18" max="18" width="13" customWidth="1"/>
    <col min="19" max="19" width="25.265625" customWidth="1"/>
    <col min="21" max="23" width="12.265625" customWidth="1"/>
    <col min="25" max="25" width="25.265625" customWidth="1"/>
    <col min="27" max="29" width="12.265625" customWidth="1"/>
    <col min="33" max="33" width="11.59765625" customWidth="1"/>
    <col min="34" max="34" width="13" customWidth="1"/>
    <col min="35" max="35" width="17.265625" customWidth="1"/>
    <col min="37" max="37" width="25.265625" customWidth="1"/>
    <col min="39" max="41" width="12.265625" customWidth="1"/>
    <col min="43" max="43" width="14.1328125" customWidth="1"/>
    <col min="48" max="48" width="25.265625" customWidth="1"/>
    <col min="50" max="52" width="12.265625" customWidth="1"/>
    <col min="54" max="54" width="25.265625" customWidth="1"/>
    <col min="56" max="58" width="12.265625" customWidth="1"/>
    <col min="60" max="60" width="20.3984375" customWidth="1"/>
    <col min="62" max="62" width="11.59765625" customWidth="1"/>
    <col min="63" max="63" width="13" customWidth="1"/>
    <col min="64" max="64" width="17.265625" customWidth="1"/>
    <col min="66" max="66" width="25.265625" customWidth="1"/>
    <col min="68" max="70" width="12.265625" customWidth="1"/>
    <col min="72" max="72" width="17.86328125" customWidth="1"/>
    <col min="78" max="78" width="17.86328125" customWidth="1"/>
    <col min="84" max="84" width="17.86328125" customWidth="1"/>
    <col min="90" max="90" width="17.86328125" customWidth="1"/>
  </cols>
  <sheetData>
    <row r="1" spans="1:94" x14ac:dyDescent="0.45">
      <c r="A1" s="410" t="s">
        <v>68</v>
      </c>
      <c r="B1" s="410"/>
      <c r="C1" s="410"/>
      <c r="D1" s="410"/>
      <c r="E1" s="410"/>
      <c r="F1" s="410"/>
      <c r="G1" s="410"/>
      <c r="H1" s="410"/>
      <c r="I1" s="410"/>
      <c r="J1" s="410"/>
      <c r="K1" s="410"/>
      <c r="L1" s="410"/>
      <c r="N1" s="49"/>
      <c r="S1" s="61" t="s">
        <v>100</v>
      </c>
      <c r="T1" s="38" t="s">
        <v>100</v>
      </c>
      <c r="U1" s="38" t="s">
        <v>100</v>
      </c>
      <c r="V1" s="38" t="s">
        <v>100</v>
      </c>
      <c r="W1" s="38" t="s">
        <v>100</v>
      </c>
      <c r="X1" s="38" t="s">
        <v>100</v>
      </c>
      <c r="Y1" s="38" t="s">
        <v>100</v>
      </c>
      <c r="Z1" s="38" t="s">
        <v>100</v>
      </c>
      <c r="AA1" s="38" t="s">
        <v>100</v>
      </c>
      <c r="AB1" s="38" t="s">
        <v>100</v>
      </c>
      <c r="AC1" s="38" t="s">
        <v>100</v>
      </c>
      <c r="AD1" s="38" t="s">
        <v>100</v>
      </c>
      <c r="AE1" s="38" t="s">
        <v>100</v>
      </c>
      <c r="AF1" s="38" t="s">
        <v>100</v>
      </c>
      <c r="AG1" s="38" t="s">
        <v>100</v>
      </c>
      <c r="AH1" s="38" t="s">
        <v>100</v>
      </c>
      <c r="AI1" s="38" t="s">
        <v>100</v>
      </c>
      <c r="AJ1" s="38" t="s">
        <v>100</v>
      </c>
      <c r="AK1" s="38" t="s">
        <v>100</v>
      </c>
      <c r="AL1" s="38" t="s">
        <v>100</v>
      </c>
      <c r="AM1" s="38" t="s">
        <v>100</v>
      </c>
      <c r="AN1" s="38" t="s">
        <v>100</v>
      </c>
      <c r="AO1" s="38" t="s">
        <v>100</v>
      </c>
      <c r="AV1" s="38"/>
      <c r="AW1" s="38"/>
      <c r="AX1" s="38"/>
      <c r="AY1" s="38"/>
      <c r="AZ1" s="38"/>
      <c r="BA1" s="38"/>
      <c r="BB1" s="38"/>
      <c r="BC1" s="38"/>
      <c r="BD1" s="38"/>
      <c r="BE1" s="38"/>
      <c r="BF1" s="38"/>
      <c r="BG1" s="38"/>
      <c r="BH1" s="38"/>
      <c r="BI1" s="38"/>
      <c r="BJ1" s="38"/>
      <c r="BK1" s="38"/>
      <c r="BL1" s="38"/>
      <c r="BM1" s="38"/>
      <c r="BN1" s="38"/>
      <c r="BO1" s="38"/>
      <c r="BP1" s="38"/>
      <c r="BQ1" s="38"/>
      <c r="BR1" s="38"/>
      <c r="BT1" s="38"/>
      <c r="BU1" s="38"/>
      <c r="BV1" s="38"/>
      <c r="BW1" s="38"/>
      <c r="BX1" s="38"/>
      <c r="BY1" s="38"/>
      <c r="BZ1" s="38"/>
      <c r="CA1" s="38"/>
      <c r="CB1" s="38"/>
      <c r="CC1" s="38"/>
      <c r="CD1" s="38"/>
      <c r="CE1" s="38"/>
      <c r="CF1" s="38"/>
      <c r="CG1" s="38"/>
      <c r="CH1" s="38"/>
      <c r="CI1" s="38"/>
      <c r="CJ1" s="38"/>
      <c r="CK1" s="38"/>
      <c r="CL1" s="38"/>
      <c r="CM1" s="38"/>
      <c r="CN1" s="38"/>
      <c r="CO1" s="38"/>
      <c r="CP1" s="38"/>
    </row>
    <row r="2" spans="1:94" x14ac:dyDescent="0.45">
      <c r="A2" s="411" t="s">
        <v>69</v>
      </c>
      <c r="B2" s="411"/>
      <c r="C2" s="9"/>
      <c r="D2" s="9"/>
      <c r="E2" s="9"/>
      <c r="F2" s="9"/>
      <c r="G2" s="9"/>
      <c r="H2" s="9"/>
      <c r="I2" s="9"/>
      <c r="J2" s="9"/>
      <c r="K2" s="9"/>
      <c r="L2" s="9"/>
      <c r="N2" s="9"/>
      <c r="O2" s="1" t="s">
        <v>169</v>
      </c>
      <c r="S2" s="62" t="s">
        <v>87</v>
      </c>
      <c r="T2" s="18"/>
      <c r="U2" s="18"/>
      <c r="V2" s="18"/>
      <c r="W2" s="18"/>
      <c r="Y2" s="21" t="s">
        <v>89</v>
      </c>
      <c r="Z2" s="20"/>
      <c r="AA2" s="20"/>
      <c r="AB2" s="20"/>
      <c r="AC2" s="20"/>
      <c r="AE2" s="19" t="s">
        <v>88</v>
      </c>
      <c r="AF2" s="18"/>
      <c r="AG2" s="18"/>
      <c r="AH2" s="18"/>
      <c r="AI2" s="18"/>
      <c r="AK2" s="21" t="s">
        <v>90</v>
      </c>
      <c r="AL2" s="20"/>
      <c r="AM2" s="20"/>
      <c r="AN2" s="20"/>
      <c r="AO2" s="20"/>
      <c r="AV2" s="19"/>
      <c r="AW2" s="18"/>
      <c r="AX2" s="18"/>
      <c r="AY2" s="18"/>
      <c r="AZ2" s="18"/>
      <c r="BB2" s="21"/>
      <c r="BC2" s="20"/>
      <c r="BD2" s="20"/>
      <c r="BE2" s="20"/>
      <c r="BF2" s="20"/>
      <c r="BH2" s="19"/>
      <c r="BI2" s="18"/>
      <c r="BJ2" s="18"/>
      <c r="BK2" s="18"/>
      <c r="BL2" s="18"/>
      <c r="BN2" s="21"/>
      <c r="BO2" s="20"/>
      <c r="BP2" s="20"/>
      <c r="BQ2" s="20"/>
      <c r="BR2" s="20"/>
      <c r="BT2" s="19"/>
      <c r="BU2" s="18"/>
      <c r="BV2" s="18"/>
      <c r="BW2" s="18"/>
      <c r="BX2" s="18"/>
      <c r="BZ2" s="21"/>
      <c r="CA2" s="20"/>
      <c r="CB2" s="20"/>
      <c r="CC2" s="20"/>
      <c r="CD2" s="20"/>
      <c r="CF2" s="19"/>
      <c r="CG2" s="18"/>
      <c r="CH2" s="18"/>
      <c r="CI2" s="18"/>
      <c r="CJ2" s="18"/>
      <c r="CL2" s="21"/>
      <c r="CM2" s="20"/>
      <c r="CN2" s="20"/>
      <c r="CO2" s="20"/>
      <c r="CP2" s="20"/>
    </row>
    <row r="3" spans="1:94" ht="14.65" thickBot="1" x14ac:dyDescent="0.5">
      <c r="A3" s="2" t="s">
        <v>70</v>
      </c>
      <c r="B3" s="9"/>
      <c r="C3" s="9"/>
      <c r="D3" s="9"/>
      <c r="E3" s="9"/>
      <c r="F3" s="9"/>
      <c r="G3" s="9"/>
      <c r="H3" s="9"/>
      <c r="I3" s="9"/>
      <c r="J3" s="9"/>
      <c r="K3" s="39"/>
      <c r="L3" s="39"/>
      <c r="N3" s="39"/>
      <c r="S3" s="60"/>
    </row>
    <row r="4" spans="1:94" x14ac:dyDescent="0.45">
      <c r="A4" s="2"/>
      <c r="B4" s="9"/>
      <c r="C4" s="9"/>
      <c r="D4" s="9"/>
      <c r="E4" s="9"/>
      <c r="F4" s="9"/>
      <c r="G4" s="9"/>
      <c r="H4" s="9"/>
      <c r="I4" s="9"/>
      <c r="J4" s="9"/>
      <c r="K4" s="39"/>
      <c r="L4" s="39"/>
      <c r="N4" s="39"/>
      <c r="O4" s="1" t="s">
        <v>166</v>
      </c>
      <c r="P4" s="1" t="s">
        <v>104</v>
      </c>
      <c r="Q4" s="1" t="s">
        <v>105</v>
      </c>
      <c r="R4" s="58" t="s">
        <v>106</v>
      </c>
      <c r="S4" s="1" t="s">
        <v>63</v>
      </c>
      <c r="T4" s="1" t="s">
        <v>64</v>
      </c>
      <c r="U4" s="1" t="s">
        <v>65</v>
      </c>
      <c r="V4" s="1" t="s">
        <v>66</v>
      </c>
      <c r="W4" s="1" t="s">
        <v>67</v>
      </c>
      <c r="Y4" s="1" t="s">
        <v>63</v>
      </c>
      <c r="Z4" s="1" t="s">
        <v>64</v>
      </c>
      <c r="AA4" s="1" t="s">
        <v>65</v>
      </c>
      <c r="AB4" s="1" t="s">
        <v>66</v>
      </c>
      <c r="AC4" s="1" t="s">
        <v>67</v>
      </c>
      <c r="AE4" s="1" t="s">
        <v>63</v>
      </c>
      <c r="AF4" s="1" t="s">
        <v>64</v>
      </c>
      <c r="AG4" s="1" t="s">
        <v>65</v>
      </c>
      <c r="AH4" s="1" t="s">
        <v>66</v>
      </c>
      <c r="AI4" s="1" t="s">
        <v>67</v>
      </c>
      <c r="AK4" s="1" t="s">
        <v>63</v>
      </c>
      <c r="AL4" s="1" t="s">
        <v>64</v>
      </c>
      <c r="AM4" s="1" t="s">
        <v>65</v>
      </c>
      <c r="AN4" s="1" t="s">
        <v>66</v>
      </c>
      <c r="AO4" s="1" t="s">
        <v>67</v>
      </c>
      <c r="AQ4" s="29" t="s">
        <v>95</v>
      </c>
      <c r="AR4" s="30"/>
      <c r="AS4" s="30"/>
      <c r="AT4" s="31"/>
      <c r="AV4" s="1"/>
      <c r="AW4" s="1"/>
      <c r="AX4" s="1"/>
      <c r="AY4" s="1"/>
      <c r="AZ4" s="1"/>
      <c r="BB4" s="1"/>
      <c r="BC4" s="1"/>
      <c r="BD4" s="1"/>
      <c r="BE4" s="1"/>
      <c r="BF4" s="1"/>
      <c r="BH4" s="1"/>
      <c r="BI4" s="1"/>
      <c r="BJ4" s="1"/>
      <c r="BK4" s="1"/>
      <c r="BL4" s="1"/>
      <c r="BN4" s="1"/>
      <c r="BO4" s="1"/>
      <c r="BP4" s="1"/>
      <c r="BQ4" s="1"/>
      <c r="BR4" s="1"/>
      <c r="BT4" s="1"/>
      <c r="BU4" s="1"/>
      <c r="BV4" s="1"/>
      <c r="BW4" s="1"/>
      <c r="BX4" s="1"/>
      <c r="BZ4" s="1"/>
      <c r="CA4" s="1"/>
      <c r="CB4" s="1"/>
      <c r="CC4" s="1"/>
      <c r="CD4" s="1"/>
      <c r="CF4" s="1"/>
      <c r="CG4" s="1"/>
      <c r="CH4" s="1"/>
      <c r="CI4" s="1"/>
      <c r="CJ4" s="1"/>
      <c r="CL4" s="1"/>
      <c r="CM4" s="1"/>
      <c r="CN4" s="1"/>
      <c r="CO4" s="1"/>
      <c r="CP4" s="1"/>
    </row>
    <row r="5" spans="1:94" x14ac:dyDescent="0.45">
      <c r="A5" s="36" t="s">
        <v>96</v>
      </c>
      <c r="B5" s="17"/>
      <c r="C5" s="17"/>
      <c r="D5" s="17"/>
      <c r="E5" s="17"/>
      <c r="F5" s="17"/>
      <c r="O5" s="37" t="s">
        <v>98</v>
      </c>
      <c r="P5" t="s">
        <v>136</v>
      </c>
      <c r="Q5" t="s">
        <v>137</v>
      </c>
      <c r="R5" s="59" t="s">
        <v>144</v>
      </c>
      <c r="S5" t="s">
        <v>184</v>
      </c>
      <c r="T5" t="s">
        <v>1</v>
      </c>
      <c r="U5">
        <f>T20</f>
        <v>292797</v>
      </c>
      <c r="V5">
        <f t="shared" ref="V5:W7" si="0">U20</f>
        <v>263493</v>
      </c>
      <c r="W5">
        <f t="shared" si="0"/>
        <v>294835</v>
      </c>
      <c r="Y5" t="str">
        <f>S5</f>
        <v>Any</v>
      </c>
      <c r="Z5" t="str">
        <f>T5</f>
        <v>F</v>
      </c>
      <c r="AA5">
        <f>U5</f>
        <v>292797</v>
      </c>
      <c r="AB5">
        <f t="shared" ref="AB5:AC5" si="1">V5</f>
        <v>263493</v>
      </c>
      <c r="AC5">
        <f t="shared" si="1"/>
        <v>294835</v>
      </c>
      <c r="AE5" t="str">
        <f t="shared" ref="AE5:AE16" si="2">S5</f>
        <v>Any</v>
      </c>
      <c r="AF5" t="str">
        <f t="shared" ref="AF5:AF16" si="3">T5</f>
        <v>F</v>
      </c>
      <c r="AG5">
        <f t="shared" ref="AG5:AG16" si="4">ROUND(100*U5/W5,0)</f>
        <v>99</v>
      </c>
      <c r="AH5">
        <f t="shared" ref="AH5:AH16" si="5">ROUND(100*V5/$W5,0)</f>
        <v>89</v>
      </c>
      <c r="AI5">
        <v>100</v>
      </c>
      <c r="AK5" t="str">
        <f t="shared" ref="AK5:AK16" si="6">AE5</f>
        <v>Any</v>
      </c>
      <c r="AL5" t="str">
        <f t="shared" ref="AL5:AL16" si="7">AF5</f>
        <v>F</v>
      </c>
      <c r="AM5">
        <f t="shared" ref="AM5:AM16" si="8">ROUND(100*IF(AL5="F",U5/$AS$7,IF(AL5="M",U5/$AR$7,IF(AL5="NULL",U5/$AT$7,"Error"))),0)</f>
        <v>98</v>
      </c>
      <c r="AN5">
        <f t="shared" ref="AN5:AN16" si="9">ROUND(100*IF(AL5="F",V5/$AS$7,IF(AL5="M",V5/$AR$7,IF(AL5="NULL",V5/$AT$7,"Error"))),0)</f>
        <v>88</v>
      </c>
      <c r="AO5">
        <f t="shared" ref="AO5:AO16" si="10">ROUND(100*IF(AL5="F",W5/$AS$7,IF(AL5="M",W5/$AR$7,IF(AL5="NULL",W5/$AT$7,"Error"))),0)</f>
        <v>99</v>
      </c>
      <c r="AQ5" s="22"/>
      <c r="AR5" s="23"/>
      <c r="AS5" s="23"/>
      <c r="AT5" s="24"/>
    </row>
    <row r="6" spans="1:94" x14ac:dyDescent="0.45">
      <c r="A6" s="55" t="s">
        <v>97</v>
      </c>
      <c r="B6" s="412" t="s">
        <v>98</v>
      </c>
      <c r="C6" s="412"/>
      <c r="D6" s="412"/>
      <c r="E6" s="412"/>
      <c r="F6" s="412"/>
      <c r="O6" s="37" t="s">
        <v>101</v>
      </c>
      <c r="P6" t="s">
        <v>138</v>
      </c>
      <c r="Q6" t="s">
        <v>139</v>
      </c>
      <c r="R6" s="59" t="s">
        <v>147</v>
      </c>
      <c r="S6" t="s">
        <v>184</v>
      </c>
      <c r="T6" t="s">
        <v>2</v>
      </c>
      <c r="U6">
        <f>T21</f>
        <v>302171</v>
      </c>
      <c r="V6">
        <f t="shared" si="0"/>
        <v>253256</v>
      </c>
      <c r="W6">
        <f t="shared" si="0"/>
        <v>305571</v>
      </c>
      <c r="Y6" t="str">
        <f t="shared" ref="Y6:Y16" si="11">S6</f>
        <v>Any</v>
      </c>
      <c r="Z6" t="str">
        <f t="shared" ref="Z6:Z16" si="12">T6</f>
        <v>M</v>
      </c>
      <c r="AA6">
        <f t="shared" ref="AA6:AA16" si="13">U6</f>
        <v>302171</v>
      </c>
      <c r="AB6">
        <f t="shared" ref="AB6:AB16" si="14">V6</f>
        <v>253256</v>
      </c>
      <c r="AC6">
        <f t="shared" ref="AC6:AC16" si="15">W6</f>
        <v>305571</v>
      </c>
      <c r="AE6" t="str">
        <f t="shared" si="2"/>
        <v>Any</v>
      </c>
      <c r="AF6" t="str">
        <f t="shared" si="3"/>
        <v>M</v>
      </c>
      <c r="AG6">
        <f t="shared" si="4"/>
        <v>99</v>
      </c>
      <c r="AH6">
        <f t="shared" si="5"/>
        <v>83</v>
      </c>
      <c r="AI6">
        <v>101</v>
      </c>
      <c r="AK6" t="str">
        <f t="shared" si="6"/>
        <v>Any</v>
      </c>
      <c r="AL6" t="str">
        <f t="shared" si="7"/>
        <v>M</v>
      </c>
      <c r="AM6">
        <f t="shared" si="8"/>
        <v>96</v>
      </c>
      <c r="AN6">
        <f t="shared" si="9"/>
        <v>81</v>
      </c>
      <c r="AO6">
        <f t="shared" si="10"/>
        <v>97</v>
      </c>
      <c r="AQ6" s="22"/>
      <c r="AR6" s="34" t="s">
        <v>91</v>
      </c>
      <c r="AS6" s="34" t="s">
        <v>92</v>
      </c>
      <c r="AT6" s="35" t="s">
        <v>93</v>
      </c>
    </row>
    <row r="7" spans="1:94" ht="15" x14ac:dyDescent="0.45">
      <c r="A7" s="55" t="s">
        <v>99</v>
      </c>
      <c r="B7" s="412" t="s">
        <v>100</v>
      </c>
      <c r="C7" s="412"/>
      <c r="D7" s="412"/>
      <c r="E7" s="412"/>
      <c r="F7" s="412"/>
      <c r="O7" s="37" t="s">
        <v>102</v>
      </c>
      <c r="P7" t="s">
        <v>140</v>
      </c>
      <c r="Q7" t="s">
        <v>141</v>
      </c>
      <c r="R7" s="59" t="s">
        <v>150</v>
      </c>
      <c r="S7" t="s">
        <v>184</v>
      </c>
      <c r="T7" t="s">
        <v>3</v>
      </c>
      <c r="U7">
        <f>T22</f>
        <v>594968</v>
      </c>
      <c r="V7">
        <f t="shared" si="0"/>
        <v>516749</v>
      </c>
      <c r="W7">
        <f t="shared" si="0"/>
        <v>600406</v>
      </c>
      <c r="Y7" t="str">
        <f t="shared" si="11"/>
        <v>Any</v>
      </c>
      <c r="Z7" t="str">
        <f t="shared" si="12"/>
        <v>NULL</v>
      </c>
      <c r="AA7">
        <f t="shared" si="13"/>
        <v>594968</v>
      </c>
      <c r="AB7">
        <f t="shared" si="14"/>
        <v>516749</v>
      </c>
      <c r="AC7">
        <f t="shared" si="15"/>
        <v>600406</v>
      </c>
      <c r="AE7" t="str">
        <f t="shared" si="2"/>
        <v>Any</v>
      </c>
      <c r="AF7" t="str">
        <f t="shared" si="3"/>
        <v>NULL</v>
      </c>
      <c r="AG7">
        <f t="shared" si="4"/>
        <v>99</v>
      </c>
      <c r="AH7">
        <f t="shared" si="5"/>
        <v>86</v>
      </c>
      <c r="AI7">
        <v>102</v>
      </c>
      <c r="AK7" t="str">
        <f t="shared" si="6"/>
        <v>Any</v>
      </c>
      <c r="AL7" t="str">
        <f t="shared" si="7"/>
        <v>NULL</v>
      </c>
      <c r="AM7">
        <f t="shared" si="8"/>
        <v>97</v>
      </c>
      <c r="AN7">
        <f t="shared" si="9"/>
        <v>84</v>
      </c>
      <c r="AO7">
        <f t="shared" si="10"/>
        <v>98</v>
      </c>
      <c r="AQ7" s="28" t="s">
        <v>94</v>
      </c>
      <c r="AR7" s="32">
        <v>313884</v>
      </c>
      <c r="AS7" s="32">
        <v>298464</v>
      </c>
      <c r="AT7" s="33">
        <v>612348</v>
      </c>
    </row>
    <row r="8" spans="1:94" ht="14.65" thickBot="1" x14ac:dyDescent="0.5">
      <c r="R8" s="59"/>
      <c r="S8" t="s">
        <v>185</v>
      </c>
      <c r="T8" t="s">
        <v>1</v>
      </c>
      <c r="U8">
        <f>W20</f>
        <v>176816</v>
      </c>
      <c r="V8">
        <f t="shared" ref="V8:W10" si="16">X20</f>
        <v>127647</v>
      </c>
      <c r="W8">
        <f t="shared" si="16"/>
        <v>181912</v>
      </c>
      <c r="Y8" t="str">
        <f t="shared" si="11"/>
        <v>English_maths</v>
      </c>
      <c r="Z8" t="str">
        <f t="shared" si="12"/>
        <v>F</v>
      </c>
      <c r="AA8">
        <f t="shared" si="13"/>
        <v>176816</v>
      </c>
      <c r="AB8">
        <f t="shared" si="14"/>
        <v>127647</v>
      </c>
      <c r="AC8">
        <f t="shared" si="15"/>
        <v>181912</v>
      </c>
      <c r="AE8" t="str">
        <f t="shared" si="2"/>
        <v>English_maths</v>
      </c>
      <c r="AF8" t="str">
        <f t="shared" si="3"/>
        <v>F</v>
      </c>
      <c r="AG8">
        <f t="shared" si="4"/>
        <v>97</v>
      </c>
      <c r="AH8">
        <f t="shared" si="5"/>
        <v>70</v>
      </c>
      <c r="AI8">
        <v>103</v>
      </c>
      <c r="AK8" t="str">
        <f t="shared" si="6"/>
        <v>English_maths</v>
      </c>
      <c r="AL8" t="str">
        <f t="shared" si="7"/>
        <v>F</v>
      </c>
      <c r="AM8">
        <f t="shared" si="8"/>
        <v>59</v>
      </c>
      <c r="AN8">
        <f t="shared" si="9"/>
        <v>43</v>
      </c>
      <c r="AO8">
        <f t="shared" si="10"/>
        <v>61</v>
      </c>
      <c r="AQ8" s="25"/>
      <c r="AR8" s="26"/>
      <c r="AS8" s="26"/>
      <c r="AT8" s="27"/>
    </row>
    <row r="9" spans="1:94" x14ac:dyDescent="0.45">
      <c r="A9" s="3"/>
      <c r="B9" s="9"/>
      <c r="C9" s="4"/>
      <c r="D9" s="9"/>
      <c r="E9" s="9"/>
      <c r="F9" s="9"/>
      <c r="G9" s="9"/>
      <c r="H9" s="9"/>
      <c r="I9" s="9"/>
      <c r="J9" s="9"/>
      <c r="K9" s="9"/>
      <c r="L9" s="10"/>
      <c r="N9" s="10"/>
      <c r="O9" s="1" t="s">
        <v>167</v>
      </c>
      <c r="R9" s="59"/>
      <c r="S9" t="s">
        <v>185</v>
      </c>
      <c r="T9" t="s">
        <v>2</v>
      </c>
      <c r="U9">
        <f>W21</f>
        <v>166948</v>
      </c>
      <c r="V9">
        <f t="shared" si="16"/>
        <v>104521</v>
      </c>
      <c r="W9">
        <f t="shared" si="16"/>
        <v>172707</v>
      </c>
      <c r="Y9" t="str">
        <f t="shared" si="11"/>
        <v>English_maths</v>
      </c>
      <c r="Z9" t="str">
        <f t="shared" si="12"/>
        <v>M</v>
      </c>
      <c r="AA9">
        <f t="shared" si="13"/>
        <v>166948</v>
      </c>
      <c r="AB9">
        <f t="shared" si="14"/>
        <v>104521</v>
      </c>
      <c r="AC9">
        <f t="shared" si="15"/>
        <v>172707</v>
      </c>
      <c r="AE9" t="str">
        <f t="shared" si="2"/>
        <v>English_maths</v>
      </c>
      <c r="AF9" t="str">
        <f t="shared" si="3"/>
        <v>M</v>
      </c>
      <c r="AG9">
        <f t="shared" si="4"/>
        <v>97</v>
      </c>
      <c r="AH9">
        <f t="shared" si="5"/>
        <v>61</v>
      </c>
      <c r="AI9">
        <v>104</v>
      </c>
      <c r="AK9" t="str">
        <f t="shared" si="6"/>
        <v>English_maths</v>
      </c>
      <c r="AL9" t="str">
        <f t="shared" si="7"/>
        <v>M</v>
      </c>
      <c r="AM9">
        <f t="shared" si="8"/>
        <v>53</v>
      </c>
      <c r="AN9">
        <f t="shared" si="9"/>
        <v>33</v>
      </c>
      <c r="AO9">
        <f t="shared" si="10"/>
        <v>55</v>
      </c>
    </row>
    <row r="10" spans="1:94" x14ac:dyDescent="0.45">
      <c r="A10" s="5"/>
      <c r="B10" s="77" t="str">
        <f>IF(B6=O10,O31,O32)</f>
        <v>Pupils entered for GCSE (number)</v>
      </c>
      <c r="C10" s="77"/>
      <c r="D10" s="77"/>
      <c r="E10" s="11"/>
      <c r="F10" s="77" t="str">
        <f>IF(B6=O15,O34,O35)</f>
        <v>Achieved grades A*-C (number)</v>
      </c>
      <c r="G10" s="77"/>
      <c r="H10" s="77"/>
      <c r="I10" s="11"/>
      <c r="J10" s="77" t="str">
        <f>IF(B6=O15,O37,O38)</f>
        <v>Achieved grades A*-G (number)</v>
      </c>
      <c r="K10" s="77"/>
      <c r="L10" s="77"/>
      <c r="N10" s="7"/>
      <c r="O10" s="37" t="s">
        <v>98</v>
      </c>
      <c r="P10" t="s">
        <v>142</v>
      </c>
      <c r="Q10" t="s">
        <v>143</v>
      </c>
      <c r="R10" s="59" t="s">
        <v>153</v>
      </c>
      <c r="S10" t="s">
        <v>185</v>
      </c>
      <c r="T10" t="s">
        <v>3</v>
      </c>
      <c r="U10">
        <f>W22</f>
        <v>343764</v>
      </c>
      <c r="V10">
        <f t="shared" si="16"/>
        <v>232168</v>
      </c>
      <c r="W10">
        <f t="shared" si="16"/>
        <v>354619</v>
      </c>
      <c r="Y10" t="str">
        <f t="shared" si="11"/>
        <v>English_maths</v>
      </c>
      <c r="Z10" t="str">
        <f t="shared" si="12"/>
        <v>NULL</v>
      </c>
      <c r="AA10">
        <f t="shared" si="13"/>
        <v>343764</v>
      </c>
      <c r="AB10">
        <f t="shared" si="14"/>
        <v>232168</v>
      </c>
      <c r="AC10">
        <f t="shared" si="15"/>
        <v>354619</v>
      </c>
      <c r="AE10" t="str">
        <f t="shared" si="2"/>
        <v>English_maths</v>
      </c>
      <c r="AF10" t="str">
        <f t="shared" si="3"/>
        <v>NULL</v>
      </c>
      <c r="AG10">
        <f t="shared" si="4"/>
        <v>97</v>
      </c>
      <c r="AH10">
        <f t="shared" si="5"/>
        <v>65</v>
      </c>
      <c r="AI10">
        <v>105</v>
      </c>
      <c r="AK10" t="str">
        <f t="shared" si="6"/>
        <v>English_maths</v>
      </c>
      <c r="AL10" t="str">
        <f t="shared" si="7"/>
        <v>NULL</v>
      </c>
      <c r="AM10">
        <f t="shared" si="8"/>
        <v>56</v>
      </c>
      <c r="AN10">
        <f t="shared" si="9"/>
        <v>38</v>
      </c>
      <c r="AO10">
        <f t="shared" si="10"/>
        <v>58</v>
      </c>
    </row>
    <row r="11" spans="1:94" x14ac:dyDescent="0.45">
      <c r="A11" s="6"/>
      <c r="B11" s="50" t="s">
        <v>71</v>
      </c>
      <c r="C11" s="50" t="s">
        <v>72</v>
      </c>
      <c r="D11" s="50" t="s">
        <v>73</v>
      </c>
      <c r="E11" s="12"/>
      <c r="F11" s="50" t="s">
        <v>71</v>
      </c>
      <c r="G11" s="50" t="s">
        <v>72</v>
      </c>
      <c r="H11" s="50" t="s">
        <v>73</v>
      </c>
      <c r="I11" s="12"/>
      <c r="J11" s="50" t="s">
        <v>71</v>
      </c>
      <c r="K11" s="50" t="s">
        <v>72</v>
      </c>
      <c r="L11" s="50" t="s">
        <v>73</v>
      </c>
      <c r="N11" s="7"/>
      <c r="O11" s="37" t="s">
        <v>101</v>
      </c>
      <c r="P11" t="s">
        <v>145</v>
      </c>
      <c r="Q11" t="s">
        <v>146</v>
      </c>
      <c r="R11" s="59" t="s">
        <v>156</v>
      </c>
      <c r="S11" t="s">
        <v>186</v>
      </c>
      <c r="T11" t="s">
        <v>1</v>
      </c>
      <c r="U11">
        <f>Z20</f>
        <v>237608</v>
      </c>
      <c r="V11">
        <f t="shared" ref="V11:W13" si="17">AA20</f>
        <v>165360</v>
      </c>
      <c r="W11">
        <f t="shared" si="17"/>
        <v>243990</v>
      </c>
      <c r="Y11" t="str">
        <f t="shared" si="11"/>
        <v>Sci_maths</v>
      </c>
      <c r="Z11" t="str">
        <f t="shared" si="12"/>
        <v>F</v>
      </c>
      <c r="AA11">
        <f t="shared" si="13"/>
        <v>237608</v>
      </c>
      <c r="AB11">
        <f t="shared" si="14"/>
        <v>165360</v>
      </c>
      <c r="AC11">
        <f t="shared" si="15"/>
        <v>243990</v>
      </c>
      <c r="AE11" t="str">
        <f t="shared" si="2"/>
        <v>Sci_maths</v>
      </c>
      <c r="AF11" t="str">
        <f t="shared" si="3"/>
        <v>F</v>
      </c>
      <c r="AG11">
        <f t="shared" si="4"/>
        <v>97</v>
      </c>
      <c r="AH11">
        <f t="shared" si="5"/>
        <v>68</v>
      </c>
      <c r="AI11">
        <v>106</v>
      </c>
      <c r="AK11" t="str">
        <f t="shared" si="6"/>
        <v>Sci_maths</v>
      </c>
      <c r="AL11" t="str">
        <f t="shared" si="7"/>
        <v>F</v>
      </c>
      <c r="AM11">
        <f t="shared" si="8"/>
        <v>80</v>
      </c>
      <c r="AN11">
        <f t="shared" si="9"/>
        <v>55</v>
      </c>
      <c r="AO11">
        <f t="shared" si="10"/>
        <v>82</v>
      </c>
    </row>
    <row r="12" spans="1:94" x14ac:dyDescent="0.45">
      <c r="A12" s="39"/>
      <c r="B12" s="10"/>
      <c r="C12" s="10"/>
      <c r="D12" s="10"/>
      <c r="E12" s="10"/>
      <c r="F12" s="10"/>
      <c r="G12" s="10"/>
      <c r="H12" s="10"/>
      <c r="I12" s="10"/>
      <c r="J12" s="10"/>
      <c r="K12" s="10"/>
      <c r="L12" s="10"/>
      <c r="N12" s="7"/>
      <c r="O12" s="37" t="s">
        <v>102</v>
      </c>
      <c r="P12" t="s">
        <v>148</v>
      </c>
      <c r="Q12" t="s">
        <v>149</v>
      </c>
      <c r="R12" s="59" t="s">
        <v>159</v>
      </c>
      <c r="S12" t="s">
        <v>186</v>
      </c>
      <c r="T12" t="s">
        <v>2</v>
      </c>
      <c r="U12">
        <f t="shared" ref="U12:U13" si="18">Z21</f>
        <v>239410</v>
      </c>
      <c r="V12">
        <f t="shared" si="17"/>
        <v>159432</v>
      </c>
      <c r="W12">
        <f t="shared" si="17"/>
        <v>247025</v>
      </c>
      <c r="Y12" t="str">
        <f t="shared" si="11"/>
        <v>Sci_maths</v>
      </c>
      <c r="Z12" t="str">
        <f t="shared" si="12"/>
        <v>M</v>
      </c>
      <c r="AA12">
        <f t="shared" si="13"/>
        <v>239410</v>
      </c>
      <c r="AB12">
        <f t="shared" si="14"/>
        <v>159432</v>
      </c>
      <c r="AC12">
        <f t="shared" si="15"/>
        <v>247025</v>
      </c>
      <c r="AE12" t="str">
        <f t="shared" si="2"/>
        <v>Sci_maths</v>
      </c>
      <c r="AF12" t="str">
        <f t="shared" si="3"/>
        <v>M</v>
      </c>
      <c r="AG12">
        <f t="shared" si="4"/>
        <v>97</v>
      </c>
      <c r="AH12">
        <f t="shared" si="5"/>
        <v>65</v>
      </c>
      <c r="AI12">
        <v>107</v>
      </c>
      <c r="AK12" t="str">
        <f t="shared" si="6"/>
        <v>Sci_maths</v>
      </c>
      <c r="AL12" t="str">
        <f t="shared" si="7"/>
        <v>M</v>
      </c>
      <c r="AM12">
        <f t="shared" si="8"/>
        <v>76</v>
      </c>
      <c r="AN12">
        <f t="shared" si="9"/>
        <v>51</v>
      </c>
      <c r="AO12">
        <f t="shared" si="10"/>
        <v>79</v>
      </c>
    </row>
    <row r="13" spans="1:94" x14ac:dyDescent="0.45">
      <c r="A13" t="s">
        <v>125</v>
      </c>
      <c r="B13" s="64"/>
      <c r="C13" s="64"/>
      <c r="D13" s="64"/>
      <c r="E13" s="65"/>
      <c r="F13" s="64"/>
      <c r="G13" s="64"/>
      <c r="H13" s="64"/>
      <c r="I13" s="64"/>
      <c r="J13" s="64"/>
      <c r="K13" s="64"/>
      <c r="L13" s="64"/>
      <c r="M13" t="s">
        <v>184</v>
      </c>
      <c r="N13" s="44"/>
      <c r="R13" s="59"/>
      <c r="S13" t="s">
        <v>186</v>
      </c>
      <c r="T13" t="s">
        <v>3</v>
      </c>
      <c r="U13">
        <f t="shared" si="18"/>
        <v>477018</v>
      </c>
      <c r="V13">
        <f t="shared" si="17"/>
        <v>324792</v>
      </c>
      <c r="W13">
        <f t="shared" si="17"/>
        <v>491015</v>
      </c>
      <c r="Y13" t="str">
        <f t="shared" si="11"/>
        <v>Sci_maths</v>
      </c>
      <c r="Z13" t="str">
        <f t="shared" si="12"/>
        <v>NULL</v>
      </c>
      <c r="AA13">
        <f t="shared" si="13"/>
        <v>477018</v>
      </c>
      <c r="AB13">
        <f t="shared" si="14"/>
        <v>324792</v>
      </c>
      <c r="AC13">
        <f t="shared" si="15"/>
        <v>491015</v>
      </c>
      <c r="AE13" t="str">
        <f t="shared" si="2"/>
        <v>Sci_maths</v>
      </c>
      <c r="AF13" t="str">
        <f t="shared" si="3"/>
        <v>NULL</v>
      </c>
      <c r="AG13">
        <f t="shared" si="4"/>
        <v>97</v>
      </c>
      <c r="AH13">
        <f t="shared" si="5"/>
        <v>66</v>
      </c>
      <c r="AI13">
        <v>108</v>
      </c>
      <c r="AK13" t="str">
        <f t="shared" si="6"/>
        <v>Sci_maths</v>
      </c>
      <c r="AL13" t="str">
        <f t="shared" si="7"/>
        <v>NULL</v>
      </c>
      <c r="AM13">
        <f t="shared" si="8"/>
        <v>78</v>
      </c>
      <c r="AN13">
        <f t="shared" si="9"/>
        <v>53</v>
      </c>
      <c r="AO13">
        <f t="shared" si="10"/>
        <v>80</v>
      </c>
    </row>
    <row r="14" spans="1:94" x14ac:dyDescent="0.45">
      <c r="B14" s="44"/>
      <c r="C14" s="44"/>
      <c r="D14" s="44"/>
      <c r="E14" s="8"/>
      <c r="F14" s="44"/>
      <c r="G14" s="44"/>
      <c r="H14" s="44"/>
      <c r="I14" s="44"/>
      <c r="J14" s="44"/>
      <c r="K14" s="44"/>
      <c r="L14" s="44"/>
      <c r="N14" s="44"/>
      <c r="O14" s="1" t="s">
        <v>168</v>
      </c>
      <c r="R14" s="59"/>
      <c r="S14" t="s">
        <v>187</v>
      </c>
      <c r="T14" t="s">
        <v>1</v>
      </c>
      <c r="U14">
        <f>AC20</f>
        <v>161998</v>
      </c>
      <c r="V14">
        <f t="shared" ref="V14:W16" si="19">AD20</f>
        <v>114888</v>
      </c>
      <c r="W14">
        <f t="shared" si="19"/>
        <v>165369</v>
      </c>
      <c r="Y14" t="str">
        <f t="shared" si="11"/>
        <v>English_maths_sci</v>
      </c>
      <c r="Z14" t="str">
        <f t="shared" si="12"/>
        <v>F</v>
      </c>
      <c r="AA14">
        <f t="shared" si="13"/>
        <v>161998</v>
      </c>
      <c r="AB14">
        <f t="shared" si="14"/>
        <v>114888</v>
      </c>
      <c r="AC14">
        <f t="shared" si="15"/>
        <v>165369</v>
      </c>
      <c r="AE14" t="str">
        <f t="shared" si="2"/>
        <v>English_maths_sci</v>
      </c>
      <c r="AF14" t="str">
        <f t="shared" si="3"/>
        <v>F</v>
      </c>
      <c r="AG14">
        <f t="shared" si="4"/>
        <v>98</v>
      </c>
      <c r="AH14">
        <f t="shared" si="5"/>
        <v>69</v>
      </c>
      <c r="AI14">
        <v>109</v>
      </c>
      <c r="AK14" t="str">
        <f t="shared" si="6"/>
        <v>English_maths_sci</v>
      </c>
      <c r="AL14" t="str">
        <f t="shared" si="7"/>
        <v>F</v>
      </c>
      <c r="AM14">
        <f t="shared" si="8"/>
        <v>54</v>
      </c>
      <c r="AN14">
        <f t="shared" si="9"/>
        <v>38</v>
      </c>
      <c r="AO14">
        <f t="shared" si="10"/>
        <v>55</v>
      </c>
    </row>
    <row r="15" spans="1:94" x14ac:dyDescent="0.45">
      <c r="A15" t="s">
        <v>74</v>
      </c>
      <c r="B15" s="16">
        <f ca="1">IFERROR( INDEX(INDIRECT(VLOOKUP($B$6,$O$5:$R$7, IF($B$7=$O$24,2,IF($B$7=$O$25,3,4)),FALSE)),MATCH($M15,INDIRECT(VLOOKUP($B$7,$O$24:$P$26,2,FALSE)),0)+1),".")</f>
        <v>172707</v>
      </c>
      <c r="C15" s="16">
        <f ca="1">IFERROR( INDEX(INDIRECT(VLOOKUP($B$6,$O$5:$R$7, IF($B$7=$O$24,2,IF($B$7=$O$25,3,4)),FALSE)),MATCH($M15,INDIRECT(VLOOKUP($B$7,$O$24:$P$26,2,FALSE)),0)),".")</f>
        <v>181912</v>
      </c>
      <c r="D15" s="16">
        <f ca="1">IFERROR( INDEX(INDIRECT(VLOOKUP($B$6,$O$5:$R$7, IF($B$7=$O$24,2,IF($B$7=$O$25,3,4)),FALSE)),MATCH($M15,INDIRECT(VLOOKUP($B$7,$O$24:$P$26,2,FALSE)),0)+2),".")</f>
        <v>354619</v>
      </c>
      <c r="E15" s="16"/>
      <c r="F15" s="16">
        <f ca="1">IFERROR( INDEX(INDIRECT(VLOOKUP($B$6,$O$10:$R$12, IF($B$7=$O$24,2,IF($B$7=$O$25,3,4)),FALSE)),MATCH($M15,INDIRECT(VLOOKUP($B$7,$O$24:$P$26,2,FALSE)),0)+1),".")</f>
        <v>104521</v>
      </c>
      <c r="G15" s="16">
        <f ca="1">IFERROR( INDEX(INDIRECT(VLOOKUP($B$6,$O$10:$R$12, IF($B$7=$O$24,2,IF($B$7=$O$25,3,4)),FALSE)),MATCH($M15,INDIRECT(VLOOKUP($B$7,$O$24:$P$26,2,FALSE)),0)),".")</f>
        <v>127647</v>
      </c>
      <c r="H15" s="16">
        <f ca="1">IFERROR( INDEX(INDIRECT(VLOOKUP($B$6,$O$10:$R$12, IF($B$7=$O$24,2,IF($B$7=$O$25,3,4)),FALSE)),MATCH($M15,INDIRECT(VLOOKUP($B$7,$O$24:$P$26,2,FALSE)),0)+2),".")</f>
        <v>232168</v>
      </c>
      <c r="I15" s="44"/>
      <c r="J15" s="16">
        <f ca="1">IFERROR( INDEX(INDIRECT(VLOOKUP($B$6,$O$15:$R$17, IF($B$7=$O$24,2,IF($B$7=$O$25,3,4)),FALSE)),MATCH($M15,INDIRECT(VLOOKUP($B$7,$O$24:$P$26,2,FALSE)),0)+1),".")</f>
        <v>166948</v>
      </c>
      <c r="K15" s="16">
        <f ca="1">IFERROR( INDEX(INDIRECT(VLOOKUP($B$6,$O$15:$R$17, IF($B$7=$O$24,2,IF($B$7=$O$25,3,4)),FALSE)),MATCH($M15,INDIRECT(VLOOKUP($B$7,$O$24:$P$26,2,FALSE)),0)),".")</f>
        <v>176816</v>
      </c>
      <c r="L15" s="16">
        <f ca="1">IFERROR( INDEX(INDIRECT(VLOOKUP($B$6,$O$15:$R$17, IF($B$7=$O$24,2,IF($B$7=$O$25,3,4)),FALSE)),MATCH($M15,INDIRECT(VLOOKUP($B$7,$O$24:$P$26,2,FALSE)),0)+2),".")</f>
        <v>343764</v>
      </c>
      <c r="M15" t="s">
        <v>185</v>
      </c>
      <c r="N15" s="44"/>
      <c r="O15" s="37" t="s">
        <v>98</v>
      </c>
      <c r="P15" t="s">
        <v>151</v>
      </c>
      <c r="Q15" t="s">
        <v>152</v>
      </c>
      <c r="R15" s="59" t="s">
        <v>162</v>
      </c>
      <c r="S15" t="s">
        <v>187</v>
      </c>
      <c r="T15" t="s">
        <v>2</v>
      </c>
      <c r="U15">
        <f t="shared" ref="U15:U16" si="20">AC21</f>
        <v>151756</v>
      </c>
      <c r="V15">
        <f t="shared" si="19"/>
        <v>94112</v>
      </c>
      <c r="W15">
        <f t="shared" si="19"/>
        <v>155584</v>
      </c>
      <c r="Y15" t="str">
        <f t="shared" si="11"/>
        <v>English_maths_sci</v>
      </c>
      <c r="Z15" t="str">
        <f t="shared" si="12"/>
        <v>M</v>
      </c>
      <c r="AA15">
        <f t="shared" si="13"/>
        <v>151756</v>
      </c>
      <c r="AB15">
        <f t="shared" si="14"/>
        <v>94112</v>
      </c>
      <c r="AC15">
        <f t="shared" si="15"/>
        <v>155584</v>
      </c>
      <c r="AE15" t="str">
        <f t="shared" si="2"/>
        <v>English_maths_sci</v>
      </c>
      <c r="AF15" t="str">
        <f t="shared" si="3"/>
        <v>M</v>
      </c>
      <c r="AG15">
        <f t="shared" si="4"/>
        <v>98</v>
      </c>
      <c r="AH15">
        <f t="shared" si="5"/>
        <v>60</v>
      </c>
      <c r="AI15">
        <v>110</v>
      </c>
      <c r="AK15" t="str">
        <f t="shared" si="6"/>
        <v>English_maths_sci</v>
      </c>
      <c r="AL15" t="str">
        <f t="shared" si="7"/>
        <v>M</v>
      </c>
      <c r="AM15">
        <f t="shared" si="8"/>
        <v>48</v>
      </c>
      <c r="AN15">
        <f t="shared" si="9"/>
        <v>30</v>
      </c>
      <c r="AO15">
        <f t="shared" si="10"/>
        <v>50</v>
      </c>
    </row>
    <row r="16" spans="1:94" x14ac:dyDescent="0.45">
      <c r="A16" t="s">
        <v>75</v>
      </c>
      <c r="B16" s="16">
        <f t="shared" ref="B16:B79" ca="1" si="21">IFERROR( INDEX(INDIRECT(VLOOKUP($B$6,$O$5:$R$7, IF($B$7=$O$24,2,IF($B$7=$O$25,3,4)),FALSE)),MATCH($M16,INDIRECT(VLOOKUP($B$7,$O$24:$P$26,2,FALSE)),0)+1),".")</f>
        <v>247025</v>
      </c>
      <c r="C16" s="16">
        <f t="shared" ref="C16:C79" ca="1" si="22">IFERROR( INDEX(INDIRECT(VLOOKUP($B$6,$O$5:$R$7, IF($B$7=$O$24,2,IF($B$7=$O$25,3,4)),FALSE)),MATCH($M16,INDIRECT(VLOOKUP($B$7,$O$24:$P$26,2,FALSE)),0)),".")</f>
        <v>243990</v>
      </c>
      <c r="D16" s="16">
        <f t="shared" ref="D16:D79" ca="1" si="23">IFERROR( INDEX(INDIRECT(VLOOKUP($B$6,$O$5:$R$7, IF($B$7=$O$24,2,IF($B$7=$O$25,3,4)),FALSE)),MATCH($M16,INDIRECT(VLOOKUP($B$7,$O$24:$P$26,2,FALSE)),0)+2),".")</f>
        <v>491015</v>
      </c>
      <c r="E16" s="16"/>
      <c r="F16" s="16">
        <f t="shared" ref="F16:F79" ca="1" si="24">IFERROR( INDEX(INDIRECT(VLOOKUP($B$6,$O$10:$R$12, IF($B$7=$O$24,2,IF($B$7=$O$25,3,4)),FALSE)),MATCH($M16,INDIRECT(VLOOKUP($B$7,$O$24:$P$26,2,FALSE)),0)+1),".")</f>
        <v>159432</v>
      </c>
      <c r="G16" s="16">
        <f t="shared" ref="G16:G79" ca="1" si="25">IFERROR( INDEX(INDIRECT(VLOOKUP($B$6,$O$10:$R$12, IF($B$7=$O$24,2,IF($B$7=$O$25,3,4)),FALSE)),MATCH($M16,INDIRECT(VLOOKUP($B$7,$O$24:$P$26,2,FALSE)),0)),".")</f>
        <v>165360</v>
      </c>
      <c r="H16" s="16">
        <f t="shared" ref="H16:H79" ca="1" si="26">IFERROR( INDEX(INDIRECT(VLOOKUP($B$6,$O$10:$R$12, IF($B$7=$O$24,2,IF($B$7=$O$25,3,4)),FALSE)),MATCH($M16,INDIRECT(VLOOKUP($B$7,$O$24:$P$26,2,FALSE)),0)+2),".")</f>
        <v>324792</v>
      </c>
      <c r="I16" s="44"/>
      <c r="J16" s="16">
        <f t="shared" ref="J16:J79" ca="1" si="27">IFERROR( INDEX(INDIRECT(VLOOKUP($B$6,$O$15:$R$17, IF($B$7=$O$24,2,IF($B$7=$O$25,3,4)),FALSE)),MATCH($M16,INDIRECT(VLOOKUP($B$7,$O$24:$P$26,2,FALSE)),0)+1),".")</f>
        <v>239410</v>
      </c>
      <c r="K16" s="16">
        <f t="shared" ref="K16:K79" ca="1" si="28">IFERROR( INDEX(INDIRECT(VLOOKUP($B$6,$O$15:$R$17, IF($B$7=$O$24,2,IF($B$7=$O$25,3,4)),FALSE)),MATCH($M16,INDIRECT(VLOOKUP($B$7,$O$24:$P$26,2,FALSE)),0)),".")</f>
        <v>237608</v>
      </c>
      <c r="L16" s="16">
        <f t="shared" ref="L16:L79" ca="1" si="29">IFERROR( INDEX(INDIRECT(VLOOKUP($B$6,$O$15:$R$17, IF($B$7=$O$24,2,IF($B$7=$O$25,3,4)),FALSE)),MATCH($M16,INDIRECT(VLOOKUP($B$7,$O$24:$P$26,2,FALSE)),0)+2),".")</f>
        <v>477018</v>
      </c>
      <c r="M16" t="s">
        <v>186</v>
      </c>
      <c r="N16" s="44"/>
      <c r="O16" s="37" t="s">
        <v>101</v>
      </c>
      <c r="P16" t="s">
        <v>154</v>
      </c>
      <c r="Q16" t="s">
        <v>155</v>
      </c>
      <c r="R16" s="59" t="s">
        <v>163</v>
      </c>
      <c r="S16" t="s">
        <v>187</v>
      </c>
      <c r="T16" t="s">
        <v>3</v>
      </c>
      <c r="U16">
        <f t="shared" si="20"/>
        <v>313754</v>
      </c>
      <c r="V16">
        <f t="shared" si="19"/>
        <v>209000</v>
      </c>
      <c r="W16">
        <f t="shared" si="19"/>
        <v>320953</v>
      </c>
      <c r="Y16" t="str">
        <f t="shared" si="11"/>
        <v>English_maths_sci</v>
      </c>
      <c r="Z16" t="str">
        <f t="shared" si="12"/>
        <v>NULL</v>
      </c>
      <c r="AA16">
        <f t="shared" si="13"/>
        <v>313754</v>
      </c>
      <c r="AB16">
        <f t="shared" si="14"/>
        <v>209000</v>
      </c>
      <c r="AC16">
        <f t="shared" si="15"/>
        <v>320953</v>
      </c>
      <c r="AE16" t="str">
        <f t="shared" si="2"/>
        <v>English_maths_sci</v>
      </c>
      <c r="AF16" t="str">
        <f t="shared" si="3"/>
        <v>NULL</v>
      </c>
      <c r="AG16">
        <f t="shared" si="4"/>
        <v>98</v>
      </c>
      <c r="AH16">
        <f t="shared" si="5"/>
        <v>65</v>
      </c>
      <c r="AI16">
        <v>111</v>
      </c>
      <c r="AK16" t="str">
        <f t="shared" si="6"/>
        <v>English_maths_sci</v>
      </c>
      <c r="AL16" t="str">
        <f t="shared" si="7"/>
        <v>NULL</v>
      </c>
      <c r="AM16">
        <f t="shared" si="8"/>
        <v>51</v>
      </c>
      <c r="AN16">
        <f t="shared" si="9"/>
        <v>34</v>
      </c>
      <c r="AO16">
        <f t="shared" si="10"/>
        <v>52</v>
      </c>
    </row>
    <row r="17" spans="1:94" x14ac:dyDescent="0.45">
      <c r="A17" t="s">
        <v>76</v>
      </c>
      <c r="B17" s="16">
        <f t="shared" ca="1" si="21"/>
        <v>155584</v>
      </c>
      <c r="C17" s="16">
        <f t="shared" ca="1" si="22"/>
        <v>165369</v>
      </c>
      <c r="D17" s="16">
        <f t="shared" ca="1" si="23"/>
        <v>320953</v>
      </c>
      <c r="E17" s="16"/>
      <c r="F17" s="16">
        <f t="shared" ca="1" si="24"/>
        <v>94112</v>
      </c>
      <c r="G17" s="16">
        <f t="shared" ca="1" si="25"/>
        <v>114888</v>
      </c>
      <c r="H17" s="16">
        <f t="shared" ca="1" si="26"/>
        <v>209000</v>
      </c>
      <c r="I17" s="44"/>
      <c r="J17" s="16">
        <f t="shared" ca="1" si="27"/>
        <v>151756</v>
      </c>
      <c r="K17" s="16">
        <f t="shared" ca="1" si="28"/>
        <v>161998</v>
      </c>
      <c r="L17" s="16">
        <f t="shared" ca="1" si="29"/>
        <v>313754</v>
      </c>
      <c r="M17" t="s">
        <v>187</v>
      </c>
      <c r="N17" s="44"/>
      <c r="O17" s="37" t="s">
        <v>102</v>
      </c>
      <c r="P17" t="s">
        <v>157</v>
      </c>
      <c r="Q17" t="s">
        <v>158</v>
      </c>
      <c r="R17" s="59" t="s">
        <v>164</v>
      </c>
    </row>
    <row r="18" spans="1:94" x14ac:dyDescent="0.45">
      <c r="B18" s="16" t="str">
        <f t="shared" ca="1" si="21"/>
        <v>.</v>
      </c>
      <c r="C18" s="16" t="str">
        <f t="shared" ca="1" si="22"/>
        <v>.</v>
      </c>
      <c r="D18" s="16" t="str">
        <f t="shared" ca="1" si="23"/>
        <v>.</v>
      </c>
      <c r="E18" s="16"/>
      <c r="F18" s="16" t="str">
        <f t="shared" ca="1" si="24"/>
        <v>.</v>
      </c>
      <c r="G18" s="16" t="str">
        <f t="shared" ca="1" si="25"/>
        <v>.</v>
      </c>
      <c r="H18" s="16" t="str">
        <f t="shared" ca="1" si="26"/>
        <v>.</v>
      </c>
      <c r="I18" s="44"/>
      <c r="J18" s="16" t="str">
        <f t="shared" ca="1" si="27"/>
        <v>.</v>
      </c>
      <c r="K18" s="16" t="str">
        <f t="shared" ca="1" si="28"/>
        <v>.</v>
      </c>
      <c r="L18" s="16" t="str">
        <f t="shared" ca="1" si="29"/>
        <v>.</v>
      </c>
      <c r="N18" s="44"/>
      <c r="O18" s="39"/>
      <c r="R18" s="59"/>
    </row>
    <row r="19" spans="1:94" x14ac:dyDescent="0.45">
      <c r="A19" s="71" t="s">
        <v>86</v>
      </c>
      <c r="B19" s="16">
        <f t="shared" ca="1" si="21"/>
        <v>176766</v>
      </c>
      <c r="C19" s="16">
        <f t="shared" ca="1" si="22"/>
        <v>186447</v>
      </c>
      <c r="D19" s="16">
        <f t="shared" ca="1" si="23"/>
        <v>363213</v>
      </c>
      <c r="E19" s="16"/>
      <c r="F19" s="16">
        <f t="shared" ca="1" si="24"/>
        <v>116597</v>
      </c>
      <c r="G19" s="16">
        <f t="shared" ca="1" si="25"/>
        <v>151082</v>
      </c>
      <c r="H19" s="16">
        <f t="shared" ca="1" si="26"/>
        <v>267679</v>
      </c>
      <c r="I19" s="44"/>
      <c r="J19" s="16">
        <f t="shared" ca="1" si="27"/>
        <v>175132</v>
      </c>
      <c r="K19" s="16">
        <f t="shared" ca="1" si="28"/>
        <v>185513</v>
      </c>
      <c r="L19" s="16">
        <f t="shared" ca="1" si="29"/>
        <v>360645</v>
      </c>
      <c r="M19" s="71" t="s">
        <v>86</v>
      </c>
      <c r="N19" s="16"/>
      <c r="O19" s="39"/>
      <c r="R19" s="59"/>
      <c r="S19" s="18" t="s">
        <v>64</v>
      </c>
      <c r="T19" s="18" t="s">
        <v>174</v>
      </c>
      <c r="U19" s="18" t="s">
        <v>173</v>
      </c>
      <c r="V19" s="18" t="s">
        <v>172</v>
      </c>
      <c r="W19" s="18" t="s">
        <v>177</v>
      </c>
      <c r="X19" s="18" t="s">
        <v>176</v>
      </c>
      <c r="Y19" s="18" t="s">
        <v>175</v>
      </c>
      <c r="Z19" s="18" t="s">
        <v>180</v>
      </c>
      <c r="AA19" s="18" t="s">
        <v>179</v>
      </c>
      <c r="AB19" s="18" t="s">
        <v>178</v>
      </c>
      <c r="AC19" s="18" t="s">
        <v>183</v>
      </c>
      <c r="AD19" s="18" t="s">
        <v>182</v>
      </c>
      <c r="AE19" s="18" t="s">
        <v>181</v>
      </c>
      <c r="AV19" s="18"/>
      <c r="AW19" s="18"/>
      <c r="AX19" s="18"/>
      <c r="AY19" s="18"/>
      <c r="AZ19" s="18"/>
      <c r="BA19" s="18"/>
      <c r="BB19" s="18"/>
      <c r="BC19" s="18"/>
      <c r="BD19" s="18"/>
      <c r="BE19" s="18"/>
      <c r="BF19" s="18"/>
      <c r="BG19" s="18"/>
      <c r="BH19" s="18"/>
      <c r="BT19" s="18"/>
      <c r="BU19" s="18"/>
      <c r="BV19" s="18"/>
      <c r="BW19" s="18"/>
      <c r="BX19" s="18"/>
      <c r="BY19" s="18"/>
      <c r="BZ19" s="18"/>
      <c r="CA19" s="18"/>
      <c r="CB19" s="18"/>
      <c r="CC19" s="18"/>
      <c r="CD19" s="18"/>
      <c r="CE19" s="18"/>
      <c r="CF19" s="18"/>
    </row>
    <row r="20" spans="1:94" x14ac:dyDescent="0.45">
      <c r="A20" t="s">
        <v>0</v>
      </c>
      <c r="B20" s="16">
        <f t="shared" ca="1" si="21"/>
        <v>38906</v>
      </c>
      <c r="C20" s="16">
        <f t="shared" ca="1" si="22"/>
        <v>25799</v>
      </c>
      <c r="D20" s="16">
        <f t="shared" ca="1" si="23"/>
        <v>64705</v>
      </c>
      <c r="E20" s="16"/>
      <c r="F20" s="16">
        <f t="shared" ca="1" si="24"/>
        <v>12521</v>
      </c>
      <c r="G20" s="16">
        <f t="shared" ca="1" si="25"/>
        <v>11805</v>
      </c>
      <c r="H20" s="16">
        <f t="shared" ca="1" si="26"/>
        <v>24326</v>
      </c>
      <c r="I20" s="44"/>
      <c r="J20" s="16">
        <f t="shared" ca="1" si="27"/>
        <v>37771</v>
      </c>
      <c r="K20" s="16">
        <f t="shared" ca="1" si="28"/>
        <v>25317</v>
      </c>
      <c r="L20" s="16">
        <f t="shared" ca="1" si="29"/>
        <v>63088</v>
      </c>
      <c r="M20" t="s">
        <v>0</v>
      </c>
      <c r="N20" s="16"/>
      <c r="R20" s="59"/>
      <c r="S20" s="18" t="s">
        <v>1</v>
      </c>
      <c r="T20" s="18">
        <v>292797</v>
      </c>
      <c r="U20" s="18">
        <v>263493</v>
      </c>
      <c r="V20" s="18">
        <v>294835</v>
      </c>
      <c r="W20" s="18">
        <v>176816</v>
      </c>
      <c r="X20" s="18">
        <v>127647</v>
      </c>
      <c r="Y20" s="18">
        <v>181912</v>
      </c>
      <c r="Z20" s="18">
        <v>237608</v>
      </c>
      <c r="AA20" s="18">
        <v>165360</v>
      </c>
      <c r="AB20" s="18">
        <v>243990</v>
      </c>
      <c r="AC20" s="18">
        <v>161998</v>
      </c>
      <c r="AD20" s="18">
        <v>114888</v>
      </c>
      <c r="AE20" s="18">
        <v>165369</v>
      </c>
      <c r="AV20" s="18"/>
      <c r="AW20" s="18"/>
      <c r="AX20" s="18"/>
      <c r="AY20" s="18"/>
      <c r="AZ20" s="18"/>
      <c r="BA20" s="18"/>
      <c r="BB20" s="18"/>
      <c r="BC20" s="18"/>
      <c r="BD20" s="18"/>
      <c r="BE20" s="18"/>
      <c r="BF20" s="18"/>
      <c r="BG20" s="18"/>
      <c r="BH20" s="18"/>
      <c r="BT20" s="18"/>
      <c r="BU20" s="18"/>
      <c r="BV20" s="18"/>
      <c r="BW20" s="18"/>
      <c r="BX20" s="18"/>
      <c r="BY20" s="18"/>
      <c r="BZ20" s="18"/>
      <c r="CA20" s="18"/>
      <c r="CB20" s="18"/>
      <c r="CC20" s="18"/>
      <c r="CD20" s="18"/>
      <c r="CE20" s="18"/>
      <c r="CF20" s="18"/>
    </row>
    <row r="21" spans="1:94" x14ac:dyDescent="0.45">
      <c r="A21" t="s">
        <v>4</v>
      </c>
      <c r="B21" s="16">
        <f t="shared" ca="1" si="21"/>
        <v>137869</v>
      </c>
      <c r="C21" s="16">
        <f t="shared" ca="1" si="22"/>
        <v>160651</v>
      </c>
      <c r="D21" s="16">
        <f t="shared" ca="1" si="23"/>
        <v>298520</v>
      </c>
      <c r="E21" s="16"/>
      <c r="F21" s="16">
        <f t="shared" ca="1" si="24"/>
        <v>104076</v>
      </c>
      <c r="G21" s="16">
        <f t="shared" ca="1" si="25"/>
        <v>139277</v>
      </c>
      <c r="H21" s="16">
        <f t="shared" ca="1" si="26"/>
        <v>243353</v>
      </c>
      <c r="I21" s="44"/>
      <c r="J21" s="16">
        <f t="shared" ca="1" si="27"/>
        <v>137361</v>
      </c>
      <c r="K21" s="16">
        <f t="shared" ca="1" si="28"/>
        <v>160196</v>
      </c>
      <c r="L21" s="16">
        <f t="shared" ca="1" si="29"/>
        <v>297557</v>
      </c>
      <c r="M21" t="s">
        <v>4</v>
      </c>
      <c r="N21" s="16"/>
      <c r="R21" s="59"/>
      <c r="S21" s="18" t="s">
        <v>2</v>
      </c>
      <c r="T21" s="18">
        <v>302171</v>
      </c>
      <c r="U21" s="18">
        <v>253256</v>
      </c>
      <c r="V21" s="18">
        <v>305571</v>
      </c>
      <c r="W21" s="18">
        <v>166948</v>
      </c>
      <c r="X21" s="18">
        <v>104521</v>
      </c>
      <c r="Y21" s="18">
        <v>172707</v>
      </c>
      <c r="Z21" s="18">
        <v>239410</v>
      </c>
      <c r="AA21" s="18">
        <v>159432</v>
      </c>
      <c r="AB21" s="18">
        <v>247025</v>
      </c>
      <c r="AC21" s="18">
        <v>151756</v>
      </c>
      <c r="AD21" s="18">
        <v>94112</v>
      </c>
      <c r="AE21" s="18">
        <v>155584</v>
      </c>
      <c r="AV21" s="18"/>
      <c r="AW21" s="18"/>
      <c r="AX21" s="18"/>
      <c r="AY21" s="18"/>
      <c r="AZ21" s="18"/>
      <c r="BA21" s="18"/>
      <c r="BB21" s="18"/>
      <c r="BC21" s="18"/>
      <c r="BD21" s="18"/>
      <c r="BE21" s="18"/>
      <c r="BF21" s="18"/>
      <c r="BG21" s="18"/>
      <c r="BH21" s="18"/>
      <c r="BT21" s="18"/>
      <c r="BU21" s="18"/>
      <c r="BV21" s="18"/>
      <c r="BW21" s="18"/>
      <c r="BX21" s="18"/>
      <c r="BY21" s="18"/>
      <c r="BZ21" s="18"/>
      <c r="CA21" s="18"/>
      <c r="CB21" s="18"/>
      <c r="CC21" s="18"/>
      <c r="CD21" s="18"/>
      <c r="CE21" s="18"/>
      <c r="CF21" s="18"/>
    </row>
    <row r="22" spans="1:94" x14ac:dyDescent="0.45">
      <c r="B22" s="16" t="str">
        <f t="shared" ca="1" si="21"/>
        <v>.</v>
      </c>
      <c r="C22" s="16" t="str">
        <f t="shared" ca="1" si="22"/>
        <v>.</v>
      </c>
      <c r="D22" s="16" t="str">
        <f t="shared" ca="1" si="23"/>
        <v>.</v>
      </c>
      <c r="E22" s="16"/>
      <c r="F22" s="16" t="str">
        <f t="shared" ca="1" si="24"/>
        <v>.</v>
      </c>
      <c r="G22" s="16" t="str">
        <f t="shared" ca="1" si="25"/>
        <v>.</v>
      </c>
      <c r="H22" s="16" t="str">
        <f t="shared" ca="1" si="26"/>
        <v>.</v>
      </c>
      <c r="I22" s="44"/>
      <c r="J22" s="16" t="str">
        <f t="shared" ca="1" si="27"/>
        <v>.</v>
      </c>
      <c r="K22" s="16" t="str">
        <f t="shared" ca="1" si="28"/>
        <v>.</v>
      </c>
      <c r="L22" s="16" t="str">
        <f t="shared" ca="1" si="29"/>
        <v>.</v>
      </c>
      <c r="N22" s="16"/>
      <c r="R22" s="59"/>
      <c r="S22" s="18" t="s">
        <v>3</v>
      </c>
      <c r="T22" s="18">
        <v>594968</v>
      </c>
      <c r="U22" s="18">
        <v>516749</v>
      </c>
      <c r="V22" s="18">
        <v>600406</v>
      </c>
      <c r="W22" s="18">
        <v>343764</v>
      </c>
      <c r="X22" s="18">
        <v>232168</v>
      </c>
      <c r="Y22" s="18">
        <v>354619</v>
      </c>
      <c r="Z22" s="18">
        <v>477018</v>
      </c>
      <c r="AA22" s="18">
        <v>324792</v>
      </c>
      <c r="AB22" s="18">
        <v>491015</v>
      </c>
      <c r="AC22" s="18">
        <v>313754</v>
      </c>
      <c r="AD22" s="18">
        <v>209000</v>
      </c>
      <c r="AE22" s="18">
        <v>320953</v>
      </c>
      <c r="AV22" s="18"/>
      <c r="AW22" s="18"/>
      <c r="AX22" s="18"/>
      <c r="AY22" s="18"/>
      <c r="AZ22" s="18"/>
      <c r="BA22" s="18"/>
      <c r="BB22" s="18"/>
      <c r="BC22" s="18"/>
      <c r="BD22" s="18"/>
      <c r="BE22" s="18"/>
      <c r="BF22" s="18"/>
      <c r="BG22" s="18"/>
      <c r="BH22" s="18"/>
      <c r="BT22" s="18"/>
      <c r="BU22" s="18"/>
      <c r="BV22" s="18"/>
      <c r="BW22" s="18"/>
      <c r="BX22" s="18"/>
      <c r="BY22" s="18"/>
      <c r="BZ22" s="18"/>
      <c r="CA22" s="18"/>
      <c r="CB22" s="18"/>
      <c r="CC22" s="18"/>
      <c r="CD22" s="18"/>
      <c r="CE22" s="18"/>
      <c r="CF22" s="18"/>
    </row>
    <row r="23" spans="1:94" x14ac:dyDescent="0.45">
      <c r="A23" t="s">
        <v>5</v>
      </c>
      <c r="B23" s="16">
        <f t="shared" ca="1" si="21"/>
        <v>283427</v>
      </c>
      <c r="C23" s="16">
        <f t="shared" ca="1" si="22"/>
        <v>275646</v>
      </c>
      <c r="D23" s="16">
        <f t="shared" ca="1" si="23"/>
        <v>559073</v>
      </c>
      <c r="E23" s="16"/>
      <c r="F23" s="16">
        <f t="shared" ca="1" si="24"/>
        <v>197733</v>
      </c>
      <c r="G23" s="16">
        <f t="shared" ca="1" si="25"/>
        <v>194855</v>
      </c>
      <c r="H23" s="16">
        <f t="shared" ca="1" si="26"/>
        <v>392588</v>
      </c>
      <c r="I23" s="44"/>
      <c r="J23" s="16">
        <f t="shared" ca="1" si="27"/>
        <v>271465</v>
      </c>
      <c r="K23" s="16">
        <f t="shared" ca="1" si="28"/>
        <v>265355</v>
      </c>
      <c r="L23" s="16">
        <f t="shared" ca="1" si="29"/>
        <v>536820</v>
      </c>
      <c r="M23" t="s">
        <v>5</v>
      </c>
      <c r="N23" s="16"/>
      <c r="O23" s="1" t="s">
        <v>170</v>
      </c>
      <c r="R23" s="59"/>
    </row>
    <row r="24" spans="1:94" x14ac:dyDescent="0.45">
      <c r="B24" s="16" t="str">
        <f t="shared" ca="1" si="21"/>
        <v>.</v>
      </c>
      <c r="C24" s="16" t="str">
        <f t="shared" ca="1" si="22"/>
        <v>.</v>
      </c>
      <c r="D24" s="16" t="str">
        <f t="shared" ca="1" si="23"/>
        <v>.</v>
      </c>
      <c r="E24" s="16"/>
      <c r="F24" s="16" t="str">
        <f t="shared" ca="1" si="24"/>
        <v>.</v>
      </c>
      <c r="G24" s="16" t="str">
        <f t="shared" ca="1" si="25"/>
        <v>.</v>
      </c>
      <c r="H24" s="16" t="str">
        <f t="shared" ca="1" si="26"/>
        <v>.</v>
      </c>
      <c r="I24" s="44"/>
      <c r="J24" s="16" t="str">
        <f t="shared" ca="1" si="27"/>
        <v>.</v>
      </c>
      <c r="K24" s="16" t="str">
        <f t="shared" ca="1" si="28"/>
        <v>.</v>
      </c>
      <c r="L24" s="16" t="str">
        <f t="shared" ca="1" si="29"/>
        <v>.</v>
      </c>
      <c r="N24" s="16"/>
      <c r="O24" s="39" t="s">
        <v>100</v>
      </c>
      <c r="P24" t="s">
        <v>135</v>
      </c>
      <c r="R24" s="59"/>
    </row>
    <row r="25" spans="1:94" x14ac:dyDescent="0.45">
      <c r="A25" t="s">
        <v>77</v>
      </c>
      <c r="B25" s="16">
        <f t="shared" ca="1" si="21"/>
        <v>256257</v>
      </c>
      <c r="C25" s="16">
        <f t="shared" ca="1" si="22"/>
        <v>252835</v>
      </c>
      <c r="D25" s="16">
        <f t="shared" ca="1" si="23"/>
        <v>509092</v>
      </c>
      <c r="E25" s="16"/>
      <c r="F25" s="16">
        <f t="shared" ca="1" si="24"/>
        <v>176031</v>
      </c>
      <c r="G25" s="16">
        <f t="shared" ca="1" si="25"/>
        <v>185914</v>
      </c>
      <c r="H25" s="16">
        <f t="shared" ca="1" si="26"/>
        <v>361945</v>
      </c>
      <c r="I25" s="44"/>
      <c r="J25" s="16">
        <f t="shared" ca="1" si="27"/>
        <v>253289</v>
      </c>
      <c r="K25" s="16">
        <f t="shared" ca="1" si="28"/>
        <v>250817</v>
      </c>
      <c r="L25" s="16">
        <f t="shared" ca="1" si="29"/>
        <v>504106</v>
      </c>
      <c r="M25" t="s">
        <v>77</v>
      </c>
      <c r="N25" s="16"/>
      <c r="O25" s="39" t="s">
        <v>103</v>
      </c>
      <c r="P25" t="s">
        <v>160</v>
      </c>
      <c r="R25" s="59"/>
      <c r="S25" s="1" t="s">
        <v>63</v>
      </c>
      <c r="T25" s="1" t="s">
        <v>64</v>
      </c>
      <c r="U25" s="1" t="s">
        <v>65</v>
      </c>
      <c r="V25" s="1" t="s">
        <v>66</v>
      </c>
      <c r="W25" s="1" t="s">
        <v>67</v>
      </c>
      <c r="Y25" s="1" t="s">
        <v>63</v>
      </c>
      <c r="Z25" s="1" t="s">
        <v>64</v>
      </c>
      <c r="AA25" s="1" t="s">
        <v>65</v>
      </c>
      <c r="AB25" s="1" t="s">
        <v>66</v>
      </c>
      <c r="AC25" s="1" t="s">
        <v>67</v>
      </c>
      <c r="AE25" s="1" t="s">
        <v>63</v>
      </c>
      <c r="AF25" s="1" t="s">
        <v>64</v>
      </c>
      <c r="AG25" s="1" t="s">
        <v>65</v>
      </c>
      <c r="AH25" s="1" t="s">
        <v>66</v>
      </c>
      <c r="AI25" s="1" t="s">
        <v>67</v>
      </c>
      <c r="AK25" s="1" t="s">
        <v>63</v>
      </c>
      <c r="AL25" s="1" t="s">
        <v>64</v>
      </c>
      <c r="AM25" s="1" t="s">
        <v>65</v>
      </c>
      <c r="AN25" s="1" t="s">
        <v>66</v>
      </c>
      <c r="AO25" s="1" t="s">
        <v>67</v>
      </c>
      <c r="AV25" s="1"/>
      <c r="AW25" s="1"/>
      <c r="AX25" s="1"/>
      <c r="AY25" s="1"/>
      <c r="AZ25" s="1"/>
      <c r="BB25" s="1"/>
      <c r="BC25" s="1"/>
      <c r="BD25" s="1"/>
      <c r="BE25" s="1"/>
      <c r="BF25" s="1"/>
      <c r="BH25" s="1"/>
      <c r="BI25" s="1"/>
      <c r="BJ25" s="1"/>
      <c r="BK25" s="1"/>
      <c r="BL25" s="1"/>
      <c r="BN25" s="1"/>
      <c r="BO25" s="1"/>
      <c r="BP25" s="1"/>
      <c r="BQ25" s="1"/>
      <c r="BR25" s="1"/>
      <c r="BT25" s="1"/>
      <c r="BU25" s="1"/>
      <c r="BV25" s="1"/>
      <c r="BW25" s="1"/>
      <c r="BX25" s="1"/>
      <c r="BZ25" s="1"/>
      <c r="CA25" s="1"/>
      <c r="CB25" s="1"/>
      <c r="CC25" s="1"/>
      <c r="CD25" s="1"/>
      <c r="CF25" s="1"/>
      <c r="CG25" s="1"/>
      <c r="CH25" s="1"/>
      <c r="CI25" s="1"/>
      <c r="CJ25" s="1"/>
      <c r="CL25" s="1"/>
      <c r="CM25" s="1"/>
      <c r="CN25" s="1"/>
      <c r="CO25" s="1"/>
      <c r="CP25" s="1"/>
    </row>
    <row r="26" spans="1:94" x14ac:dyDescent="0.45">
      <c r="A26" t="s">
        <v>6</v>
      </c>
      <c r="B26" s="16">
        <f t="shared" ca="1" si="21"/>
        <v>183607</v>
      </c>
      <c r="C26" s="16">
        <f t="shared" ca="1" si="22"/>
        <v>185312</v>
      </c>
      <c r="D26" s="16">
        <f t="shared" ca="1" si="23"/>
        <v>368919</v>
      </c>
      <c r="E26" s="16"/>
      <c r="F26" s="16">
        <f t="shared" ca="1" si="24"/>
        <v>102364</v>
      </c>
      <c r="G26" s="16">
        <f t="shared" ca="1" si="25"/>
        <v>115656</v>
      </c>
      <c r="H26" s="16">
        <f t="shared" ca="1" si="26"/>
        <v>218020</v>
      </c>
      <c r="I26" s="44"/>
      <c r="J26" s="16">
        <f t="shared" ca="1" si="27"/>
        <v>180648</v>
      </c>
      <c r="K26" s="16">
        <f t="shared" ca="1" si="28"/>
        <v>183151</v>
      </c>
      <c r="L26" s="16">
        <f t="shared" ca="1" si="29"/>
        <v>363799</v>
      </c>
      <c r="M26" t="s">
        <v>6</v>
      </c>
      <c r="N26" s="16"/>
      <c r="O26" s="39" t="s">
        <v>134</v>
      </c>
      <c r="P26" t="s">
        <v>161</v>
      </c>
      <c r="R26" s="59"/>
      <c r="S26" t="s">
        <v>0</v>
      </c>
      <c r="T26" t="s">
        <v>1</v>
      </c>
      <c r="U26">
        <v>25317</v>
      </c>
      <c r="V26">
        <v>11805</v>
      </c>
      <c r="W26">
        <v>25799</v>
      </c>
      <c r="Y26" t="str">
        <f t="shared" ref="Y26:Z89" si="30">S26</f>
        <v>English</v>
      </c>
      <c r="Z26" t="str">
        <f t="shared" si="30"/>
        <v>F</v>
      </c>
      <c r="AA26">
        <f>U26</f>
        <v>25317</v>
      </c>
      <c r="AB26">
        <f t="shared" ref="AB26:AC26" si="31">V26</f>
        <v>11805</v>
      </c>
      <c r="AC26">
        <f t="shared" si="31"/>
        <v>25799</v>
      </c>
      <c r="AE26" t="str">
        <f>Y26</f>
        <v>English</v>
      </c>
      <c r="AF26" t="str">
        <f>Z26</f>
        <v>F</v>
      </c>
      <c r="AG26">
        <f t="shared" ref="AG26:AG89" si="32">ROUND(100*U26/W26,0)</f>
        <v>98</v>
      </c>
      <c r="AH26">
        <f t="shared" ref="AH26:AH89" si="33">ROUND(100*V26/$W26,0)</f>
        <v>46</v>
      </c>
      <c r="AI26">
        <v>100</v>
      </c>
      <c r="AK26" t="str">
        <f t="shared" ref="AK26:AL89" si="34">AE26</f>
        <v>English</v>
      </c>
      <c r="AL26" t="str">
        <f t="shared" si="34"/>
        <v>F</v>
      </c>
      <c r="AM26">
        <f t="shared" ref="AM26:AM57" si="35">ROUND(100*IF(AL26="F",U26/$AS$7,IF(AL26="M",U26/$AR$7,IF(AL26="NULL",U26/$AT$7,"Error"))),0)</f>
        <v>8</v>
      </c>
      <c r="AN26">
        <f t="shared" ref="AN26:AN57" si="36">ROUND(100*IF(AL26="F",V26/$AS$7,IF(AL26="M",V26/$AR$7,IF(AL26="NULL",V26/$AT$7,"Error"))),0)</f>
        <v>4</v>
      </c>
      <c r="AO26">
        <f t="shared" ref="AO26:AO57" si="37">ROUND(100*IF(AL26="F",W26/$AS$7,IF(AL26="M",W26/$AR$7,IF(AL26="NULL",W26/$AT$7,"Error"))),0)</f>
        <v>9</v>
      </c>
      <c r="BJ26" s="56"/>
      <c r="BK26" s="56"/>
    </row>
    <row r="27" spans="1:94" x14ac:dyDescent="0.45">
      <c r="A27" t="s">
        <v>7</v>
      </c>
      <c r="B27" s="16">
        <f t="shared" ca="1" si="21"/>
        <v>148789</v>
      </c>
      <c r="C27" s="16">
        <f t="shared" ca="1" si="22"/>
        <v>156139</v>
      </c>
      <c r="D27" s="16">
        <f t="shared" ca="1" si="23"/>
        <v>304928</v>
      </c>
      <c r="E27" s="16"/>
      <c r="F27" s="16">
        <f t="shared" ca="1" si="24"/>
        <v>91295</v>
      </c>
      <c r="G27" s="16">
        <f t="shared" ca="1" si="25"/>
        <v>104604</v>
      </c>
      <c r="H27" s="16">
        <f t="shared" ca="1" si="26"/>
        <v>195899</v>
      </c>
      <c r="I27" s="44"/>
      <c r="J27" s="16">
        <f t="shared" ca="1" si="27"/>
        <v>147627</v>
      </c>
      <c r="K27" s="16">
        <f t="shared" ca="1" si="28"/>
        <v>155198</v>
      </c>
      <c r="L27" s="16">
        <f t="shared" ca="1" si="29"/>
        <v>302825</v>
      </c>
      <c r="M27" t="s">
        <v>7</v>
      </c>
      <c r="N27" s="16"/>
      <c r="R27" s="59"/>
      <c r="S27" t="s">
        <v>0</v>
      </c>
      <c r="T27" t="s">
        <v>2</v>
      </c>
      <c r="U27">
        <v>37771</v>
      </c>
      <c r="V27">
        <v>12521</v>
      </c>
      <c r="W27">
        <v>38906</v>
      </c>
      <c r="Y27" t="str">
        <f t="shared" si="30"/>
        <v>English</v>
      </c>
      <c r="Z27" t="str">
        <f t="shared" si="30"/>
        <v>M</v>
      </c>
      <c r="AA27">
        <f t="shared" ref="AA27:AA90" si="38">U27</f>
        <v>37771</v>
      </c>
      <c r="AB27">
        <f t="shared" ref="AB27:AB90" si="39">V27</f>
        <v>12521</v>
      </c>
      <c r="AC27">
        <f t="shared" ref="AC27:AC90" si="40">W27</f>
        <v>38906</v>
      </c>
      <c r="AE27" t="str">
        <f t="shared" ref="AE27:AF90" si="41">Y27</f>
        <v>English</v>
      </c>
      <c r="AF27" t="str">
        <f t="shared" si="41"/>
        <v>M</v>
      </c>
      <c r="AG27">
        <f t="shared" si="32"/>
        <v>97</v>
      </c>
      <c r="AH27">
        <f t="shared" si="33"/>
        <v>32</v>
      </c>
      <c r="AI27">
        <v>100</v>
      </c>
      <c r="AK27" t="str">
        <f t="shared" si="34"/>
        <v>English</v>
      </c>
      <c r="AL27" t="str">
        <f t="shared" si="34"/>
        <v>M</v>
      </c>
      <c r="AM27">
        <f t="shared" si="35"/>
        <v>12</v>
      </c>
      <c r="AN27">
        <f t="shared" si="36"/>
        <v>4</v>
      </c>
      <c r="AO27">
        <f t="shared" si="37"/>
        <v>12</v>
      </c>
      <c r="BJ27" s="56"/>
      <c r="BK27" s="56"/>
    </row>
    <row r="28" spans="1:94" x14ac:dyDescent="0.45">
      <c r="A28" t="s">
        <v>8</v>
      </c>
      <c r="B28" s="16">
        <f t="shared" ca="1" si="21"/>
        <v>11406</v>
      </c>
      <c r="C28" s="16">
        <f t="shared" ca="1" si="22"/>
        <v>11466</v>
      </c>
      <c r="D28" s="16">
        <f t="shared" ca="1" si="23"/>
        <v>22872</v>
      </c>
      <c r="E28" s="16"/>
      <c r="F28" s="16">
        <f t="shared" ca="1" si="24"/>
        <v>8875</v>
      </c>
      <c r="G28" s="16">
        <f t="shared" ca="1" si="25"/>
        <v>9377</v>
      </c>
      <c r="H28" s="16">
        <f t="shared" ca="1" si="26"/>
        <v>18252</v>
      </c>
      <c r="I28" s="44"/>
      <c r="J28" s="16">
        <f t="shared" ca="1" si="27"/>
        <v>11387</v>
      </c>
      <c r="K28" s="16">
        <f t="shared" ca="1" si="28"/>
        <v>11442</v>
      </c>
      <c r="L28" s="16">
        <f t="shared" ca="1" si="29"/>
        <v>22829</v>
      </c>
      <c r="M28" t="s">
        <v>8</v>
      </c>
      <c r="N28" s="16"/>
      <c r="R28" s="59"/>
      <c r="S28" t="s">
        <v>0</v>
      </c>
      <c r="T28" t="s">
        <v>3</v>
      </c>
      <c r="U28">
        <v>63088</v>
      </c>
      <c r="V28">
        <v>24326</v>
      </c>
      <c r="W28">
        <v>64705</v>
      </c>
      <c r="Y28" t="str">
        <f t="shared" si="30"/>
        <v>English</v>
      </c>
      <c r="Z28" t="str">
        <f t="shared" si="30"/>
        <v>NULL</v>
      </c>
      <c r="AA28">
        <f t="shared" si="38"/>
        <v>63088</v>
      </c>
      <c r="AB28">
        <f t="shared" si="39"/>
        <v>24326</v>
      </c>
      <c r="AC28">
        <f t="shared" si="40"/>
        <v>64705</v>
      </c>
      <c r="AE28" t="str">
        <f t="shared" si="41"/>
        <v>English</v>
      </c>
      <c r="AF28" t="str">
        <f t="shared" si="41"/>
        <v>NULL</v>
      </c>
      <c r="AG28">
        <f t="shared" si="32"/>
        <v>98</v>
      </c>
      <c r="AH28">
        <f t="shared" si="33"/>
        <v>38</v>
      </c>
      <c r="AI28">
        <v>100</v>
      </c>
      <c r="AK28" t="str">
        <f t="shared" si="34"/>
        <v>English</v>
      </c>
      <c r="AL28" t="str">
        <f t="shared" si="34"/>
        <v>NULL</v>
      </c>
      <c r="AM28">
        <f t="shared" si="35"/>
        <v>10</v>
      </c>
      <c r="AN28">
        <f t="shared" si="36"/>
        <v>4</v>
      </c>
      <c r="AO28">
        <f t="shared" si="37"/>
        <v>11</v>
      </c>
      <c r="BJ28" s="56"/>
      <c r="BK28" s="56"/>
    </row>
    <row r="29" spans="1:94" x14ac:dyDescent="0.45">
      <c r="A29" t="s">
        <v>9</v>
      </c>
      <c r="B29" s="16">
        <f t="shared" ca="1" si="21"/>
        <v>6560</v>
      </c>
      <c r="C29" s="16">
        <f t="shared" ca="1" si="22"/>
        <v>6377</v>
      </c>
      <c r="D29" s="16">
        <f t="shared" ca="1" si="23"/>
        <v>12937</v>
      </c>
      <c r="E29" s="16"/>
      <c r="F29" s="16">
        <f t="shared" ca="1" si="24"/>
        <v>1774</v>
      </c>
      <c r="G29" s="16">
        <f t="shared" ca="1" si="25"/>
        <v>2337</v>
      </c>
      <c r="H29" s="16">
        <f t="shared" ca="1" si="26"/>
        <v>4111</v>
      </c>
      <c r="I29" s="44"/>
      <c r="J29" s="16">
        <f t="shared" ca="1" si="27"/>
        <v>6394</v>
      </c>
      <c r="K29" s="16">
        <f t="shared" ca="1" si="28"/>
        <v>6280</v>
      </c>
      <c r="L29" s="16">
        <f t="shared" ca="1" si="29"/>
        <v>12674</v>
      </c>
      <c r="M29" t="s">
        <v>9</v>
      </c>
      <c r="N29" s="16"/>
      <c r="R29" s="59"/>
      <c r="S29" t="s">
        <v>4</v>
      </c>
      <c r="T29" t="s">
        <v>1</v>
      </c>
      <c r="U29">
        <v>160196</v>
      </c>
      <c r="V29">
        <v>139277</v>
      </c>
      <c r="W29">
        <v>160651</v>
      </c>
      <c r="Y29" t="str">
        <f t="shared" si="30"/>
        <v>English Language</v>
      </c>
      <c r="Z29" t="str">
        <f t="shared" si="30"/>
        <v>F</v>
      </c>
      <c r="AA29">
        <f t="shared" si="38"/>
        <v>160196</v>
      </c>
      <c r="AB29">
        <f t="shared" si="39"/>
        <v>139277</v>
      </c>
      <c r="AC29">
        <f t="shared" si="40"/>
        <v>160651</v>
      </c>
      <c r="AE29" t="str">
        <f t="shared" si="41"/>
        <v>English Language</v>
      </c>
      <c r="AF29" t="str">
        <f t="shared" si="41"/>
        <v>F</v>
      </c>
      <c r="AG29">
        <f t="shared" si="32"/>
        <v>100</v>
      </c>
      <c r="AH29">
        <f t="shared" si="33"/>
        <v>87</v>
      </c>
      <c r="AI29">
        <v>100</v>
      </c>
      <c r="AK29" t="str">
        <f t="shared" si="34"/>
        <v>English Language</v>
      </c>
      <c r="AL29" t="str">
        <f t="shared" si="34"/>
        <v>F</v>
      </c>
      <c r="AM29">
        <f t="shared" si="35"/>
        <v>54</v>
      </c>
      <c r="AN29">
        <f t="shared" si="36"/>
        <v>47</v>
      </c>
      <c r="AO29">
        <f t="shared" si="37"/>
        <v>54</v>
      </c>
      <c r="BJ29" s="56"/>
      <c r="BK29" s="56"/>
    </row>
    <row r="30" spans="1:94" x14ac:dyDescent="0.45">
      <c r="B30" s="16" t="str">
        <f t="shared" ca="1" si="21"/>
        <v>.</v>
      </c>
      <c r="C30" s="16" t="str">
        <f t="shared" ca="1" si="22"/>
        <v>.</v>
      </c>
      <c r="D30" s="16" t="str">
        <f t="shared" ca="1" si="23"/>
        <v>.</v>
      </c>
      <c r="E30" s="16"/>
      <c r="F30" s="16" t="str">
        <f t="shared" ca="1" si="24"/>
        <v>.</v>
      </c>
      <c r="G30" s="16" t="str">
        <f t="shared" ca="1" si="25"/>
        <v>.</v>
      </c>
      <c r="H30" s="16" t="str">
        <f t="shared" ca="1" si="26"/>
        <v>.</v>
      </c>
      <c r="I30" s="44"/>
      <c r="J30" s="16" t="str">
        <f t="shared" ca="1" si="27"/>
        <v>.</v>
      </c>
      <c r="K30" s="16" t="str">
        <f t="shared" ca="1" si="28"/>
        <v>.</v>
      </c>
      <c r="L30" s="16" t="str">
        <f t="shared" ca="1" si="29"/>
        <v>.</v>
      </c>
      <c r="N30" s="16"/>
      <c r="O30" s="1" t="s">
        <v>171</v>
      </c>
      <c r="R30" s="59"/>
      <c r="S30" t="s">
        <v>4</v>
      </c>
      <c r="T30" t="s">
        <v>2</v>
      </c>
      <c r="U30">
        <v>137361</v>
      </c>
      <c r="V30">
        <v>104076</v>
      </c>
      <c r="W30">
        <v>137869</v>
      </c>
      <c r="Y30" t="str">
        <f t="shared" si="30"/>
        <v>English Language</v>
      </c>
      <c r="Z30" t="str">
        <f t="shared" si="30"/>
        <v>M</v>
      </c>
      <c r="AA30">
        <f t="shared" si="38"/>
        <v>137361</v>
      </c>
      <c r="AB30">
        <f t="shared" si="39"/>
        <v>104076</v>
      </c>
      <c r="AC30">
        <f t="shared" si="40"/>
        <v>137869</v>
      </c>
      <c r="AE30" t="str">
        <f t="shared" si="41"/>
        <v>English Language</v>
      </c>
      <c r="AF30" t="str">
        <f t="shared" si="41"/>
        <v>M</v>
      </c>
      <c r="AG30">
        <f t="shared" si="32"/>
        <v>100</v>
      </c>
      <c r="AH30">
        <f t="shared" si="33"/>
        <v>75</v>
      </c>
      <c r="AI30">
        <v>100</v>
      </c>
      <c r="AK30" t="str">
        <f t="shared" si="34"/>
        <v>English Language</v>
      </c>
      <c r="AL30" t="str">
        <f t="shared" si="34"/>
        <v>M</v>
      </c>
      <c r="AM30">
        <f t="shared" si="35"/>
        <v>44</v>
      </c>
      <c r="AN30">
        <f t="shared" si="36"/>
        <v>33</v>
      </c>
      <c r="AO30">
        <f t="shared" si="37"/>
        <v>44</v>
      </c>
      <c r="BJ30" s="56"/>
      <c r="BK30" s="56"/>
    </row>
    <row r="31" spans="1:94" x14ac:dyDescent="0.45">
      <c r="A31" t="s">
        <v>10</v>
      </c>
      <c r="B31" s="16">
        <f t="shared" ca="1" si="21"/>
        <v>62210</v>
      </c>
      <c r="C31" s="16">
        <f t="shared" ca="1" si="22"/>
        <v>60310</v>
      </c>
      <c r="D31" s="16">
        <f t="shared" ca="1" si="23"/>
        <v>122520</v>
      </c>
      <c r="E31" s="16"/>
      <c r="F31" s="16">
        <f t="shared" ca="1" si="24"/>
        <v>57290</v>
      </c>
      <c r="G31" s="16">
        <f t="shared" ca="1" si="25"/>
        <v>55645</v>
      </c>
      <c r="H31" s="16">
        <f t="shared" ca="1" si="26"/>
        <v>112935</v>
      </c>
      <c r="I31" s="44"/>
      <c r="J31" s="16">
        <f t="shared" ca="1" si="27"/>
        <v>62162</v>
      </c>
      <c r="K31" s="16">
        <f t="shared" ca="1" si="28"/>
        <v>60271</v>
      </c>
      <c r="L31" s="16">
        <f t="shared" ca="1" si="29"/>
        <v>122433</v>
      </c>
      <c r="M31" t="s">
        <v>10</v>
      </c>
      <c r="N31" s="16"/>
      <c r="O31" s="47" t="s">
        <v>109</v>
      </c>
      <c r="R31" s="59"/>
      <c r="S31" t="s">
        <v>4</v>
      </c>
      <c r="T31" t="s">
        <v>3</v>
      </c>
      <c r="U31">
        <v>297557</v>
      </c>
      <c r="V31">
        <v>243353</v>
      </c>
      <c r="W31">
        <v>298520</v>
      </c>
      <c r="Y31" t="str">
        <f t="shared" si="30"/>
        <v>English Language</v>
      </c>
      <c r="Z31" t="str">
        <f t="shared" si="30"/>
        <v>NULL</v>
      </c>
      <c r="AA31">
        <f t="shared" si="38"/>
        <v>297557</v>
      </c>
      <c r="AB31">
        <f t="shared" si="39"/>
        <v>243353</v>
      </c>
      <c r="AC31">
        <f t="shared" si="40"/>
        <v>298520</v>
      </c>
      <c r="AE31" t="str">
        <f t="shared" si="41"/>
        <v>English Language</v>
      </c>
      <c r="AF31" t="str">
        <f t="shared" si="41"/>
        <v>NULL</v>
      </c>
      <c r="AG31">
        <f t="shared" si="32"/>
        <v>100</v>
      </c>
      <c r="AH31">
        <f t="shared" si="33"/>
        <v>82</v>
      </c>
      <c r="AI31">
        <v>100</v>
      </c>
      <c r="AK31" t="str">
        <f t="shared" si="34"/>
        <v>English Language</v>
      </c>
      <c r="AL31" t="str">
        <f t="shared" si="34"/>
        <v>NULL</v>
      </c>
      <c r="AM31">
        <f t="shared" si="35"/>
        <v>49</v>
      </c>
      <c r="AN31">
        <f t="shared" si="36"/>
        <v>40</v>
      </c>
      <c r="AO31">
        <f t="shared" si="37"/>
        <v>49</v>
      </c>
      <c r="BJ31" s="56"/>
      <c r="BK31" s="56"/>
    </row>
    <row r="32" spans="1:94" x14ac:dyDescent="0.45">
      <c r="A32" t="s">
        <v>11</v>
      </c>
      <c r="B32" s="16">
        <f t="shared" ca="1" si="21"/>
        <v>62846</v>
      </c>
      <c r="C32" s="16">
        <f t="shared" ca="1" si="22"/>
        <v>60480</v>
      </c>
      <c r="D32" s="16">
        <f t="shared" ca="1" si="23"/>
        <v>123326</v>
      </c>
      <c r="E32" s="16"/>
      <c r="F32" s="16">
        <f t="shared" ca="1" si="24"/>
        <v>56638</v>
      </c>
      <c r="G32" s="16">
        <f t="shared" ca="1" si="25"/>
        <v>55920</v>
      </c>
      <c r="H32" s="16">
        <f t="shared" ca="1" si="26"/>
        <v>112558</v>
      </c>
      <c r="I32" s="44"/>
      <c r="J32" s="16">
        <f t="shared" ca="1" si="27"/>
        <v>62695</v>
      </c>
      <c r="K32" s="16">
        <f t="shared" ca="1" si="28"/>
        <v>60366</v>
      </c>
      <c r="L32" s="16">
        <f t="shared" ca="1" si="29"/>
        <v>123061</v>
      </c>
      <c r="M32" t="s">
        <v>11</v>
      </c>
      <c r="N32" s="16"/>
      <c r="O32" s="39" t="s">
        <v>110</v>
      </c>
      <c r="R32" s="59"/>
      <c r="S32" t="s">
        <v>5</v>
      </c>
      <c r="T32" t="s">
        <v>1</v>
      </c>
      <c r="U32">
        <v>265355</v>
      </c>
      <c r="V32">
        <v>194855</v>
      </c>
      <c r="W32">
        <v>275646</v>
      </c>
      <c r="Y32" t="str">
        <f t="shared" si="30"/>
        <v>Mathematics</v>
      </c>
      <c r="Z32" t="str">
        <f t="shared" si="30"/>
        <v>F</v>
      </c>
      <c r="AA32">
        <f t="shared" si="38"/>
        <v>265355</v>
      </c>
      <c r="AB32">
        <f t="shared" si="39"/>
        <v>194855</v>
      </c>
      <c r="AC32">
        <f t="shared" si="40"/>
        <v>275646</v>
      </c>
      <c r="AE32" t="str">
        <f t="shared" si="41"/>
        <v>Mathematics</v>
      </c>
      <c r="AF32" t="str">
        <f t="shared" si="41"/>
        <v>F</v>
      </c>
      <c r="AG32">
        <f t="shared" si="32"/>
        <v>96</v>
      </c>
      <c r="AH32">
        <f t="shared" si="33"/>
        <v>71</v>
      </c>
      <c r="AI32">
        <v>100</v>
      </c>
      <c r="AK32" t="str">
        <f t="shared" si="34"/>
        <v>Mathematics</v>
      </c>
      <c r="AL32" t="str">
        <f t="shared" si="34"/>
        <v>F</v>
      </c>
      <c r="AM32">
        <f t="shared" si="35"/>
        <v>89</v>
      </c>
      <c r="AN32">
        <f t="shared" si="36"/>
        <v>65</v>
      </c>
      <c r="AO32">
        <f t="shared" si="37"/>
        <v>92</v>
      </c>
      <c r="BJ32" s="56"/>
      <c r="BK32" s="56"/>
    </row>
    <row r="33" spans="1:63" x14ac:dyDescent="0.45">
      <c r="A33" t="s">
        <v>12</v>
      </c>
      <c r="B33" s="16">
        <f t="shared" ca="1" si="21"/>
        <v>63795</v>
      </c>
      <c r="C33" s="16">
        <f t="shared" ca="1" si="22"/>
        <v>62124</v>
      </c>
      <c r="D33" s="16">
        <f t="shared" ca="1" si="23"/>
        <v>125919</v>
      </c>
      <c r="E33" s="16"/>
      <c r="F33" s="16">
        <f t="shared" ca="1" si="24"/>
        <v>57453</v>
      </c>
      <c r="G33" s="16">
        <f t="shared" ca="1" si="25"/>
        <v>57723</v>
      </c>
      <c r="H33" s="16">
        <f t="shared" ca="1" si="26"/>
        <v>115176</v>
      </c>
      <c r="I33" s="44"/>
      <c r="J33" s="16">
        <f t="shared" ca="1" si="27"/>
        <v>63633</v>
      </c>
      <c r="K33" s="16">
        <f t="shared" ca="1" si="28"/>
        <v>62003</v>
      </c>
      <c r="L33" s="16">
        <f t="shared" ca="1" si="29"/>
        <v>125636</v>
      </c>
      <c r="M33" t="s">
        <v>12</v>
      </c>
      <c r="N33" s="16"/>
      <c r="O33" s="41"/>
      <c r="R33" s="59"/>
      <c r="S33" t="s">
        <v>5</v>
      </c>
      <c r="T33" t="s">
        <v>2</v>
      </c>
      <c r="U33">
        <v>271465</v>
      </c>
      <c r="V33">
        <v>197733</v>
      </c>
      <c r="W33">
        <v>283427</v>
      </c>
      <c r="Y33" t="str">
        <f t="shared" si="30"/>
        <v>Mathematics</v>
      </c>
      <c r="Z33" t="str">
        <f t="shared" si="30"/>
        <v>M</v>
      </c>
      <c r="AA33">
        <f t="shared" si="38"/>
        <v>271465</v>
      </c>
      <c r="AB33">
        <f t="shared" si="39"/>
        <v>197733</v>
      </c>
      <c r="AC33">
        <f t="shared" si="40"/>
        <v>283427</v>
      </c>
      <c r="AE33" t="str">
        <f t="shared" si="41"/>
        <v>Mathematics</v>
      </c>
      <c r="AF33" t="str">
        <f t="shared" si="41"/>
        <v>M</v>
      </c>
      <c r="AG33">
        <f t="shared" si="32"/>
        <v>96</v>
      </c>
      <c r="AH33">
        <f t="shared" si="33"/>
        <v>70</v>
      </c>
      <c r="AI33">
        <v>100</v>
      </c>
      <c r="AK33" t="str">
        <f t="shared" si="34"/>
        <v>Mathematics</v>
      </c>
      <c r="AL33" t="str">
        <f t="shared" si="34"/>
        <v>M</v>
      </c>
      <c r="AM33">
        <f t="shared" si="35"/>
        <v>86</v>
      </c>
      <c r="AN33">
        <f t="shared" si="36"/>
        <v>63</v>
      </c>
      <c r="AO33">
        <f t="shared" si="37"/>
        <v>90</v>
      </c>
      <c r="BJ33" s="56"/>
      <c r="BK33" s="56"/>
    </row>
    <row r="34" spans="1:63" x14ac:dyDescent="0.45">
      <c r="A34" t="s">
        <v>13</v>
      </c>
      <c r="B34" s="16">
        <f t="shared" ca="1" si="21"/>
        <v>28075</v>
      </c>
      <c r="C34" s="16">
        <f t="shared" ca="1" si="22"/>
        <v>5428</v>
      </c>
      <c r="D34" s="16">
        <f t="shared" ca="1" si="23"/>
        <v>33503</v>
      </c>
      <c r="E34" s="16"/>
      <c r="F34" s="16">
        <f t="shared" ca="1" si="24"/>
        <v>17378</v>
      </c>
      <c r="G34" s="16">
        <f t="shared" ca="1" si="25"/>
        <v>3668</v>
      </c>
      <c r="H34" s="16">
        <f t="shared" ca="1" si="26"/>
        <v>21046</v>
      </c>
      <c r="I34" s="44"/>
      <c r="J34" s="16">
        <f t="shared" ca="1" si="27"/>
        <v>26411</v>
      </c>
      <c r="K34" s="16">
        <f t="shared" ca="1" si="28"/>
        <v>4985</v>
      </c>
      <c r="L34" s="16">
        <f t="shared" ca="1" si="29"/>
        <v>31396</v>
      </c>
      <c r="M34" t="s">
        <v>13</v>
      </c>
      <c r="N34" s="16"/>
      <c r="O34" s="41" t="s">
        <v>107</v>
      </c>
      <c r="R34" s="59"/>
      <c r="S34" t="s">
        <v>5</v>
      </c>
      <c r="T34" t="s">
        <v>3</v>
      </c>
      <c r="U34">
        <v>536820</v>
      </c>
      <c r="V34">
        <v>392588</v>
      </c>
      <c r="W34">
        <v>559073</v>
      </c>
      <c r="Y34" t="str">
        <f t="shared" si="30"/>
        <v>Mathematics</v>
      </c>
      <c r="Z34" t="str">
        <f t="shared" si="30"/>
        <v>NULL</v>
      </c>
      <c r="AA34">
        <f t="shared" si="38"/>
        <v>536820</v>
      </c>
      <c r="AB34">
        <f t="shared" si="39"/>
        <v>392588</v>
      </c>
      <c r="AC34">
        <f t="shared" si="40"/>
        <v>559073</v>
      </c>
      <c r="AE34" t="str">
        <f t="shared" si="41"/>
        <v>Mathematics</v>
      </c>
      <c r="AF34" t="str">
        <f t="shared" si="41"/>
        <v>NULL</v>
      </c>
      <c r="AG34">
        <f t="shared" si="32"/>
        <v>96</v>
      </c>
      <c r="AH34">
        <f t="shared" si="33"/>
        <v>70</v>
      </c>
      <c r="AI34">
        <v>100</v>
      </c>
      <c r="AK34" t="str">
        <f t="shared" si="34"/>
        <v>Mathematics</v>
      </c>
      <c r="AL34" t="str">
        <f t="shared" si="34"/>
        <v>NULL</v>
      </c>
      <c r="AM34">
        <f t="shared" si="35"/>
        <v>88</v>
      </c>
      <c r="AN34">
        <f t="shared" si="36"/>
        <v>64</v>
      </c>
      <c r="AO34">
        <f t="shared" si="37"/>
        <v>91</v>
      </c>
      <c r="BJ34" s="56"/>
      <c r="BK34" s="56"/>
    </row>
    <row r="35" spans="1:63" x14ac:dyDescent="0.45">
      <c r="A35" t="s">
        <v>14</v>
      </c>
      <c r="B35" s="16">
        <f t="shared" ca="1" si="21"/>
        <v>3948</v>
      </c>
      <c r="C35" s="16">
        <f t="shared" ca="1" si="22"/>
        <v>2246</v>
      </c>
      <c r="D35" s="16">
        <f t="shared" ca="1" si="23"/>
        <v>6194</v>
      </c>
      <c r="E35" s="16"/>
      <c r="F35" s="16">
        <f t="shared" ca="1" si="24"/>
        <v>2307</v>
      </c>
      <c r="G35" s="16">
        <f t="shared" ca="1" si="25"/>
        <v>1327</v>
      </c>
      <c r="H35" s="16">
        <f t="shared" ca="1" si="26"/>
        <v>3634</v>
      </c>
      <c r="I35" s="44"/>
      <c r="J35" s="16">
        <f t="shared" ca="1" si="27"/>
        <v>3833</v>
      </c>
      <c r="K35" s="16">
        <f t="shared" ca="1" si="28"/>
        <v>2195</v>
      </c>
      <c r="L35" s="16">
        <f t="shared" ca="1" si="29"/>
        <v>6028</v>
      </c>
      <c r="M35" t="s">
        <v>14</v>
      </c>
      <c r="N35" s="16"/>
      <c r="O35" s="41" t="s">
        <v>108</v>
      </c>
      <c r="R35" s="59"/>
      <c r="S35" t="s">
        <v>6</v>
      </c>
      <c r="T35" t="s">
        <v>1</v>
      </c>
      <c r="U35">
        <v>183151</v>
      </c>
      <c r="V35">
        <v>115656</v>
      </c>
      <c r="W35">
        <v>185312</v>
      </c>
      <c r="Y35" t="str">
        <f t="shared" si="30"/>
        <v>Core Science</v>
      </c>
      <c r="Z35" t="str">
        <f t="shared" si="30"/>
        <v>F</v>
      </c>
      <c r="AA35">
        <f t="shared" si="38"/>
        <v>183151</v>
      </c>
      <c r="AB35">
        <f t="shared" si="39"/>
        <v>115656</v>
      </c>
      <c r="AC35">
        <f t="shared" si="40"/>
        <v>185312</v>
      </c>
      <c r="AE35" t="str">
        <f t="shared" si="41"/>
        <v>Core Science</v>
      </c>
      <c r="AF35" t="str">
        <f t="shared" si="41"/>
        <v>F</v>
      </c>
      <c r="AG35">
        <f t="shared" si="32"/>
        <v>99</v>
      </c>
      <c r="AH35">
        <f t="shared" si="33"/>
        <v>62</v>
      </c>
      <c r="AI35">
        <v>100</v>
      </c>
      <c r="AK35" t="str">
        <f t="shared" si="34"/>
        <v>Core Science</v>
      </c>
      <c r="AL35" t="str">
        <f t="shared" si="34"/>
        <v>F</v>
      </c>
      <c r="AM35">
        <f t="shared" si="35"/>
        <v>61</v>
      </c>
      <c r="AN35">
        <f t="shared" si="36"/>
        <v>39</v>
      </c>
      <c r="AO35">
        <f t="shared" si="37"/>
        <v>62</v>
      </c>
      <c r="BJ35" s="56"/>
      <c r="BK35" s="56"/>
    </row>
    <row r="36" spans="1:63" x14ac:dyDescent="0.45">
      <c r="B36" s="16" t="str">
        <f t="shared" ca="1" si="21"/>
        <v>.</v>
      </c>
      <c r="C36" s="16" t="str">
        <f t="shared" ca="1" si="22"/>
        <v>.</v>
      </c>
      <c r="D36" s="16" t="str">
        <f t="shared" ca="1" si="23"/>
        <v>.</v>
      </c>
      <c r="E36" s="16"/>
      <c r="F36" s="16" t="str">
        <f t="shared" ca="1" si="24"/>
        <v>.</v>
      </c>
      <c r="G36" s="16" t="str">
        <f t="shared" ca="1" si="25"/>
        <v>.</v>
      </c>
      <c r="H36" s="16" t="str">
        <f t="shared" ca="1" si="26"/>
        <v>.</v>
      </c>
      <c r="I36" s="44"/>
      <c r="J36" s="16" t="str">
        <f t="shared" ca="1" si="27"/>
        <v>.</v>
      </c>
      <c r="K36" s="16" t="str">
        <f t="shared" ca="1" si="28"/>
        <v>.</v>
      </c>
      <c r="L36" s="16" t="str">
        <f t="shared" ca="1" si="29"/>
        <v>.</v>
      </c>
      <c r="N36" s="16"/>
      <c r="O36" s="39"/>
      <c r="R36" s="59"/>
      <c r="S36" t="s">
        <v>6</v>
      </c>
      <c r="T36" t="s">
        <v>2</v>
      </c>
      <c r="U36">
        <v>180648</v>
      </c>
      <c r="V36">
        <v>102364</v>
      </c>
      <c r="W36">
        <v>183607</v>
      </c>
      <c r="Y36" t="str">
        <f t="shared" si="30"/>
        <v>Core Science</v>
      </c>
      <c r="Z36" t="str">
        <f t="shared" si="30"/>
        <v>M</v>
      </c>
      <c r="AA36">
        <f t="shared" si="38"/>
        <v>180648</v>
      </c>
      <c r="AB36">
        <f t="shared" si="39"/>
        <v>102364</v>
      </c>
      <c r="AC36">
        <f t="shared" si="40"/>
        <v>183607</v>
      </c>
      <c r="AE36" t="str">
        <f t="shared" si="41"/>
        <v>Core Science</v>
      </c>
      <c r="AF36" t="str">
        <f t="shared" si="41"/>
        <v>M</v>
      </c>
      <c r="AG36">
        <f t="shared" si="32"/>
        <v>98</v>
      </c>
      <c r="AH36">
        <f t="shared" si="33"/>
        <v>56</v>
      </c>
      <c r="AI36">
        <v>100</v>
      </c>
      <c r="AK36" t="str">
        <f t="shared" si="34"/>
        <v>Core Science</v>
      </c>
      <c r="AL36" t="str">
        <f t="shared" si="34"/>
        <v>M</v>
      </c>
      <c r="AM36">
        <f t="shared" si="35"/>
        <v>58</v>
      </c>
      <c r="AN36">
        <f t="shared" si="36"/>
        <v>33</v>
      </c>
      <c r="AO36">
        <f t="shared" si="37"/>
        <v>58</v>
      </c>
      <c r="BJ36" s="56"/>
      <c r="BK36" s="56"/>
    </row>
    <row r="37" spans="1:63" x14ac:dyDescent="0.45">
      <c r="A37" t="s">
        <v>78</v>
      </c>
      <c r="B37" s="16" t="str">
        <f t="shared" ca="1" si="21"/>
        <v>.</v>
      </c>
      <c r="C37" s="16" t="str">
        <f t="shared" ca="1" si="22"/>
        <v>.</v>
      </c>
      <c r="D37" s="16" t="str">
        <f t="shared" ca="1" si="23"/>
        <v>.</v>
      </c>
      <c r="E37" s="16"/>
      <c r="F37" s="16" t="str">
        <f t="shared" ca="1" si="24"/>
        <v>.</v>
      </c>
      <c r="G37" s="16" t="str">
        <f t="shared" ca="1" si="25"/>
        <v>.</v>
      </c>
      <c r="H37" s="16" t="str">
        <f t="shared" ca="1" si="26"/>
        <v>.</v>
      </c>
      <c r="I37" s="44"/>
      <c r="J37" s="16" t="str">
        <f t="shared" ca="1" si="27"/>
        <v>.</v>
      </c>
      <c r="K37" s="16" t="str">
        <f t="shared" ca="1" si="28"/>
        <v>.</v>
      </c>
      <c r="L37" s="16" t="str">
        <f t="shared" ca="1" si="29"/>
        <v>.</v>
      </c>
      <c r="M37" t="s">
        <v>78</v>
      </c>
      <c r="N37" s="16"/>
      <c r="O37" s="41" t="s">
        <v>111</v>
      </c>
      <c r="R37" s="59"/>
      <c r="S37" t="s">
        <v>6</v>
      </c>
      <c r="T37" t="s">
        <v>3</v>
      </c>
      <c r="U37">
        <v>363799</v>
      </c>
      <c r="V37">
        <v>218020</v>
      </c>
      <c r="W37">
        <v>368919</v>
      </c>
      <c r="Y37" t="str">
        <f t="shared" si="30"/>
        <v>Core Science</v>
      </c>
      <c r="Z37" t="str">
        <f t="shared" si="30"/>
        <v>NULL</v>
      </c>
      <c r="AA37">
        <f t="shared" si="38"/>
        <v>363799</v>
      </c>
      <c r="AB37">
        <f t="shared" si="39"/>
        <v>218020</v>
      </c>
      <c r="AC37">
        <f t="shared" si="40"/>
        <v>368919</v>
      </c>
      <c r="AE37" t="str">
        <f t="shared" si="41"/>
        <v>Core Science</v>
      </c>
      <c r="AF37" t="str">
        <f t="shared" si="41"/>
        <v>NULL</v>
      </c>
      <c r="AG37">
        <f t="shared" si="32"/>
        <v>99</v>
      </c>
      <c r="AH37">
        <f t="shared" si="33"/>
        <v>59</v>
      </c>
      <c r="AI37">
        <v>100</v>
      </c>
      <c r="AK37" t="str">
        <f t="shared" si="34"/>
        <v>Core Science</v>
      </c>
      <c r="AL37" t="str">
        <f t="shared" si="34"/>
        <v>NULL</v>
      </c>
      <c r="AM37">
        <f t="shared" si="35"/>
        <v>59</v>
      </c>
      <c r="AN37">
        <f t="shared" si="36"/>
        <v>36</v>
      </c>
      <c r="AO37">
        <f t="shared" si="37"/>
        <v>60</v>
      </c>
      <c r="BJ37" s="56"/>
      <c r="BK37" s="56"/>
    </row>
    <row r="38" spans="1:63" x14ac:dyDescent="0.45">
      <c r="A38" t="s">
        <v>15</v>
      </c>
      <c r="B38" s="16">
        <f t="shared" ca="1" si="21"/>
        <v>7325</v>
      </c>
      <c r="C38" s="16">
        <f t="shared" ca="1" si="22"/>
        <v>568</v>
      </c>
      <c r="D38" s="16">
        <f t="shared" ca="1" si="23"/>
        <v>7893</v>
      </c>
      <c r="E38" s="16"/>
      <c r="F38" s="16">
        <f t="shared" ca="1" si="24"/>
        <v>4686</v>
      </c>
      <c r="G38" s="16">
        <f t="shared" ca="1" si="25"/>
        <v>470</v>
      </c>
      <c r="H38" s="16">
        <f t="shared" ca="1" si="26"/>
        <v>5156</v>
      </c>
      <c r="I38" s="44"/>
      <c r="J38" s="16">
        <f t="shared" ca="1" si="27"/>
        <v>7174</v>
      </c>
      <c r="K38" s="16">
        <f t="shared" ca="1" si="28"/>
        <v>565</v>
      </c>
      <c r="L38" s="16">
        <f t="shared" ca="1" si="29"/>
        <v>7739</v>
      </c>
      <c r="M38" t="s">
        <v>15</v>
      </c>
      <c r="N38" s="16"/>
      <c r="O38" s="41" t="s">
        <v>112</v>
      </c>
      <c r="R38" s="59"/>
      <c r="S38" t="s">
        <v>7</v>
      </c>
      <c r="T38" t="s">
        <v>1</v>
      </c>
      <c r="U38">
        <v>155198</v>
      </c>
      <c r="V38">
        <v>104604</v>
      </c>
      <c r="W38">
        <v>156139</v>
      </c>
      <c r="Y38" t="str">
        <f t="shared" si="30"/>
        <v>Additional Science</v>
      </c>
      <c r="Z38" t="str">
        <f t="shared" si="30"/>
        <v>F</v>
      </c>
      <c r="AA38">
        <f t="shared" si="38"/>
        <v>155198</v>
      </c>
      <c r="AB38">
        <f t="shared" si="39"/>
        <v>104604</v>
      </c>
      <c r="AC38">
        <f t="shared" si="40"/>
        <v>156139</v>
      </c>
      <c r="AE38" t="str">
        <f t="shared" si="41"/>
        <v>Additional Science</v>
      </c>
      <c r="AF38" t="str">
        <f t="shared" si="41"/>
        <v>F</v>
      </c>
      <c r="AG38">
        <f t="shared" si="32"/>
        <v>99</v>
      </c>
      <c r="AH38">
        <f t="shared" si="33"/>
        <v>67</v>
      </c>
      <c r="AI38">
        <v>100</v>
      </c>
      <c r="AK38" t="str">
        <f t="shared" si="34"/>
        <v>Additional Science</v>
      </c>
      <c r="AL38" t="str">
        <f t="shared" si="34"/>
        <v>F</v>
      </c>
      <c r="AM38">
        <f t="shared" si="35"/>
        <v>52</v>
      </c>
      <c r="AN38">
        <f t="shared" si="36"/>
        <v>35</v>
      </c>
      <c r="AO38">
        <f t="shared" si="37"/>
        <v>52</v>
      </c>
      <c r="BJ38" s="56"/>
      <c r="BK38" s="56"/>
    </row>
    <row r="39" spans="1:63" x14ac:dyDescent="0.45">
      <c r="A39" t="s">
        <v>16</v>
      </c>
      <c r="B39" s="16">
        <f t="shared" ca="1" si="21"/>
        <v>14080</v>
      </c>
      <c r="C39" s="16">
        <f t="shared" ca="1" si="22"/>
        <v>24327</v>
      </c>
      <c r="D39" s="16">
        <f t="shared" ca="1" si="23"/>
        <v>38407</v>
      </c>
      <c r="E39" s="16"/>
      <c r="F39" s="16">
        <f t="shared" ca="1" si="24"/>
        <v>6371</v>
      </c>
      <c r="G39" s="16">
        <f t="shared" ca="1" si="25"/>
        <v>17099</v>
      </c>
      <c r="H39" s="16">
        <f t="shared" ca="1" si="26"/>
        <v>23470</v>
      </c>
      <c r="I39" s="44"/>
      <c r="J39" s="16">
        <f t="shared" ca="1" si="27"/>
        <v>13738</v>
      </c>
      <c r="K39" s="16">
        <f t="shared" ca="1" si="28"/>
        <v>24141</v>
      </c>
      <c r="L39" s="16">
        <f t="shared" ca="1" si="29"/>
        <v>37879</v>
      </c>
      <c r="M39" t="s">
        <v>16</v>
      </c>
      <c r="N39" s="16"/>
      <c r="O39" s="39"/>
      <c r="R39" s="59"/>
      <c r="S39" t="s">
        <v>7</v>
      </c>
      <c r="T39" t="s">
        <v>2</v>
      </c>
      <c r="U39">
        <v>147627</v>
      </c>
      <c r="V39">
        <v>91295</v>
      </c>
      <c r="W39">
        <v>148789</v>
      </c>
      <c r="Y39" t="str">
        <f t="shared" si="30"/>
        <v>Additional Science</v>
      </c>
      <c r="Z39" t="str">
        <f t="shared" si="30"/>
        <v>M</v>
      </c>
      <c r="AA39">
        <f t="shared" si="38"/>
        <v>147627</v>
      </c>
      <c r="AB39">
        <f t="shared" si="39"/>
        <v>91295</v>
      </c>
      <c r="AC39">
        <f t="shared" si="40"/>
        <v>148789</v>
      </c>
      <c r="AE39" t="str">
        <f t="shared" si="41"/>
        <v>Additional Science</v>
      </c>
      <c r="AF39" t="str">
        <f t="shared" si="41"/>
        <v>M</v>
      </c>
      <c r="AG39">
        <f t="shared" si="32"/>
        <v>99</v>
      </c>
      <c r="AH39">
        <f t="shared" si="33"/>
        <v>61</v>
      </c>
      <c r="AI39">
        <v>100</v>
      </c>
      <c r="AK39" t="str">
        <f t="shared" si="34"/>
        <v>Additional Science</v>
      </c>
      <c r="AL39" t="str">
        <f t="shared" si="34"/>
        <v>M</v>
      </c>
      <c r="AM39">
        <f t="shared" si="35"/>
        <v>47</v>
      </c>
      <c r="AN39">
        <f t="shared" si="36"/>
        <v>29</v>
      </c>
      <c r="AO39">
        <f t="shared" si="37"/>
        <v>47</v>
      </c>
      <c r="BJ39" s="56"/>
      <c r="BK39" s="56"/>
    </row>
    <row r="40" spans="1:63" x14ac:dyDescent="0.45">
      <c r="A40" t="s">
        <v>17</v>
      </c>
      <c r="B40" s="16">
        <f t="shared" ca="1" si="21"/>
        <v>19943</v>
      </c>
      <c r="C40" s="16">
        <f t="shared" ca="1" si="22"/>
        <v>11890</v>
      </c>
      <c r="D40" s="16">
        <f t="shared" ca="1" si="23"/>
        <v>31833</v>
      </c>
      <c r="E40" s="16"/>
      <c r="F40" s="16">
        <f t="shared" ca="1" si="24"/>
        <v>10078</v>
      </c>
      <c r="G40" s="16">
        <f t="shared" ca="1" si="25"/>
        <v>8491</v>
      </c>
      <c r="H40" s="16">
        <f t="shared" ca="1" si="26"/>
        <v>18569</v>
      </c>
      <c r="I40" s="44"/>
      <c r="J40" s="16">
        <f t="shared" ca="1" si="27"/>
        <v>19257</v>
      </c>
      <c r="K40" s="16">
        <f t="shared" ca="1" si="28"/>
        <v>11741</v>
      </c>
      <c r="L40" s="16">
        <f t="shared" ca="1" si="29"/>
        <v>30998</v>
      </c>
      <c r="M40" t="s">
        <v>17</v>
      </c>
      <c r="N40" s="16"/>
      <c r="O40" s="39"/>
      <c r="R40" s="59"/>
      <c r="S40" t="s">
        <v>7</v>
      </c>
      <c r="T40" t="s">
        <v>3</v>
      </c>
      <c r="U40">
        <v>302825</v>
      </c>
      <c r="V40">
        <v>195899</v>
      </c>
      <c r="W40">
        <v>304928</v>
      </c>
      <c r="Y40" t="str">
        <f t="shared" si="30"/>
        <v>Additional Science</v>
      </c>
      <c r="Z40" t="str">
        <f t="shared" si="30"/>
        <v>NULL</v>
      </c>
      <c r="AA40">
        <f t="shared" si="38"/>
        <v>302825</v>
      </c>
      <c r="AB40">
        <f t="shared" si="39"/>
        <v>195899</v>
      </c>
      <c r="AC40">
        <f t="shared" si="40"/>
        <v>304928</v>
      </c>
      <c r="AE40" t="str">
        <f t="shared" si="41"/>
        <v>Additional Science</v>
      </c>
      <c r="AF40" t="str">
        <f t="shared" si="41"/>
        <v>NULL</v>
      </c>
      <c r="AG40">
        <f t="shared" si="32"/>
        <v>99</v>
      </c>
      <c r="AH40">
        <f t="shared" si="33"/>
        <v>64</v>
      </c>
      <c r="AI40">
        <v>100</v>
      </c>
      <c r="AK40" t="str">
        <f t="shared" si="34"/>
        <v>Additional Science</v>
      </c>
      <c r="AL40" t="str">
        <f t="shared" si="34"/>
        <v>NULL</v>
      </c>
      <c r="AM40">
        <f t="shared" si="35"/>
        <v>49</v>
      </c>
      <c r="AN40">
        <f t="shared" si="36"/>
        <v>32</v>
      </c>
      <c r="AO40">
        <f t="shared" si="37"/>
        <v>50</v>
      </c>
      <c r="BJ40" s="56"/>
      <c r="BK40" s="56"/>
    </row>
    <row r="41" spans="1:63" x14ac:dyDescent="0.45">
      <c r="A41" t="s">
        <v>18</v>
      </c>
      <c r="B41" s="16">
        <f t="shared" ca="1" si="21"/>
        <v>43487</v>
      </c>
      <c r="C41" s="16">
        <f t="shared" ca="1" si="22"/>
        <v>7607</v>
      </c>
      <c r="D41" s="16">
        <f t="shared" ca="1" si="23"/>
        <v>51094</v>
      </c>
      <c r="E41" s="16"/>
      <c r="F41" s="16">
        <f t="shared" ca="1" si="24"/>
        <v>23276</v>
      </c>
      <c r="G41" s="16">
        <f t="shared" ca="1" si="25"/>
        <v>5419</v>
      </c>
      <c r="H41" s="16">
        <f t="shared" ca="1" si="26"/>
        <v>28695</v>
      </c>
      <c r="I41" s="44"/>
      <c r="J41" s="16">
        <f t="shared" ca="1" si="27"/>
        <v>42498</v>
      </c>
      <c r="K41" s="16">
        <f t="shared" ca="1" si="28"/>
        <v>7522</v>
      </c>
      <c r="L41" s="16">
        <f t="shared" ca="1" si="29"/>
        <v>50020</v>
      </c>
      <c r="M41" t="s">
        <v>18</v>
      </c>
      <c r="N41" s="16"/>
      <c r="R41" s="59"/>
      <c r="S41" t="s">
        <v>8</v>
      </c>
      <c r="T41" t="s">
        <v>1</v>
      </c>
      <c r="U41">
        <v>11442</v>
      </c>
      <c r="V41">
        <v>9377</v>
      </c>
      <c r="W41">
        <v>11466</v>
      </c>
      <c r="Y41" t="str">
        <f t="shared" si="30"/>
        <v>Further Additional Science</v>
      </c>
      <c r="Z41" t="str">
        <f t="shared" si="30"/>
        <v>F</v>
      </c>
      <c r="AA41">
        <f t="shared" si="38"/>
        <v>11442</v>
      </c>
      <c r="AB41">
        <f t="shared" si="39"/>
        <v>9377</v>
      </c>
      <c r="AC41">
        <f t="shared" si="40"/>
        <v>11466</v>
      </c>
      <c r="AE41" t="str">
        <f t="shared" si="41"/>
        <v>Further Additional Science</v>
      </c>
      <c r="AF41" t="str">
        <f t="shared" si="41"/>
        <v>F</v>
      </c>
      <c r="AG41">
        <f t="shared" si="32"/>
        <v>100</v>
      </c>
      <c r="AH41">
        <f t="shared" si="33"/>
        <v>82</v>
      </c>
      <c r="AI41">
        <v>100</v>
      </c>
      <c r="AK41" t="str">
        <f t="shared" si="34"/>
        <v>Further Additional Science</v>
      </c>
      <c r="AL41" t="str">
        <f t="shared" si="34"/>
        <v>F</v>
      </c>
      <c r="AM41">
        <f t="shared" si="35"/>
        <v>4</v>
      </c>
      <c r="AN41">
        <f t="shared" si="36"/>
        <v>3</v>
      </c>
      <c r="AO41">
        <f t="shared" si="37"/>
        <v>4</v>
      </c>
      <c r="BJ41" s="56"/>
      <c r="BK41" s="56"/>
    </row>
    <row r="42" spans="1:63" x14ac:dyDescent="0.45">
      <c r="A42" t="s">
        <v>19</v>
      </c>
      <c r="B42" s="16">
        <f t="shared" ca="1" si="21"/>
        <v>2810</v>
      </c>
      <c r="C42" s="16">
        <f t="shared" ca="1" si="22"/>
        <v>166</v>
      </c>
      <c r="D42" s="16">
        <f t="shared" ca="1" si="23"/>
        <v>2976</v>
      </c>
      <c r="E42" s="16"/>
      <c r="F42" s="16">
        <f t="shared" ca="1" si="24"/>
        <v>1793</v>
      </c>
      <c r="G42" s="16">
        <f t="shared" ca="1" si="25"/>
        <v>122</v>
      </c>
      <c r="H42" s="16">
        <f t="shared" ca="1" si="26"/>
        <v>1915</v>
      </c>
      <c r="I42" s="44"/>
      <c r="J42" s="16">
        <f t="shared" ca="1" si="27"/>
        <v>2780</v>
      </c>
      <c r="K42" s="16">
        <f t="shared" ca="1" si="28"/>
        <v>165</v>
      </c>
      <c r="L42" s="16">
        <f t="shared" ca="1" si="29"/>
        <v>2945</v>
      </c>
      <c r="M42" t="s">
        <v>19</v>
      </c>
      <c r="N42" s="16"/>
      <c r="R42" s="59"/>
      <c r="S42" t="s">
        <v>8</v>
      </c>
      <c r="T42" t="s">
        <v>2</v>
      </c>
      <c r="U42">
        <v>11387</v>
      </c>
      <c r="V42">
        <v>8875</v>
      </c>
      <c r="W42">
        <v>11406</v>
      </c>
      <c r="Y42" t="str">
        <f t="shared" si="30"/>
        <v>Further Additional Science</v>
      </c>
      <c r="Z42" t="str">
        <f t="shared" si="30"/>
        <v>M</v>
      </c>
      <c r="AA42">
        <f t="shared" si="38"/>
        <v>11387</v>
      </c>
      <c r="AB42">
        <f t="shared" si="39"/>
        <v>8875</v>
      </c>
      <c r="AC42">
        <f t="shared" si="40"/>
        <v>11406</v>
      </c>
      <c r="AE42" t="str">
        <f t="shared" si="41"/>
        <v>Further Additional Science</v>
      </c>
      <c r="AF42" t="str">
        <f t="shared" si="41"/>
        <v>M</v>
      </c>
      <c r="AG42">
        <f t="shared" si="32"/>
        <v>100</v>
      </c>
      <c r="AH42">
        <f t="shared" si="33"/>
        <v>78</v>
      </c>
      <c r="AI42">
        <v>100</v>
      </c>
      <c r="AK42" t="str">
        <f t="shared" si="34"/>
        <v>Further Additional Science</v>
      </c>
      <c r="AL42" t="str">
        <f t="shared" si="34"/>
        <v>M</v>
      </c>
      <c r="AM42">
        <f t="shared" si="35"/>
        <v>4</v>
      </c>
      <c r="AN42">
        <f t="shared" si="36"/>
        <v>3</v>
      </c>
      <c r="AO42">
        <f t="shared" si="37"/>
        <v>4</v>
      </c>
      <c r="BJ42" s="56"/>
      <c r="BK42" s="56"/>
    </row>
    <row r="43" spans="1:63" x14ac:dyDescent="0.45">
      <c r="A43" t="s">
        <v>20</v>
      </c>
      <c r="B43" s="16">
        <f t="shared" ca="1" si="21"/>
        <v>753</v>
      </c>
      <c r="C43" s="16">
        <f t="shared" ca="1" si="22"/>
        <v>23448</v>
      </c>
      <c r="D43" s="16">
        <f t="shared" ca="1" si="23"/>
        <v>24201</v>
      </c>
      <c r="E43" s="16"/>
      <c r="F43" s="16">
        <f t="shared" ca="1" si="24"/>
        <v>287</v>
      </c>
      <c r="G43" s="16">
        <f t="shared" ca="1" si="25"/>
        <v>16964</v>
      </c>
      <c r="H43" s="16">
        <f t="shared" ca="1" si="26"/>
        <v>17251</v>
      </c>
      <c r="I43" s="44"/>
      <c r="J43" s="16">
        <f t="shared" ca="1" si="27"/>
        <v>725</v>
      </c>
      <c r="K43" s="16">
        <f t="shared" ca="1" si="28"/>
        <v>23248</v>
      </c>
      <c r="L43" s="16">
        <f t="shared" ca="1" si="29"/>
        <v>23973</v>
      </c>
      <c r="M43" t="s">
        <v>20</v>
      </c>
      <c r="N43" s="16"/>
      <c r="R43" s="59"/>
      <c r="S43" t="s">
        <v>8</v>
      </c>
      <c r="T43" t="s">
        <v>3</v>
      </c>
      <c r="U43">
        <v>22829</v>
      </c>
      <c r="V43">
        <v>18252</v>
      </c>
      <c r="W43">
        <v>22872</v>
      </c>
      <c r="Y43" t="str">
        <f t="shared" si="30"/>
        <v>Further Additional Science</v>
      </c>
      <c r="Z43" t="str">
        <f t="shared" si="30"/>
        <v>NULL</v>
      </c>
      <c r="AA43">
        <f t="shared" si="38"/>
        <v>22829</v>
      </c>
      <c r="AB43">
        <f t="shared" si="39"/>
        <v>18252</v>
      </c>
      <c r="AC43">
        <f t="shared" si="40"/>
        <v>22872</v>
      </c>
      <c r="AE43" t="str">
        <f t="shared" si="41"/>
        <v>Further Additional Science</v>
      </c>
      <c r="AF43" t="str">
        <f t="shared" si="41"/>
        <v>NULL</v>
      </c>
      <c r="AG43">
        <f t="shared" si="32"/>
        <v>100</v>
      </c>
      <c r="AH43">
        <f t="shared" si="33"/>
        <v>80</v>
      </c>
      <c r="AI43">
        <v>100</v>
      </c>
      <c r="AK43" t="str">
        <f t="shared" si="34"/>
        <v>Further Additional Science</v>
      </c>
      <c r="AL43" t="str">
        <f t="shared" si="34"/>
        <v>NULL</v>
      </c>
      <c r="AM43">
        <f t="shared" si="35"/>
        <v>4</v>
      </c>
      <c r="AN43">
        <f t="shared" si="36"/>
        <v>3</v>
      </c>
      <c r="AO43">
        <f t="shared" si="37"/>
        <v>4</v>
      </c>
      <c r="BJ43" s="56"/>
      <c r="BK43" s="56"/>
    </row>
    <row r="44" spans="1:63" x14ac:dyDescent="0.45">
      <c r="A44" t="s">
        <v>21</v>
      </c>
      <c r="B44" s="16">
        <f t="shared" ca="1" si="21"/>
        <v>27503</v>
      </c>
      <c r="C44" s="16">
        <f t="shared" ca="1" si="22"/>
        <v>10706</v>
      </c>
      <c r="D44" s="16">
        <f t="shared" ca="1" si="23"/>
        <v>38209</v>
      </c>
      <c r="E44" s="16"/>
      <c r="F44" s="16">
        <f t="shared" ca="1" si="24"/>
        <v>14325</v>
      </c>
      <c r="G44" s="16">
        <f t="shared" ca="1" si="25"/>
        <v>7674</v>
      </c>
      <c r="H44" s="16">
        <f t="shared" ca="1" si="26"/>
        <v>21999</v>
      </c>
      <c r="I44" s="44"/>
      <c r="J44" s="16">
        <f t="shared" ca="1" si="27"/>
        <v>26858</v>
      </c>
      <c r="K44" s="16">
        <f t="shared" ca="1" si="28"/>
        <v>10561</v>
      </c>
      <c r="L44" s="16">
        <f t="shared" ca="1" si="29"/>
        <v>37419</v>
      </c>
      <c r="M44" t="s">
        <v>21</v>
      </c>
      <c r="N44" s="16"/>
      <c r="R44" s="59"/>
      <c r="S44" t="s">
        <v>9</v>
      </c>
      <c r="T44" t="s">
        <v>1</v>
      </c>
      <c r="U44">
        <v>6280</v>
      </c>
      <c r="V44">
        <v>2337</v>
      </c>
      <c r="W44">
        <v>6377</v>
      </c>
      <c r="Y44" t="str">
        <f t="shared" si="30"/>
        <v>Additional Applied Science</v>
      </c>
      <c r="Z44" t="str">
        <f t="shared" si="30"/>
        <v>F</v>
      </c>
      <c r="AA44">
        <f t="shared" si="38"/>
        <v>6280</v>
      </c>
      <c r="AB44">
        <f t="shared" si="39"/>
        <v>2337</v>
      </c>
      <c r="AC44">
        <f t="shared" si="40"/>
        <v>6377</v>
      </c>
      <c r="AE44" t="str">
        <f t="shared" si="41"/>
        <v>Additional Applied Science</v>
      </c>
      <c r="AF44" t="str">
        <f t="shared" si="41"/>
        <v>F</v>
      </c>
      <c r="AG44">
        <f t="shared" si="32"/>
        <v>98</v>
      </c>
      <c r="AH44">
        <f t="shared" si="33"/>
        <v>37</v>
      </c>
      <c r="AI44">
        <v>100</v>
      </c>
      <c r="AK44" t="str">
        <f t="shared" si="34"/>
        <v>Additional Applied Science</v>
      </c>
      <c r="AL44" t="str">
        <f t="shared" si="34"/>
        <v>F</v>
      </c>
      <c r="AM44">
        <f t="shared" si="35"/>
        <v>2</v>
      </c>
      <c r="AN44">
        <f t="shared" si="36"/>
        <v>1</v>
      </c>
      <c r="AO44">
        <f t="shared" si="37"/>
        <v>2</v>
      </c>
      <c r="BJ44" s="56"/>
      <c r="BK44" s="56"/>
    </row>
    <row r="45" spans="1:63" x14ac:dyDescent="0.45">
      <c r="A45" t="s">
        <v>22</v>
      </c>
      <c r="B45" s="16">
        <f t="shared" ca="1" si="21"/>
        <v>5823</v>
      </c>
      <c r="C45" s="16">
        <f t="shared" ca="1" si="22"/>
        <v>473</v>
      </c>
      <c r="D45" s="16">
        <f t="shared" ca="1" si="23"/>
        <v>6296</v>
      </c>
      <c r="E45" s="16"/>
      <c r="F45" s="16">
        <f t="shared" ca="1" si="24"/>
        <v>2157</v>
      </c>
      <c r="G45" s="16">
        <f t="shared" ca="1" si="25"/>
        <v>285</v>
      </c>
      <c r="H45" s="16">
        <f t="shared" ca="1" si="26"/>
        <v>2442</v>
      </c>
      <c r="I45" s="44"/>
      <c r="J45" s="16">
        <f t="shared" ca="1" si="27"/>
        <v>5520</v>
      </c>
      <c r="K45" s="16">
        <f t="shared" ca="1" si="28"/>
        <v>463</v>
      </c>
      <c r="L45" s="16">
        <f t="shared" ca="1" si="29"/>
        <v>5983</v>
      </c>
      <c r="M45" t="s">
        <v>22</v>
      </c>
      <c r="N45" s="16"/>
      <c r="R45" s="59"/>
      <c r="S45" t="s">
        <v>9</v>
      </c>
      <c r="T45" t="s">
        <v>2</v>
      </c>
      <c r="U45">
        <v>6394</v>
      </c>
      <c r="V45">
        <v>1774</v>
      </c>
      <c r="W45">
        <v>6560</v>
      </c>
      <c r="Y45" t="str">
        <f t="shared" si="30"/>
        <v>Additional Applied Science</v>
      </c>
      <c r="Z45" t="str">
        <f t="shared" si="30"/>
        <v>M</v>
      </c>
      <c r="AA45">
        <f t="shared" si="38"/>
        <v>6394</v>
      </c>
      <c r="AB45">
        <f t="shared" si="39"/>
        <v>1774</v>
      </c>
      <c r="AC45">
        <f t="shared" si="40"/>
        <v>6560</v>
      </c>
      <c r="AE45" t="str">
        <f t="shared" si="41"/>
        <v>Additional Applied Science</v>
      </c>
      <c r="AF45" t="str">
        <f t="shared" si="41"/>
        <v>M</v>
      </c>
      <c r="AG45">
        <f t="shared" si="32"/>
        <v>97</v>
      </c>
      <c r="AH45">
        <f t="shared" si="33"/>
        <v>27</v>
      </c>
      <c r="AI45">
        <v>100</v>
      </c>
      <c r="AK45" t="str">
        <f t="shared" si="34"/>
        <v>Additional Applied Science</v>
      </c>
      <c r="AL45" t="str">
        <f t="shared" si="34"/>
        <v>M</v>
      </c>
      <c r="AM45">
        <f t="shared" si="35"/>
        <v>2</v>
      </c>
      <c r="AN45">
        <f t="shared" si="36"/>
        <v>1</v>
      </c>
      <c r="AO45">
        <f t="shared" si="37"/>
        <v>2</v>
      </c>
      <c r="BJ45" s="56"/>
      <c r="BK45" s="56"/>
    </row>
    <row r="46" spans="1:63" x14ac:dyDescent="0.45">
      <c r="A46" t="s">
        <v>23</v>
      </c>
      <c r="B46" s="16">
        <f t="shared" ca="1" si="21"/>
        <v>57012</v>
      </c>
      <c r="C46" s="16">
        <f t="shared" ca="1" si="22"/>
        <v>42532</v>
      </c>
      <c r="D46" s="16">
        <f t="shared" ca="1" si="23"/>
        <v>99544</v>
      </c>
      <c r="E46" s="16"/>
      <c r="F46" s="16">
        <f t="shared" ca="1" si="24"/>
        <v>36453</v>
      </c>
      <c r="G46" s="16">
        <f t="shared" ca="1" si="25"/>
        <v>29898</v>
      </c>
      <c r="H46" s="16">
        <f t="shared" ca="1" si="26"/>
        <v>66351</v>
      </c>
      <c r="I46" s="44"/>
      <c r="J46" s="16">
        <f t="shared" ca="1" si="27"/>
        <v>55278</v>
      </c>
      <c r="K46" s="16">
        <f t="shared" ca="1" si="28"/>
        <v>41609</v>
      </c>
      <c r="L46" s="16">
        <f t="shared" ca="1" si="29"/>
        <v>96887</v>
      </c>
      <c r="M46" t="s">
        <v>23</v>
      </c>
      <c r="N46" s="16"/>
      <c r="R46" s="59"/>
      <c r="S46" t="s">
        <v>9</v>
      </c>
      <c r="T46" t="s">
        <v>3</v>
      </c>
      <c r="U46">
        <v>12674</v>
      </c>
      <c r="V46">
        <v>4111</v>
      </c>
      <c r="W46">
        <v>12937</v>
      </c>
      <c r="Y46" t="str">
        <f t="shared" si="30"/>
        <v>Additional Applied Science</v>
      </c>
      <c r="Z46" t="str">
        <f t="shared" si="30"/>
        <v>NULL</v>
      </c>
      <c r="AA46">
        <f t="shared" si="38"/>
        <v>12674</v>
      </c>
      <c r="AB46">
        <f t="shared" si="39"/>
        <v>4111</v>
      </c>
      <c r="AC46">
        <f t="shared" si="40"/>
        <v>12937</v>
      </c>
      <c r="AE46" t="str">
        <f t="shared" si="41"/>
        <v>Additional Applied Science</v>
      </c>
      <c r="AF46" t="str">
        <f t="shared" si="41"/>
        <v>NULL</v>
      </c>
      <c r="AG46">
        <f t="shared" si="32"/>
        <v>98</v>
      </c>
      <c r="AH46">
        <f t="shared" si="33"/>
        <v>32</v>
      </c>
      <c r="AI46">
        <v>100</v>
      </c>
      <c r="AK46" t="str">
        <f t="shared" si="34"/>
        <v>Additional Applied Science</v>
      </c>
      <c r="AL46" t="str">
        <f t="shared" si="34"/>
        <v>NULL</v>
      </c>
      <c r="AM46">
        <f t="shared" si="35"/>
        <v>2</v>
      </c>
      <c r="AN46">
        <f t="shared" si="36"/>
        <v>1</v>
      </c>
      <c r="AO46">
        <f t="shared" si="37"/>
        <v>2</v>
      </c>
      <c r="BJ46" s="56"/>
      <c r="BK46" s="56"/>
    </row>
    <row r="47" spans="1:63" x14ac:dyDescent="0.45">
      <c r="A47" t="s">
        <v>24</v>
      </c>
      <c r="B47" s="16">
        <f t="shared" ca="1" si="21"/>
        <v>42788</v>
      </c>
      <c r="C47" s="16">
        <f t="shared" ca="1" si="22"/>
        <v>31190</v>
      </c>
      <c r="D47" s="16">
        <f t="shared" ca="1" si="23"/>
        <v>73978</v>
      </c>
      <c r="E47" s="16"/>
      <c r="F47" s="16">
        <f t="shared" ca="1" si="24"/>
        <v>27155</v>
      </c>
      <c r="G47" s="16">
        <f t="shared" ca="1" si="25"/>
        <v>21376</v>
      </c>
      <c r="H47" s="16">
        <f t="shared" ca="1" si="26"/>
        <v>48531</v>
      </c>
      <c r="I47" s="44"/>
      <c r="J47" s="16">
        <f t="shared" ca="1" si="27"/>
        <v>42022</v>
      </c>
      <c r="K47" s="16">
        <f t="shared" ca="1" si="28"/>
        <v>30836</v>
      </c>
      <c r="L47" s="16">
        <f t="shared" ca="1" si="29"/>
        <v>72858</v>
      </c>
      <c r="M47" t="s">
        <v>24</v>
      </c>
      <c r="N47" s="16"/>
      <c r="R47" s="59"/>
      <c r="S47" t="s">
        <v>10</v>
      </c>
      <c r="T47" t="s">
        <v>1</v>
      </c>
      <c r="U47">
        <v>60271</v>
      </c>
      <c r="V47">
        <v>55645</v>
      </c>
      <c r="W47">
        <v>60310</v>
      </c>
      <c r="Y47" t="str">
        <f t="shared" si="30"/>
        <v>Physics</v>
      </c>
      <c r="Z47" t="str">
        <f t="shared" si="30"/>
        <v>F</v>
      </c>
      <c r="AA47">
        <f t="shared" si="38"/>
        <v>60271</v>
      </c>
      <c r="AB47">
        <f t="shared" si="39"/>
        <v>55645</v>
      </c>
      <c r="AC47">
        <f t="shared" si="40"/>
        <v>60310</v>
      </c>
      <c r="AE47" t="str">
        <f t="shared" si="41"/>
        <v>Physics</v>
      </c>
      <c r="AF47" t="str">
        <f t="shared" si="41"/>
        <v>F</v>
      </c>
      <c r="AG47">
        <f t="shared" si="32"/>
        <v>100</v>
      </c>
      <c r="AH47">
        <f t="shared" si="33"/>
        <v>92</v>
      </c>
      <c r="AI47">
        <v>100</v>
      </c>
      <c r="AK47" t="str">
        <f t="shared" si="34"/>
        <v>Physics</v>
      </c>
      <c r="AL47" t="str">
        <f t="shared" si="34"/>
        <v>F</v>
      </c>
      <c r="AM47">
        <f t="shared" si="35"/>
        <v>20</v>
      </c>
      <c r="AN47">
        <f t="shared" si="36"/>
        <v>19</v>
      </c>
      <c r="AO47">
        <f t="shared" si="37"/>
        <v>20</v>
      </c>
      <c r="BJ47" s="56"/>
      <c r="BK47" s="56"/>
    </row>
    <row r="48" spans="1:63" x14ac:dyDescent="0.45">
      <c r="A48" t="s">
        <v>25</v>
      </c>
      <c r="B48" s="16">
        <f t="shared" ca="1" si="21"/>
        <v>6831</v>
      </c>
      <c r="C48" s="16">
        <f t="shared" ca="1" si="22"/>
        <v>4815</v>
      </c>
      <c r="D48" s="16">
        <f t="shared" ca="1" si="23"/>
        <v>11646</v>
      </c>
      <c r="E48" s="16"/>
      <c r="F48" s="16">
        <f t="shared" ca="1" si="24"/>
        <v>3537</v>
      </c>
      <c r="G48" s="16">
        <f t="shared" ca="1" si="25"/>
        <v>2927</v>
      </c>
      <c r="H48" s="16">
        <f t="shared" ca="1" si="26"/>
        <v>6464</v>
      </c>
      <c r="I48" s="44"/>
      <c r="J48" s="16">
        <f t="shared" ca="1" si="27"/>
        <v>6392</v>
      </c>
      <c r="K48" s="16">
        <f t="shared" ca="1" si="28"/>
        <v>4650</v>
      </c>
      <c r="L48" s="16">
        <f t="shared" ca="1" si="29"/>
        <v>11042</v>
      </c>
      <c r="M48" t="s">
        <v>25</v>
      </c>
      <c r="N48" s="16"/>
      <c r="R48" s="59"/>
      <c r="S48" t="s">
        <v>10</v>
      </c>
      <c r="T48" t="s">
        <v>2</v>
      </c>
      <c r="U48">
        <v>62162</v>
      </c>
      <c r="V48">
        <v>57290</v>
      </c>
      <c r="W48">
        <v>62210</v>
      </c>
      <c r="Y48" t="str">
        <f t="shared" si="30"/>
        <v>Physics</v>
      </c>
      <c r="Z48" t="str">
        <f t="shared" si="30"/>
        <v>M</v>
      </c>
      <c r="AA48">
        <f t="shared" si="38"/>
        <v>62162</v>
      </c>
      <c r="AB48">
        <f t="shared" si="39"/>
        <v>57290</v>
      </c>
      <c r="AC48">
        <f t="shared" si="40"/>
        <v>62210</v>
      </c>
      <c r="AE48" t="str">
        <f t="shared" si="41"/>
        <v>Physics</v>
      </c>
      <c r="AF48" t="str">
        <f t="shared" si="41"/>
        <v>M</v>
      </c>
      <c r="AG48">
        <f t="shared" si="32"/>
        <v>100</v>
      </c>
      <c r="AH48">
        <f t="shared" si="33"/>
        <v>92</v>
      </c>
      <c r="AI48">
        <v>100</v>
      </c>
      <c r="AK48" t="str">
        <f t="shared" si="34"/>
        <v>Physics</v>
      </c>
      <c r="AL48" t="str">
        <f t="shared" si="34"/>
        <v>M</v>
      </c>
      <c r="AM48">
        <f t="shared" si="35"/>
        <v>20</v>
      </c>
      <c r="AN48">
        <f t="shared" si="36"/>
        <v>18</v>
      </c>
      <c r="AO48">
        <f t="shared" si="37"/>
        <v>20</v>
      </c>
      <c r="BJ48" s="56"/>
      <c r="BK48" s="56"/>
    </row>
    <row r="49" spans="1:63" x14ac:dyDescent="0.45">
      <c r="A49" t="s">
        <v>26</v>
      </c>
      <c r="B49" s="16">
        <f t="shared" ca="1" si="21"/>
        <v>3308</v>
      </c>
      <c r="C49" s="16">
        <f t="shared" ca="1" si="22"/>
        <v>23357</v>
      </c>
      <c r="D49" s="16">
        <f t="shared" ca="1" si="23"/>
        <v>26665</v>
      </c>
      <c r="E49" s="16"/>
      <c r="F49" s="16">
        <f t="shared" ca="1" si="24"/>
        <v>1286</v>
      </c>
      <c r="G49" s="16">
        <f t="shared" ca="1" si="25"/>
        <v>13328</v>
      </c>
      <c r="H49" s="16">
        <f t="shared" ca="1" si="26"/>
        <v>14614</v>
      </c>
      <c r="I49" s="44"/>
      <c r="J49" s="16">
        <f t="shared" ca="1" si="27"/>
        <v>3213</v>
      </c>
      <c r="K49" s="16">
        <f t="shared" ca="1" si="28"/>
        <v>22929</v>
      </c>
      <c r="L49" s="16">
        <f t="shared" ca="1" si="29"/>
        <v>26142</v>
      </c>
      <c r="M49" t="s">
        <v>26</v>
      </c>
      <c r="N49" s="16"/>
      <c r="R49" s="59"/>
      <c r="S49" t="s">
        <v>10</v>
      </c>
      <c r="T49" t="s">
        <v>3</v>
      </c>
      <c r="U49">
        <v>122433</v>
      </c>
      <c r="V49">
        <v>112935</v>
      </c>
      <c r="W49">
        <v>122520</v>
      </c>
      <c r="Y49" t="str">
        <f t="shared" si="30"/>
        <v>Physics</v>
      </c>
      <c r="Z49" t="str">
        <f t="shared" si="30"/>
        <v>NULL</v>
      </c>
      <c r="AA49">
        <f t="shared" si="38"/>
        <v>122433</v>
      </c>
      <c r="AB49">
        <f t="shared" si="39"/>
        <v>112935</v>
      </c>
      <c r="AC49">
        <f t="shared" si="40"/>
        <v>122520</v>
      </c>
      <c r="AE49" t="str">
        <f t="shared" si="41"/>
        <v>Physics</v>
      </c>
      <c r="AF49" t="str">
        <f t="shared" si="41"/>
        <v>NULL</v>
      </c>
      <c r="AG49">
        <f t="shared" si="32"/>
        <v>100</v>
      </c>
      <c r="AH49">
        <f t="shared" si="33"/>
        <v>92</v>
      </c>
      <c r="AI49">
        <v>100</v>
      </c>
      <c r="AK49" t="str">
        <f t="shared" si="34"/>
        <v>Physics</v>
      </c>
      <c r="AL49" t="str">
        <f t="shared" si="34"/>
        <v>NULL</v>
      </c>
      <c r="AM49">
        <f t="shared" si="35"/>
        <v>20</v>
      </c>
      <c r="AN49">
        <f t="shared" si="36"/>
        <v>18</v>
      </c>
      <c r="AO49">
        <f t="shared" si="37"/>
        <v>20</v>
      </c>
      <c r="BJ49" s="56"/>
      <c r="BK49" s="56"/>
    </row>
    <row r="50" spans="1:63" x14ac:dyDescent="0.45">
      <c r="B50" s="16" t="str">
        <f t="shared" ca="1" si="21"/>
        <v>.</v>
      </c>
      <c r="C50" s="16" t="str">
        <f t="shared" ca="1" si="22"/>
        <v>.</v>
      </c>
      <c r="D50" s="16" t="str">
        <f t="shared" ca="1" si="23"/>
        <v>.</v>
      </c>
      <c r="E50" s="16"/>
      <c r="F50" s="16" t="str">
        <f t="shared" ca="1" si="24"/>
        <v>.</v>
      </c>
      <c r="G50" s="16" t="str">
        <f t="shared" ca="1" si="25"/>
        <v>.</v>
      </c>
      <c r="H50" s="16" t="str">
        <f t="shared" ca="1" si="26"/>
        <v>.</v>
      </c>
      <c r="I50" s="44"/>
      <c r="J50" s="16" t="str">
        <f t="shared" ca="1" si="27"/>
        <v>.</v>
      </c>
      <c r="K50" s="16" t="str">
        <f t="shared" ca="1" si="28"/>
        <v>.</v>
      </c>
      <c r="L50" s="16" t="str">
        <f t="shared" ca="1" si="29"/>
        <v>.</v>
      </c>
      <c r="N50" s="16"/>
      <c r="R50" s="59"/>
      <c r="S50" t="s">
        <v>11</v>
      </c>
      <c r="T50" t="s">
        <v>1</v>
      </c>
      <c r="U50">
        <v>60366</v>
      </c>
      <c r="V50">
        <v>55920</v>
      </c>
      <c r="W50">
        <v>60480</v>
      </c>
      <c r="Y50" t="str">
        <f t="shared" si="30"/>
        <v>Chemistry</v>
      </c>
      <c r="Z50" t="str">
        <f t="shared" si="30"/>
        <v>F</v>
      </c>
      <c r="AA50">
        <f t="shared" si="38"/>
        <v>60366</v>
      </c>
      <c r="AB50">
        <f t="shared" si="39"/>
        <v>55920</v>
      </c>
      <c r="AC50">
        <f t="shared" si="40"/>
        <v>60480</v>
      </c>
      <c r="AE50" t="str">
        <f t="shared" si="41"/>
        <v>Chemistry</v>
      </c>
      <c r="AF50" t="str">
        <f t="shared" si="41"/>
        <v>F</v>
      </c>
      <c r="AG50">
        <f t="shared" si="32"/>
        <v>100</v>
      </c>
      <c r="AH50">
        <f t="shared" si="33"/>
        <v>92</v>
      </c>
      <c r="AI50">
        <v>100</v>
      </c>
      <c r="AK50" t="str">
        <f t="shared" si="34"/>
        <v>Chemistry</v>
      </c>
      <c r="AL50" t="str">
        <f t="shared" si="34"/>
        <v>F</v>
      </c>
      <c r="AM50">
        <f t="shared" si="35"/>
        <v>20</v>
      </c>
      <c r="AN50">
        <f t="shared" si="36"/>
        <v>19</v>
      </c>
      <c r="AO50">
        <f t="shared" si="37"/>
        <v>20</v>
      </c>
      <c r="BJ50" s="56"/>
      <c r="BK50" s="56"/>
    </row>
    <row r="51" spans="1:63" x14ac:dyDescent="0.45">
      <c r="A51" t="s">
        <v>27</v>
      </c>
      <c r="B51" s="16">
        <f t="shared" ca="1" si="21"/>
        <v>113263</v>
      </c>
      <c r="C51" s="16">
        <f t="shared" ca="1" si="22"/>
        <v>97989</v>
      </c>
      <c r="D51" s="16">
        <f t="shared" ca="1" si="23"/>
        <v>211252</v>
      </c>
      <c r="E51" s="16"/>
      <c r="F51" s="16">
        <f t="shared" ca="1" si="24"/>
        <v>73892</v>
      </c>
      <c r="G51" s="16">
        <f t="shared" ca="1" si="25"/>
        <v>71864</v>
      </c>
      <c r="H51" s="16">
        <f t="shared" ca="1" si="26"/>
        <v>145756</v>
      </c>
      <c r="I51" s="44"/>
      <c r="J51" s="16">
        <f t="shared" ca="1" si="27"/>
        <v>112034</v>
      </c>
      <c r="K51" s="16">
        <f t="shared" ca="1" si="28"/>
        <v>97284</v>
      </c>
      <c r="L51" s="16">
        <f t="shared" ca="1" si="29"/>
        <v>209318</v>
      </c>
      <c r="M51" t="s">
        <v>27</v>
      </c>
      <c r="N51" s="16"/>
      <c r="R51" s="59"/>
      <c r="S51" t="s">
        <v>11</v>
      </c>
      <c r="T51" t="s">
        <v>2</v>
      </c>
      <c r="U51">
        <v>62695</v>
      </c>
      <c r="V51">
        <v>56638</v>
      </c>
      <c r="W51">
        <v>62846</v>
      </c>
      <c r="Y51" t="str">
        <f t="shared" si="30"/>
        <v>Chemistry</v>
      </c>
      <c r="Z51" t="str">
        <f t="shared" si="30"/>
        <v>M</v>
      </c>
      <c r="AA51">
        <f t="shared" si="38"/>
        <v>62695</v>
      </c>
      <c r="AB51">
        <f t="shared" si="39"/>
        <v>56638</v>
      </c>
      <c r="AC51">
        <f t="shared" si="40"/>
        <v>62846</v>
      </c>
      <c r="AE51" t="str">
        <f t="shared" si="41"/>
        <v>Chemistry</v>
      </c>
      <c r="AF51" t="str">
        <f t="shared" si="41"/>
        <v>M</v>
      </c>
      <c r="AG51">
        <f t="shared" si="32"/>
        <v>100</v>
      </c>
      <c r="AH51">
        <f t="shared" si="33"/>
        <v>90</v>
      </c>
      <c r="AI51">
        <v>100</v>
      </c>
      <c r="AK51" t="str">
        <f t="shared" si="34"/>
        <v>Chemistry</v>
      </c>
      <c r="AL51" t="str">
        <f t="shared" si="34"/>
        <v>M</v>
      </c>
      <c r="AM51">
        <f t="shared" si="35"/>
        <v>20</v>
      </c>
      <c r="AN51">
        <f t="shared" si="36"/>
        <v>18</v>
      </c>
      <c r="AO51">
        <f t="shared" si="37"/>
        <v>20</v>
      </c>
      <c r="BJ51" s="56"/>
      <c r="BK51" s="56"/>
    </row>
    <row r="52" spans="1:63" x14ac:dyDescent="0.45">
      <c r="A52" t="s">
        <v>28</v>
      </c>
      <c r="B52" s="16">
        <f t="shared" ca="1" si="21"/>
        <v>110610</v>
      </c>
      <c r="C52" s="16">
        <f t="shared" ca="1" si="22"/>
        <v>118246</v>
      </c>
      <c r="D52" s="16">
        <f t="shared" ca="1" si="23"/>
        <v>228856</v>
      </c>
      <c r="E52" s="16"/>
      <c r="F52" s="16">
        <f t="shared" ca="1" si="24"/>
        <v>71306</v>
      </c>
      <c r="G52" s="16">
        <f t="shared" ca="1" si="25"/>
        <v>85907</v>
      </c>
      <c r="H52" s="16">
        <f t="shared" ca="1" si="26"/>
        <v>157213</v>
      </c>
      <c r="I52" s="44"/>
      <c r="J52" s="16">
        <f t="shared" ca="1" si="27"/>
        <v>107655</v>
      </c>
      <c r="K52" s="16">
        <f t="shared" ca="1" si="28"/>
        <v>116560</v>
      </c>
      <c r="L52" s="16">
        <f t="shared" ca="1" si="29"/>
        <v>224215</v>
      </c>
      <c r="M52" t="s">
        <v>28</v>
      </c>
      <c r="N52" s="16"/>
      <c r="R52" s="59"/>
      <c r="S52" t="s">
        <v>11</v>
      </c>
      <c r="T52" t="s">
        <v>3</v>
      </c>
      <c r="U52">
        <v>123061</v>
      </c>
      <c r="V52">
        <v>112558</v>
      </c>
      <c r="W52">
        <v>123326</v>
      </c>
      <c r="Y52" t="str">
        <f t="shared" si="30"/>
        <v>Chemistry</v>
      </c>
      <c r="Z52" t="str">
        <f t="shared" si="30"/>
        <v>NULL</v>
      </c>
      <c r="AA52">
        <f t="shared" si="38"/>
        <v>123061</v>
      </c>
      <c r="AB52">
        <f t="shared" si="39"/>
        <v>112558</v>
      </c>
      <c r="AC52">
        <f t="shared" si="40"/>
        <v>123326</v>
      </c>
      <c r="AE52" t="str">
        <f t="shared" si="41"/>
        <v>Chemistry</v>
      </c>
      <c r="AF52" t="str">
        <f t="shared" si="41"/>
        <v>NULL</v>
      </c>
      <c r="AG52">
        <f t="shared" si="32"/>
        <v>100</v>
      </c>
      <c r="AH52">
        <f t="shared" si="33"/>
        <v>91</v>
      </c>
      <c r="AI52">
        <v>100</v>
      </c>
      <c r="AK52" t="str">
        <f t="shared" si="34"/>
        <v>Chemistry</v>
      </c>
      <c r="AL52" t="str">
        <f t="shared" si="34"/>
        <v>NULL</v>
      </c>
      <c r="AM52">
        <f t="shared" si="35"/>
        <v>20</v>
      </c>
      <c r="AN52">
        <f t="shared" si="36"/>
        <v>18</v>
      </c>
      <c r="AO52">
        <f t="shared" si="37"/>
        <v>20</v>
      </c>
      <c r="BJ52" s="56"/>
      <c r="BK52" s="56"/>
    </row>
    <row r="53" spans="1:63" x14ac:dyDescent="0.45">
      <c r="A53" t="s">
        <v>29</v>
      </c>
      <c r="B53" s="16">
        <f t="shared" ca="1" si="21"/>
        <v>4363</v>
      </c>
      <c r="C53" s="16">
        <f t="shared" ca="1" si="22"/>
        <v>4039</v>
      </c>
      <c r="D53" s="16">
        <f t="shared" ca="1" si="23"/>
        <v>8402</v>
      </c>
      <c r="E53" s="16"/>
      <c r="F53" s="16">
        <f t="shared" ca="1" si="24"/>
        <v>1724</v>
      </c>
      <c r="G53" s="16">
        <f t="shared" ca="1" si="25"/>
        <v>2187</v>
      </c>
      <c r="H53" s="16">
        <f t="shared" ca="1" si="26"/>
        <v>3911</v>
      </c>
      <c r="I53" s="44"/>
      <c r="J53" s="16">
        <f t="shared" ca="1" si="27"/>
        <v>4098</v>
      </c>
      <c r="K53" s="16">
        <f t="shared" ca="1" si="28"/>
        <v>3883</v>
      </c>
      <c r="L53" s="16">
        <f t="shared" ca="1" si="29"/>
        <v>7981</v>
      </c>
      <c r="M53" t="s">
        <v>29</v>
      </c>
      <c r="N53" s="16"/>
      <c r="O53" s="39"/>
      <c r="R53" s="59"/>
      <c r="S53" t="s">
        <v>12</v>
      </c>
      <c r="T53" t="s">
        <v>1</v>
      </c>
      <c r="U53">
        <v>62003</v>
      </c>
      <c r="V53">
        <v>57723</v>
      </c>
      <c r="W53">
        <v>62124</v>
      </c>
      <c r="Y53" t="str">
        <f t="shared" si="30"/>
        <v>Biological Sciences</v>
      </c>
      <c r="Z53" t="str">
        <f t="shared" si="30"/>
        <v>F</v>
      </c>
      <c r="AA53">
        <f t="shared" si="38"/>
        <v>62003</v>
      </c>
      <c r="AB53">
        <f t="shared" si="39"/>
        <v>57723</v>
      </c>
      <c r="AC53">
        <f t="shared" si="40"/>
        <v>62124</v>
      </c>
      <c r="AE53" t="str">
        <f t="shared" si="41"/>
        <v>Biological Sciences</v>
      </c>
      <c r="AF53" t="str">
        <f t="shared" si="41"/>
        <v>F</v>
      </c>
      <c r="AG53">
        <f t="shared" si="32"/>
        <v>100</v>
      </c>
      <c r="AH53">
        <f t="shared" si="33"/>
        <v>93</v>
      </c>
      <c r="AI53">
        <v>100</v>
      </c>
      <c r="AK53" t="str">
        <f t="shared" si="34"/>
        <v>Biological Sciences</v>
      </c>
      <c r="AL53" t="str">
        <f t="shared" si="34"/>
        <v>F</v>
      </c>
      <c r="AM53">
        <f t="shared" si="35"/>
        <v>21</v>
      </c>
      <c r="AN53">
        <f t="shared" si="36"/>
        <v>19</v>
      </c>
      <c r="AO53">
        <f t="shared" si="37"/>
        <v>21</v>
      </c>
      <c r="BJ53" s="56"/>
      <c r="BK53" s="56"/>
    </row>
    <row r="54" spans="1:63" x14ac:dyDescent="0.45">
      <c r="A54" t="s">
        <v>30</v>
      </c>
      <c r="B54" s="16">
        <f t="shared" ca="1" si="21"/>
        <v>6379</v>
      </c>
      <c r="C54" s="16">
        <f t="shared" ca="1" si="22"/>
        <v>3076</v>
      </c>
      <c r="D54" s="16">
        <f t="shared" ca="1" si="23"/>
        <v>9455</v>
      </c>
      <c r="E54" s="16"/>
      <c r="F54" s="16">
        <f t="shared" ca="1" si="24"/>
        <v>4890</v>
      </c>
      <c r="G54" s="16">
        <f t="shared" ca="1" si="25"/>
        <v>2371</v>
      </c>
      <c r="H54" s="16">
        <f t="shared" ca="1" si="26"/>
        <v>7261</v>
      </c>
      <c r="I54" s="44"/>
      <c r="J54" s="16">
        <f t="shared" ca="1" si="27"/>
        <v>6288</v>
      </c>
      <c r="K54" s="16">
        <f t="shared" ca="1" si="28"/>
        <v>3033</v>
      </c>
      <c r="L54" s="16">
        <f t="shared" ca="1" si="29"/>
        <v>9321</v>
      </c>
      <c r="M54" t="s">
        <v>30</v>
      </c>
      <c r="N54" s="16"/>
      <c r="O54" s="39"/>
      <c r="R54" s="59"/>
      <c r="S54" t="s">
        <v>12</v>
      </c>
      <c r="T54" t="s">
        <v>2</v>
      </c>
      <c r="U54">
        <v>63633</v>
      </c>
      <c r="V54">
        <v>57453</v>
      </c>
      <c r="W54">
        <v>63795</v>
      </c>
      <c r="Y54" t="str">
        <f t="shared" si="30"/>
        <v>Biological Sciences</v>
      </c>
      <c r="Z54" t="str">
        <f t="shared" si="30"/>
        <v>M</v>
      </c>
      <c r="AA54">
        <f t="shared" si="38"/>
        <v>63633</v>
      </c>
      <c r="AB54">
        <f t="shared" si="39"/>
        <v>57453</v>
      </c>
      <c r="AC54">
        <f t="shared" si="40"/>
        <v>63795</v>
      </c>
      <c r="AE54" t="str">
        <f t="shared" si="41"/>
        <v>Biological Sciences</v>
      </c>
      <c r="AF54" t="str">
        <f t="shared" si="41"/>
        <v>M</v>
      </c>
      <c r="AG54">
        <f t="shared" si="32"/>
        <v>100</v>
      </c>
      <c r="AH54">
        <f t="shared" si="33"/>
        <v>90</v>
      </c>
      <c r="AI54">
        <v>100</v>
      </c>
      <c r="AK54" t="str">
        <f t="shared" si="34"/>
        <v>Biological Sciences</v>
      </c>
      <c r="AL54" t="str">
        <f t="shared" si="34"/>
        <v>M</v>
      </c>
      <c r="AM54">
        <f t="shared" si="35"/>
        <v>20</v>
      </c>
      <c r="AN54">
        <f t="shared" si="36"/>
        <v>18</v>
      </c>
      <c r="AO54">
        <f t="shared" si="37"/>
        <v>20</v>
      </c>
      <c r="BJ54" s="56"/>
      <c r="BK54" s="56"/>
    </row>
    <row r="55" spans="1:63" x14ac:dyDescent="0.45">
      <c r="A55" t="s">
        <v>31</v>
      </c>
      <c r="B55" s="16">
        <f t="shared" ca="1" si="21"/>
        <v>21184</v>
      </c>
      <c r="C55" s="16">
        <f t="shared" ca="1" si="22"/>
        <v>36216</v>
      </c>
      <c r="D55" s="16">
        <f t="shared" ca="1" si="23"/>
        <v>57400</v>
      </c>
      <c r="E55" s="16"/>
      <c r="F55" s="16">
        <f t="shared" ca="1" si="24"/>
        <v>11729</v>
      </c>
      <c r="G55" s="16">
        <f t="shared" ca="1" si="25"/>
        <v>24960</v>
      </c>
      <c r="H55" s="16">
        <f t="shared" ca="1" si="26"/>
        <v>36689</v>
      </c>
      <c r="I55" s="44"/>
      <c r="J55" s="16">
        <f t="shared" ca="1" si="27"/>
        <v>20418</v>
      </c>
      <c r="K55" s="16">
        <f t="shared" ca="1" si="28"/>
        <v>35591</v>
      </c>
      <c r="L55" s="16">
        <f t="shared" ca="1" si="29"/>
        <v>56009</v>
      </c>
      <c r="M55" t="s">
        <v>31</v>
      </c>
      <c r="N55" s="16"/>
      <c r="O55" s="39"/>
      <c r="R55" s="59"/>
      <c r="S55" t="s">
        <v>12</v>
      </c>
      <c r="T55" t="s">
        <v>3</v>
      </c>
      <c r="U55">
        <v>125636</v>
      </c>
      <c r="V55">
        <v>115176</v>
      </c>
      <c r="W55">
        <v>125919</v>
      </c>
      <c r="Y55" t="str">
        <f t="shared" si="30"/>
        <v>Biological Sciences</v>
      </c>
      <c r="Z55" t="str">
        <f t="shared" si="30"/>
        <v>NULL</v>
      </c>
      <c r="AA55">
        <f t="shared" si="38"/>
        <v>125636</v>
      </c>
      <c r="AB55">
        <f t="shared" si="39"/>
        <v>115176</v>
      </c>
      <c r="AC55">
        <f t="shared" si="40"/>
        <v>125919</v>
      </c>
      <c r="AE55" t="str">
        <f t="shared" si="41"/>
        <v>Biological Sciences</v>
      </c>
      <c r="AF55" t="str">
        <f t="shared" si="41"/>
        <v>NULL</v>
      </c>
      <c r="AG55">
        <f t="shared" si="32"/>
        <v>100</v>
      </c>
      <c r="AH55">
        <f t="shared" si="33"/>
        <v>91</v>
      </c>
      <c r="AI55">
        <v>100</v>
      </c>
      <c r="AK55" t="str">
        <f t="shared" si="34"/>
        <v>Biological Sciences</v>
      </c>
      <c r="AL55" t="str">
        <f t="shared" si="34"/>
        <v>NULL</v>
      </c>
      <c r="AM55">
        <f t="shared" si="35"/>
        <v>21</v>
      </c>
      <c r="AN55">
        <f t="shared" si="36"/>
        <v>19</v>
      </c>
      <c r="AO55">
        <f t="shared" si="37"/>
        <v>21</v>
      </c>
      <c r="BJ55" s="56"/>
      <c r="BK55" s="56"/>
    </row>
    <row r="56" spans="1:63" x14ac:dyDescent="0.45">
      <c r="B56" s="16" t="str">
        <f t="shared" ca="1" si="21"/>
        <v>.</v>
      </c>
      <c r="C56" s="16" t="str">
        <f t="shared" ca="1" si="22"/>
        <v>.</v>
      </c>
      <c r="D56" s="16" t="str">
        <f t="shared" ca="1" si="23"/>
        <v>.</v>
      </c>
      <c r="E56" s="16"/>
      <c r="F56" s="16" t="str">
        <f t="shared" ca="1" si="24"/>
        <v>.</v>
      </c>
      <c r="G56" s="16" t="str">
        <f t="shared" ca="1" si="25"/>
        <v>.</v>
      </c>
      <c r="H56" s="16" t="str">
        <f t="shared" ca="1" si="26"/>
        <v>.</v>
      </c>
      <c r="I56" s="44"/>
      <c r="J56" s="16" t="str">
        <f t="shared" ca="1" si="27"/>
        <v>.</v>
      </c>
      <c r="K56" s="16" t="str">
        <f t="shared" ca="1" si="28"/>
        <v>.</v>
      </c>
      <c r="L56" s="16" t="str">
        <f t="shared" ca="1" si="29"/>
        <v>.</v>
      </c>
      <c r="N56" s="16"/>
      <c r="O56" s="39"/>
      <c r="R56" s="59"/>
      <c r="S56" t="s">
        <v>13</v>
      </c>
      <c r="T56" t="s">
        <v>1</v>
      </c>
      <c r="U56">
        <v>4985</v>
      </c>
      <c r="V56">
        <v>3668</v>
      </c>
      <c r="W56">
        <v>5428</v>
      </c>
      <c r="Y56" t="str">
        <f t="shared" si="30"/>
        <v>Computer Science</v>
      </c>
      <c r="Z56" t="str">
        <f t="shared" si="30"/>
        <v>F</v>
      </c>
      <c r="AA56">
        <f t="shared" si="38"/>
        <v>4985</v>
      </c>
      <c r="AB56">
        <f t="shared" si="39"/>
        <v>3668</v>
      </c>
      <c r="AC56">
        <f t="shared" si="40"/>
        <v>5428</v>
      </c>
      <c r="AE56" t="str">
        <f t="shared" si="41"/>
        <v>Computer Science</v>
      </c>
      <c r="AF56" t="str">
        <f t="shared" si="41"/>
        <v>F</v>
      </c>
      <c r="AG56">
        <f t="shared" si="32"/>
        <v>92</v>
      </c>
      <c r="AH56">
        <f t="shared" si="33"/>
        <v>68</v>
      </c>
      <c r="AI56">
        <v>100</v>
      </c>
      <c r="AK56" t="str">
        <f t="shared" si="34"/>
        <v>Computer Science</v>
      </c>
      <c r="AL56" t="str">
        <f t="shared" si="34"/>
        <v>F</v>
      </c>
      <c r="AM56">
        <f t="shared" si="35"/>
        <v>2</v>
      </c>
      <c r="AN56">
        <f t="shared" si="36"/>
        <v>1</v>
      </c>
      <c r="AO56">
        <f t="shared" si="37"/>
        <v>2</v>
      </c>
      <c r="BJ56" s="56"/>
      <c r="BK56" s="56"/>
    </row>
    <row r="57" spans="1:63" x14ac:dyDescent="0.45">
      <c r="A57" t="s">
        <v>80</v>
      </c>
      <c r="B57" s="16">
        <f t="shared" ca="1" si="21"/>
        <v>130015</v>
      </c>
      <c r="C57" s="16">
        <f t="shared" ca="1" si="22"/>
        <v>162473</v>
      </c>
      <c r="D57" s="16">
        <f t="shared" ca="1" si="23"/>
        <v>292488</v>
      </c>
      <c r="E57" s="16"/>
      <c r="F57" s="16">
        <f t="shared" ca="1" si="24"/>
        <v>85582</v>
      </c>
      <c r="G57" s="16">
        <f t="shared" ca="1" si="25"/>
        <v>123036</v>
      </c>
      <c r="H57" s="16">
        <f t="shared" ca="1" si="26"/>
        <v>208618</v>
      </c>
      <c r="I57" s="44"/>
      <c r="J57" s="16">
        <f t="shared" ca="1" si="27"/>
        <v>129006</v>
      </c>
      <c r="K57" s="16">
        <f t="shared" ca="1" si="28"/>
        <v>161737</v>
      </c>
      <c r="L57" s="16">
        <f t="shared" ca="1" si="29"/>
        <v>290743</v>
      </c>
      <c r="M57" t="s">
        <v>80</v>
      </c>
      <c r="N57" s="16"/>
      <c r="O57" s="39"/>
      <c r="R57" s="59"/>
      <c r="S57" t="s">
        <v>13</v>
      </c>
      <c r="T57" t="s">
        <v>2</v>
      </c>
      <c r="U57">
        <v>26411</v>
      </c>
      <c r="V57">
        <v>17378</v>
      </c>
      <c r="W57">
        <v>28075</v>
      </c>
      <c r="Y57" t="str">
        <f t="shared" si="30"/>
        <v>Computer Science</v>
      </c>
      <c r="Z57" t="str">
        <f t="shared" si="30"/>
        <v>M</v>
      </c>
      <c r="AA57">
        <f t="shared" si="38"/>
        <v>26411</v>
      </c>
      <c r="AB57">
        <f t="shared" si="39"/>
        <v>17378</v>
      </c>
      <c r="AC57">
        <f t="shared" si="40"/>
        <v>28075</v>
      </c>
      <c r="AE57" t="str">
        <f t="shared" si="41"/>
        <v>Computer Science</v>
      </c>
      <c r="AF57" t="str">
        <f t="shared" si="41"/>
        <v>M</v>
      </c>
      <c r="AG57">
        <f t="shared" si="32"/>
        <v>94</v>
      </c>
      <c r="AH57">
        <f t="shared" si="33"/>
        <v>62</v>
      </c>
      <c r="AI57">
        <v>100</v>
      </c>
      <c r="AK57" t="str">
        <f t="shared" si="34"/>
        <v>Computer Science</v>
      </c>
      <c r="AL57" t="str">
        <f t="shared" si="34"/>
        <v>M</v>
      </c>
      <c r="AM57">
        <f t="shared" si="35"/>
        <v>8</v>
      </c>
      <c r="AN57">
        <f t="shared" si="36"/>
        <v>6</v>
      </c>
      <c r="AO57">
        <f t="shared" si="37"/>
        <v>9</v>
      </c>
      <c r="BJ57" s="56"/>
      <c r="BK57" s="56"/>
    </row>
    <row r="58" spans="1:63" x14ac:dyDescent="0.45">
      <c r="A58" t="s">
        <v>32</v>
      </c>
      <c r="B58" s="16">
        <f t="shared" ca="1" si="21"/>
        <v>1381</v>
      </c>
      <c r="C58" s="16">
        <f t="shared" ca="1" si="22"/>
        <v>1797</v>
      </c>
      <c r="D58" s="16">
        <f t="shared" ca="1" si="23"/>
        <v>3178</v>
      </c>
      <c r="E58" s="16"/>
      <c r="F58" s="16">
        <f t="shared" ca="1" si="24"/>
        <v>1052</v>
      </c>
      <c r="G58" s="16">
        <f t="shared" ca="1" si="25"/>
        <v>1436</v>
      </c>
      <c r="H58" s="16">
        <f t="shared" ca="1" si="26"/>
        <v>2488</v>
      </c>
      <c r="I58" s="44"/>
      <c r="J58" s="16">
        <f t="shared" ca="1" si="27"/>
        <v>1307</v>
      </c>
      <c r="K58" s="16">
        <f t="shared" ca="1" si="28"/>
        <v>1754</v>
      </c>
      <c r="L58" s="16">
        <f t="shared" ca="1" si="29"/>
        <v>3061</v>
      </c>
      <c r="M58" t="s">
        <v>32</v>
      </c>
      <c r="N58" s="16"/>
      <c r="O58" s="39"/>
      <c r="R58" s="59"/>
      <c r="S58" t="s">
        <v>13</v>
      </c>
      <c r="T58" t="s">
        <v>3</v>
      </c>
      <c r="U58">
        <v>31396</v>
      </c>
      <c r="V58">
        <v>21046</v>
      </c>
      <c r="W58">
        <v>33503</v>
      </c>
      <c r="Y58" t="str">
        <f t="shared" si="30"/>
        <v>Computer Science</v>
      </c>
      <c r="Z58" t="str">
        <f t="shared" si="30"/>
        <v>NULL</v>
      </c>
      <c r="AA58">
        <f t="shared" si="38"/>
        <v>31396</v>
      </c>
      <c r="AB58">
        <f t="shared" si="39"/>
        <v>21046</v>
      </c>
      <c r="AC58">
        <f t="shared" si="40"/>
        <v>33503</v>
      </c>
      <c r="AE58" t="str">
        <f t="shared" si="41"/>
        <v>Computer Science</v>
      </c>
      <c r="AF58" t="str">
        <f t="shared" si="41"/>
        <v>NULL</v>
      </c>
      <c r="AG58">
        <f t="shared" si="32"/>
        <v>94</v>
      </c>
      <c r="AH58">
        <f t="shared" si="33"/>
        <v>63</v>
      </c>
      <c r="AI58">
        <v>100</v>
      </c>
      <c r="AK58" t="str">
        <f t="shared" si="34"/>
        <v>Computer Science</v>
      </c>
      <c r="AL58" t="str">
        <f t="shared" si="34"/>
        <v>NULL</v>
      </c>
      <c r="AM58">
        <f t="shared" ref="AM58:AM89" si="42">ROUND(100*IF(AL58="F",U58/$AS$7,IF(AL58="M",U58/$AR$7,IF(AL58="NULL",U58/$AT$7,"Error"))),0)</f>
        <v>5</v>
      </c>
      <c r="AN58">
        <f t="shared" ref="AN58:AN89" si="43">ROUND(100*IF(AL58="F",V58/$AS$7,IF(AL58="M",V58/$AR$7,IF(AL58="NULL",V58/$AT$7,"Error"))),0)</f>
        <v>3</v>
      </c>
      <c r="AO58">
        <f t="shared" ref="AO58:AO89" si="44">ROUND(100*IF(AL58="F",W58/$AS$7,IF(AL58="M",W58/$AR$7,IF(AL58="NULL",W58/$AT$7,"Error"))),0)</f>
        <v>5</v>
      </c>
      <c r="BJ58" s="56"/>
      <c r="BK58" s="56"/>
    </row>
    <row r="59" spans="1:63" x14ac:dyDescent="0.45">
      <c r="A59" t="s">
        <v>33</v>
      </c>
      <c r="B59" s="16">
        <f t="shared" ca="1" si="21"/>
        <v>1794</v>
      </c>
      <c r="C59" s="16">
        <f t="shared" ca="1" si="22"/>
        <v>1555</v>
      </c>
      <c r="D59" s="16">
        <f t="shared" ca="1" si="23"/>
        <v>3349</v>
      </c>
      <c r="E59" s="16"/>
      <c r="F59" s="16">
        <f t="shared" ca="1" si="24"/>
        <v>1688</v>
      </c>
      <c r="G59" s="16">
        <f t="shared" ca="1" si="25"/>
        <v>1523</v>
      </c>
      <c r="H59" s="16">
        <f t="shared" ca="1" si="26"/>
        <v>3211</v>
      </c>
      <c r="I59" s="44"/>
      <c r="J59" s="16">
        <f t="shared" ca="1" si="27"/>
        <v>1789</v>
      </c>
      <c r="K59" s="16">
        <f t="shared" ca="1" si="28"/>
        <v>1555</v>
      </c>
      <c r="L59" s="16">
        <f t="shared" ca="1" si="29"/>
        <v>3344</v>
      </c>
      <c r="M59" t="s">
        <v>33</v>
      </c>
      <c r="N59" s="16"/>
      <c r="O59" s="39"/>
      <c r="R59" s="59"/>
      <c r="S59" t="s">
        <v>14</v>
      </c>
      <c r="T59" t="s">
        <v>1</v>
      </c>
      <c r="U59">
        <v>2195</v>
      </c>
      <c r="V59">
        <v>1327</v>
      </c>
      <c r="W59">
        <v>2246</v>
      </c>
      <c r="Y59" t="str">
        <f t="shared" si="30"/>
        <v>Other Sciences</v>
      </c>
      <c r="Z59" t="str">
        <f t="shared" si="30"/>
        <v>F</v>
      </c>
      <c r="AA59">
        <f t="shared" si="38"/>
        <v>2195</v>
      </c>
      <c r="AB59">
        <f t="shared" si="39"/>
        <v>1327</v>
      </c>
      <c r="AC59">
        <f t="shared" si="40"/>
        <v>2246</v>
      </c>
      <c r="AE59" t="str">
        <f t="shared" si="41"/>
        <v>Other Sciences</v>
      </c>
      <c r="AF59" t="str">
        <f t="shared" si="41"/>
        <v>F</v>
      </c>
      <c r="AG59">
        <f t="shared" si="32"/>
        <v>98</v>
      </c>
      <c r="AH59">
        <f t="shared" si="33"/>
        <v>59</v>
      </c>
      <c r="AI59">
        <v>100</v>
      </c>
      <c r="AK59" t="str">
        <f t="shared" si="34"/>
        <v>Other Sciences</v>
      </c>
      <c r="AL59" t="str">
        <f t="shared" si="34"/>
        <v>F</v>
      </c>
      <c r="AM59">
        <f t="shared" si="42"/>
        <v>1</v>
      </c>
      <c r="AN59">
        <f t="shared" si="43"/>
        <v>0</v>
      </c>
      <c r="AO59">
        <f t="shared" si="44"/>
        <v>1</v>
      </c>
      <c r="BJ59" s="56"/>
      <c r="BK59" s="56"/>
    </row>
    <row r="60" spans="1:63" x14ac:dyDescent="0.45">
      <c r="A60" t="s">
        <v>34</v>
      </c>
      <c r="B60" s="16">
        <f t="shared" ca="1" si="21"/>
        <v>64145</v>
      </c>
      <c r="C60" s="16">
        <f t="shared" ca="1" si="22"/>
        <v>86832</v>
      </c>
      <c r="D60" s="16">
        <f t="shared" ca="1" si="23"/>
        <v>150977</v>
      </c>
      <c r="E60" s="16"/>
      <c r="F60" s="16">
        <f t="shared" ca="1" si="24"/>
        <v>40258</v>
      </c>
      <c r="G60" s="16">
        <f t="shared" ca="1" si="25"/>
        <v>64473</v>
      </c>
      <c r="H60" s="16">
        <f t="shared" ca="1" si="26"/>
        <v>104731</v>
      </c>
      <c r="I60" s="44"/>
      <c r="J60" s="16">
        <f t="shared" ca="1" si="27"/>
        <v>63600</v>
      </c>
      <c r="K60" s="16">
        <f t="shared" ca="1" si="28"/>
        <v>86462</v>
      </c>
      <c r="L60" s="16">
        <f t="shared" ca="1" si="29"/>
        <v>150062</v>
      </c>
      <c r="M60" t="s">
        <v>34</v>
      </c>
      <c r="N60" s="16"/>
      <c r="O60" s="39"/>
      <c r="R60" s="59"/>
      <c r="S60" t="s">
        <v>14</v>
      </c>
      <c r="T60" t="s">
        <v>2</v>
      </c>
      <c r="U60">
        <v>3833</v>
      </c>
      <c r="V60">
        <v>2307</v>
      </c>
      <c r="W60">
        <v>3948</v>
      </c>
      <c r="Y60" t="str">
        <f t="shared" si="30"/>
        <v>Other Sciences</v>
      </c>
      <c r="Z60" t="str">
        <f t="shared" si="30"/>
        <v>M</v>
      </c>
      <c r="AA60">
        <f t="shared" si="38"/>
        <v>3833</v>
      </c>
      <c r="AB60">
        <f t="shared" si="39"/>
        <v>2307</v>
      </c>
      <c r="AC60">
        <f t="shared" si="40"/>
        <v>3948</v>
      </c>
      <c r="AE60" t="str">
        <f t="shared" si="41"/>
        <v>Other Sciences</v>
      </c>
      <c r="AF60" t="str">
        <f t="shared" si="41"/>
        <v>M</v>
      </c>
      <c r="AG60">
        <f t="shared" si="32"/>
        <v>97</v>
      </c>
      <c r="AH60">
        <f t="shared" si="33"/>
        <v>58</v>
      </c>
      <c r="AI60">
        <v>100</v>
      </c>
      <c r="AK60" t="str">
        <f t="shared" si="34"/>
        <v>Other Sciences</v>
      </c>
      <c r="AL60" t="str">
        <f t="shared" si="34"/>
        <v>M</v>
      </c>
      <c r="AM60">
        <f t="shared" si="42"/>
        <v>1</v>
      </c>
      <c r="AN60">
        <f t="shared" si="43"/>
        <v>1</v>
      </c>
      <c r="AO60">
        <f t="shared" si="44"/>
        <v>1</v>
      </c>
      <c r="BJ60" s="56"/>
      <c r="BK60" s="56"/>
    </row>
    <row r="61" spans="1:63" x14ac:dyDescent="0.45">
      <c r="A61" t="s">
        <v>35</v>
      </c>
      <c r="B61" s="16">
        <f t="shared" ca="1" si="21"/>
        <v>25450</v>
      </c>
      <c r="C61" s="16">
        <f t="shared" ca="1" si="22"/>
        <v>27274</v>
      </c>
      <c r="D61" s="16">
        <f t="shared" ca="1" si="23"/>
        <v>52724</v>
      </c>
      <c r="E61" s="16"/>
      <c r="F61" s="16">
        <f t="shared" ca="1" si="24"/>
        <v>17551</v>
      </c>
      <c r="G61" s="16">
        <f t="shared" ca="1" si="25"/>
        <v>21546</v>
      </c>
      <c r="H61" s="16">
        <f t="shared" ca="1" si="26"/>
        <v>39097</v>
      </c>
      <c r="I61" s="44"/>
      <c r="J61" s="16">
        <f t="shared" ca="1" si="27"/>
        <v>25346</v>
      </c>
      <c r="K61" s="16">
        <f t="shared" ca="1" si="28"/>
        <v>27219</v>
      </c>
      <c r="L61" s="16">
        <f t="shared" ca="1" si="29"/>
        <v>52565</v>
      </c>
      <c r="M61" t="s">
        <v>35</v>
      </c>
      <c r="N61" s="16"/>
      <c r="O61" s="39"/>
      <c r="R61" s="59"/>
      <c r="S61" t="s">
        <v>14</v>
      </c>
      <c r="T61" t="s">
        <v>3</v>
      </c>
      <c r="U61">
        <v>6028</v>
      </c>
      <c r="V61">
        <v>3634</v>
      </c>
      <c r="W61">
        <v>6194</v>
      </c>
      <c r="Y61" t="str">
        <f t="shared" si="30"/>
        <v>Other Sciences</v>
      </c>
      <c r="Z61" t="str">
        <f t="shared" si="30"/>
        <v>NULL</v>
      </c>
      <c r="AA61">
        <f t="shared" si="38"/>
        <v>6028</v>
      </c>
      <c r="AB61">
        <f t="shared" si="39"/>
        <v>3634</v>
      </c>
      <c r="AC61">
        <f t="shared" si="40"/>
        <v>6194</v>
      </c>
      <c r="AE61" t="str">
        <f t="shared" si="41"/>
        <v>Other Sciences</v>
      </c>
      <c r="AF61" t="str">
        <f t="shared" si="41"/>
        <v>NULL</v>
      </c>
      <c r="AG61">
        <f t="shared" si="32"/>
        <v>97</v>
      </c>
      <c r="AH61">
        <f t="shared" si="33"/>
        <v>59</v>
      </c>
      <c r="AI61">
        <v>100</v>
      </c>
      <c r="AK61" t="str">
        <f t="shared" si="34"/>
        <v>Other Sciences</v>
      </c>
      <c r="AL61" t="str">
        <f t="shared" si="34"/>
        <v>NULL</v>
      </c>
      <c r="AM61">
        <f t="shared" si="42"/>
        <v>1</v>
      </c>
      <c r="AN61">
        <f t="shared" si="43"/>
        <v>1</v>
      </c>
      <c r="AO61">
        <f t="shared" si="44"/>
        <v>1</v>
      </c>
      <c r="BJ61" s="56"/>
      <c r="BK61" s="56"/>
    </row>
    <row r="62" spans="1:63" x14ac:dyDescent="0.45">
      <c r="A62" t="s">
        <v>36</v>
      </c>
      <c r="B62" s="16">
        <f t="shared" ca="1" si="21"/>
        <v>1756</v>
      </c>
      <c r="C62" s="16">
        <f t="shared" ca="1" si="22"/>
        <v>2215</v>
      </c>
      <c r="D62" s="16">
        <f t="shared" ca="1" si="23"/>
        <v>3971</v>
      </c>
      <c r="E62" s="16"/>
      <c r="F62" s="16">
        <f t="shared" ca="1" si="24"/>
        <v>1512</v>
      </c>
      <c r="G62" s="16">
        <f t="shared" ca="1" si="25"/>
        <v>1983</v>
      </c>
      <c r="H62" s="16">
        <f t="shared" ca="1" si="26"/>
        <v>3495</v>
      </c>
      <c r="I62" s="44"/>
      <c r="J62" s="16">
        <f t="shared" ca="1" si="27"/>
        <v>1744</v>
      </c>
      <c r="K62" s="16">
        <f t="shared" ca="1" si="28"/>
        <v>2209</v>
      </c>
      <c r="L62" s="16">
        <f t="shared" ca="1" si="29"/>
        <v>3953</v>
      </c>
      <c r="M62" t="s">
        <v>36</v>
      </c>
      <c r="N62" s="16"/>
      <c r="O62" s="39"/>
      <c r="R62" s="59"/>
      <c r="S62" t="s">
        <v>15</v>
      </c>
      <c r="T62" t="s">
        <v>1</v>
      </c>
      <c r="U62">
        <v>565</v>
      </c>
      <c r="V62">
        <v>470</v>
      </c>
      <c r="W62">
        <v>568</v>
      </c>
      <c r="Y62" t="str">
        <f t="shared" si="30"/>
        <v>D &amp; T: Electronic Products</v>
      </c>
      <c r="Z62" t="str">
        <f t="shared" si="30"/>
        <v>F</v>
      </c>
      <c r="AA62">
        <f t="shared" si="38"/>
        <v>565</v>
      </c>
      <c r="AB62">
        <f t="shared" si="39"/>
        <v>470</v>
      </c>
      <c r="AC62">
        <f t="shared" si="40"/>
        <v>568</v>
      </c>
      <c r="AE62" t="str">
        <f t="shared" si="41"/>
        <v>D &amp; T: Electronic Products</v>
      </c>
      <c r="AF62" t="str">
        <f t="shared" si="41"/>
        <v>F</v>
      </c>
      <c r="AG62">
        <f t="shared" si="32"/>
        <v>99</v>
      </c>
      <c r="AH62">
        <f t="shared" si="33"/>
        <v>83</v>
      </c>
      <c r="AI62">
        <v>100</v>
      </c>
      <c r="AK62" t="str">
        <f t="shared" si="34"/>
        <v>D &amp; T: Electronic Products</v>
      </c>
      <c r="AL62" t="str">
        <f t="shared" si="34"/>
        <v>F</v>
      </c>
      <c r="AM62">
        <f t="shared" si="42"/>
        <v>0</v>
      </c>
      <c r="AN62">
        <f t="shared" si="43"/>
        <v>0</v>
      </c>
      <c r="AO62">
        <f t="shared" si="44"/>
        <v>0</v>
      </c>
      <c r="BJ62" s="56"/>
      <c r="BK62" s="56"/>
    </row>
    <row r="63" spans="1:63" x14ac:dyDescent="0.45">
      <c r="A63" t="s">
        <v>37</v>
      </c>
      <c r="B63" s="16">
        <f t="shared" ca="1" si="21"/>
        <v>1918</v>
      </c>
      <c r="C63" s="16">
        <f t="shared" ca="1" si="22"/>
        <v>2144</v>
      </c>
      <c r="D63" s="16">
        <f t="shared" ca="1" si="23"/>
        <v>4062</v>
      </c>
      <c r="E63" s="16"/>
      <c r="F63" s="16">
        <f t="shared" ca="1" si="24"/>
        <v>1776</v>
      </c>
      <c r="G63" s="16">
        <f t="shared" ca="1" si="25"/>
        <v>2067</v>
      </c>
      <c r="H63" s="16">
        <f t="shared" ca="1" si="26"/>
        <v>3843</v>
      </c>
      <c r="I63" s="44"/>
      <c r="J63" s="16">
        <f t="shared" ca="1" si="27"/>
        <v>1900</v>
      </c>
      <c r="K63" s="16">
        <f t="shared" ca="1" si="28"/>
        <v>2131</v>
      </c>
      <c r="L63" s="16">
        <f t="shared" ca="1" si="29"/>
        <v>4031</v>
      </c>
      <c r="M63" t="s">
        <v>37</v>
      </c>
      <c r="N63" s="16"/>
      <c r="O63" s="39"/>
      <c r="R63" s="59"/>
      <c r="S63" t="s">
        <v>15</v>
      </c>
      <c r="T63" t="s">
        <v>2</v>
      </c>
      <c r="U63">
        <v>7174</v>
      </c>
      <c r="V63">
        <v>4686</v>
      </c>
      <c r="W63">
        <v>7325</v>
      </c>
      <c r="Y63" t="str">
        <f t="shared" si="30"/>
        <v>D &amp; T: Electronic Products</v>
      </c>
      <c r="Z63" t="str">
        <f t="shared" si="30"/>
        <v>M</v>
      </c>
      <c r="AA63">
        <f t="shared" si="38"/>
        <v>7174</v>
      </c>
      <c r="AB63">
        <f t="shared" si="39"/>
        <v>4686</v>
      </c>
      <c r="AC63">
        <f t="shared" si="40"/>
        <v>7325</v>
      </c>
      <c r="AE63" t="str">
        <f t="shared" si="41"/>
        <v>D &amp; T: Electronic Products</v>
      </c>
      <c r="AF63" t="str">
        <f t="shared" si="41"/>
        <v>M</v>
      </c>
      <c r="AG63">
        <f t="shared" si="32"/>
        <v>98</v>
      </c>
      <c r="AH63">
        <f t="shared" si="33"/>
        <v>64</v>
      </c>
      <c r="AI63">
        <v>100</v>
      </c>
      <c r="AK63" t="str">
        <f t="shared" si="34"/>
        <v>D &amp; T: Electronic Products</v>
      </c>
      <c r="AL63" t="str">
        <f t="shared" si="34"/>
        <v>M</v>
      </c>
      <c r="AM63">
        <f t="shared" si="42"/>
        <v>2</v>
      </c>
      <c r="AN63">
        <f t="shared" si="43"/>
        <v>1</v>
      </c>
      <c r="AO63">
        <f t="shared" si="44"/>
        <v>2</v>
      </c>
      <c r="BJ63" s="56"/>
      <c r="BK63" s="56"/>
    </row>
    <row r="64" spans="1:63" x14ac:dyDescent="0.45">
      <c r="A64" t="s">
        <v>38</v>
      </c>
      <c r="B64" s="16">
        <f t="shared" ca="1" si="21"/>
        <v>36797</v>
      </c>
      <c r="C64" s="16">
        <f t="shared" ca="1" si="22"/>
        <v>48472</v>
      </c>
      <c r="D64" s="16">
        <f t="shared" ca="1" si="23"/>
        <v>85269</v>
      </c>
      <c r="E64" s="16"/>
      <c r="F64" s="16">
        <f t="shared" ca="1" si="24"/>
        <v>24264</v>
      </c>
      <c r="G64" s="16">
        <f t="shared" ca="1" si="25"/>
        <v>36918</v>
      </c>
      <c r="H64" s="16">
        <f t="shared" ca="1" si="26"/>
        <v>61182</v>
      </c>
      <c r="I64" s="44"/>
      <c r="J64" s="16">
        <f t="shared" ca="1" si="27"/>
        <v>36477</v>
      </c>
      <c r="K64" s="16">
        <f t="shared" ca="1" si="28"/>
        <v>48192</v>
      </c>
      <c r="L64" s="16">
        <f t="shared" ca="1" si="29"/>
        <v>84669</v>
      </c>
      <c r="M64" t="s">
        <v>38</v>
      </c>
      <c r="N64" s="16"/>
      <c r="O64" s="39"/>
      <c r="R64" s="59"/>
      <c r="S64" t="s">
        <v>15</v>
      </c>
      <c r="T64" t="s">
        <v>3</v>
      </c>
      <c r="U64">
        <v>7739</v>
      </c>
      <c r="V64">
        <v>5156</v>
      </c>
      <c r="W64">
        <v>7893</v>
      </c>
      <c r="Y64" t="str">
        <f t="shared" si="30"/>
        <v>D &amp; T: Electronic Products</v>
      </c>
      <c r="Z64" t="str">
        <f t="shared" si="30"/>
        <v>NULL</v>
      </c>
      <c r="AA64">
        <f t="shared" si="38"/>
        <v>7739</v>
      </c>
      <c r="AB64">
        <f t="shared" si="39"/>
        <v>5156</v>
      </c>
      <c r="AC64">
        <f t="shared" si="40"/>
        <v>7893</v>
      </c>
      <c r="AE64" t="str">
        <f t="shared" si="41"/>
        <v>D &amp; T: Electronic Products</v>
      </c>
      <c r="AF64" t="str">
        <f t="shared" si="41"/>
        <v>NULL</v>
      </c>
      <c r="AG64">
        <f t="shared" si="32"/>
        <v>98</v>
      </c>
      <c r="AH64">
        <f t="shared" si="33"/>
        <v>65</v>
      </c>
      <c r="AI64">
        <v>100</v>
      </c>
      <c r="AK64" t="str">
        <f t="shared" si="34"/>
        <v>D &amp; T: Electronic Products</v>
      </c>
      <c r="AL64" t="str">
        <f t="shared" si="34"/>
        <v>NULL</v>
      </c>
      <c r="AM64">
        <f t="shared" si="42"/>
        <v>1</v>
      </c>
      <c r="AN64">
        <f t="shared" si="43"/>
        <v>1</v>
      </c>
      <c r="AO64">
        <f t="shared" si="44"/>
        <v>1</v>
      </c>
      <c r="BJ64" s="56"/>
      <c r="BK64" s="56"/>
    </row>
    <row r="65" spans="1:63" x14ac:dyDescent="0.45">
      <c r="A65" t="s">
        <v>39</v>
      </c>
      <c r="B65" s="16">
        <f t="shared" ca="1" si="21"/>
        <v>1643</v>
      </c>
      <c r="C65" s="16">
        <f t="shared" ca="1" si="22"/>
        <v>2569</v>
      </c>
      <c r="D65" s="16">
        <f t="shared" ca="1" si="23"/>
        <v>4212</v>
      </c>
      <c r="E65" s="16"/>
      <c r="F65" s="16">
        <f t="shared" ca="1" si="24"/>
        <v>1176</v>
      </c>
      <c r="G65" s="16">
        <f t="shared" ca="1" si="25"/>
        <v>2096</v>
      </c>
      <c r="H65" s="16">
        <f t="shared" ca="1" si="26"/>
        <v>3272</v>
      </c>
      <c r="I65" s="44"/>
      <c r="J65" s="16">
        <f t="shared" ca="1" si="27"/>
        <v>1631</v>
      </c>
      <c r="K65" s="16">
        <f t="shared" ca="1" si="28"/>
        <v>2553</v>
      </c>
      <c r="L65" s="16">
        <f t="shared" ca="1" si="29"/>
        <v>4184</v>
      </c>
      <c r="M65" t="s">
        <v>39</v>
      </c>
      <c r="N65" s="16"/>
      <c r="O65" s="40"/>
      <c r="R65" s="59"/>
      <c r="S65" t="s">
        <v>16</v>
      </c>
      <c r="T65" t="s">
        <v>1</v>
      </c>
      <c r="U65">
        <v>24141</v>
      </c>
      <c r="V65">
        <v>17099</v>
      </c>
      <c r="W65">
        <v>24327</v>
      </c>
      <c r="Y65" t="str">
        <f t="shared" si="30"/>
        <v>D &amp; T: Food Technology</v>
      </c>
      <c r="Z65" t="str">
        <f t="shared" si="30"/>
        <v>F</v>
      </c>
      <c r="AA65">
        <f t="shared" si="38"/>
        <v>24141</v>
      </c>
      <c r="AB65">
        <f t="shared" si="39"/>
        <v>17099</v>
      </c>
      <c r="AC65">
        <f t="shared" si="40"/>
        <v>24327</v>
      </c>
      <c r="AE65" t="str">
        <f t="shared" si="41"/>
        <v>D &amp; T: Food Technology</v>
      </c>
      <c r="AF65" t="str">
        <f t="shared" si="41"/>
        <v>F</v>
      </c>
      <c r="AG65">
        <f t="shared" si="32"/>
        <v>99</v>
      </c>
      <c r="AH65">
        <f t="shared" si="33"/>
        <v>70</v>
      </c>
      <c r="AI65">
        <v>100</v>
      </c>
      <c r="AK65" t="str">
        <f t="shared" si="34"/>
        <v>D &amp; T: Food Technology</v>
      </c>
      <c r="AL65" t="str">
        <f t="shared" si="34"/>
        <v>F</v>
      </c>
      <c r="AM65">
        <f t="shared" si="42"/>
        <v>8</v>
      </c>
      <c r="AN65">
        <f t="shared" si="43"/>
        <v>6</v>
      </c>
      <c r="AO65">
        <f t="shared" si="44"/>
        <v>8</v>
      </c>
      <c r="BJ65" s="56"/>
      <c r="BK65" s="56"/>
    </row>
    <row r="66" spans="1:63" x14ac:dyDescent="0.45">
      <c r="A66" t="s">
        <v>40</v>
      </c>
      <c r="B66" s="16">
        <f t="shared" ca="1" si="21"/>
        <v>4986</v>
      </c>
      <c r="C66" s="16">
        <f t="shared" ca="1" si="22"/>
        <v>5543</v>
      </c>
      <c r="D66" s="16">
        <f t="shared" ca="1" si="23"/>
        <v>10529</v>
      </c>
      <c r="E66" s="16"/>
      <c r="F66" s="16">
        <f t="shared" ca="1" si="24"/>
        <v>4328</v>
      </c>
      <c r="G66" s="16">
        <f t="shared" ca="1" si="25"/>
        <v>5109</v>
      </c>
      <c r="H66" s="16">
        <f t="shared" ca="1" si="26"/>
        <v>9437</v>
      </c>
      <c r="I66" s="44"/>
      <c r="J66" s="16">
        <f t="shared" ca="1" si="27"/>
        <v>4936</v>
      </c>
      <c r="K66" s="16">
        <f t="shared" ca="1" si="28"/>
        <v>5513</v>
      </c>
      <c r="L66" s="16">
        <f t="shared" ca="1" si="29"/>
        <v>10449</v>
      </c>
      <c r="M66" t="s">
        <v>40</v>
      </c>
      <c r="N66" s="16"/>
      <c r="O66" s="40"/>
      <c r="R66" s="59"/>
      <c r="S66" t="s">
        <v>16</v>
      </c>
      <c r="T66" t="s">
        <v>2</v>
      </c>
      <c r="U66">
        <v>13738</v>
      </c>
      <c r="V66">
        <v>6371</v>
      </c>
      <c r="W66">
        <v>14080</v>
      </c>
      <c r="Y66" t="str">
        <f t="shared" si="30"/>
        <v>D &amp; T: Food Technology</v>
      </c>
      <c r="Z66" t="str">
        <f t="shared" si="30"/>
        <v>M</v>
      </c>
      <c r="AA66">
        <f t="shared" si="38"/>
        <v>13738</v>
      </c>
      <c r="AB66">
        <f t="shared" si="39"/>
        <v>6371</v>
      </c>
      <c r="AC66">
        <f t="shared" si="40"/>
        <v>14080</v>
      </c>
      <c r="AE66" t="str">
        <f t="shared" si="41"/>
        <v>D &amp; T: Food Technology</v>
      </c>
      <c r="AF66" t="str">
        <f t="shared" si="41"/>
        <v>M</v>
      </c>
      <c r="AG66">
        <f t="shared" si="32"/>
        <v>98</v>
      </c>
      <c r="AH66">
        <f t="shared" si="33"/>
        <v>45</v>
      </c>
      <c r="AI66">
        <v>100</v>
      </c>
      <c r="AK66" t="str">
        <f t="shared" si="34"/>
        <v>D &amp; T: Food Technology</v>
      </c>
      <c r="AL66" t="str">
        <f t="shared" si="34"/>
        <v>M</v>
      </c>
      <c r="AM66">
        <f t="shared" si="42"/>
        <v>4</v>
      </c>
      <c r="AN66">
        <f t="shared" si="43"/>
        <v>2</v>
      </c>
      <c r="AO66">
        <f t="shared" si="44"/>
        <v>4</v>
      </c>
      <c r="BJ66" s="56"/>
      <c r="BK66" s="56"/>
    </row>
    <row r="67" spans="1:63" x14ac:dyDescent="0.45">
      <c r="B67" s="16" t="str">
        <f t="shared" ca="1" si="21"/>
        <v>.</v>
      </c>
      <c r="C67" s="16" t="str">
        <f t="shared" ca="1" si="22"/>
        <v>.</v>
      </c>
      <c r="D67" s="16" t="str">
        <f t="shared" ca="1" si="23"/>
        <v>.</v>
      </c>
      <c r="E67" s="16"/>
      <c r="F67" s="16" t="str">
        <f t="shared" ca="1" si="24"/>
        <v>.</v>
      </c>
      <c r="G67" s="16" t="str">
        <f t="shared" ca="1" si="25"/>
        <v>.</v>
      </c>
      <c r="H67" s="16" t="str">
        <f t="shared" ca="1" si="26"/>
        <v>.</v>
      </c>
      <c r="I67" s="44"/>
      <c r="J67" s="16" t="str">
        <f t="shared" ca="1" si="27"/>
        <v>.</v>
      </c>
      <c r="K67" s="16" t="str">
        <f t="shared" ca="1" si="28"/>
        <v>.</v>
      </c>
      <c r="L67" s="16" t="str">
        <f t="shared" ca="1" si="29"/>
        <v>.</v>
      </c>
      <c r="N67" s="16"/>
      <c r="O67" s="39"/>
      <c r="R67" s="59"/>
      <c r="S67" t="s">
        <v>16</v>
      </c>
      <c r="T67" t="s">
        <v>3</v>
      </c>
      <c r="U67">
        <v>37879</v>
      </c>
      <c r="V67">
        <v>23470</v>
      </c>
      <c r="W67">
        <v>38407</v>
      </c>
      <c r="Y67" t="str">
        <f t="shared" si="30"/>
        <v>D &amp; T: Food Technology</v>
      </c>
      <c r="Z67" t="str">
        <f t="shared" si="30"/>
        <v>NULL</v>
      </c>
      <c r="AA67">
        <f t="shared" si="38"/>
        <v>37879</v>
      </c>
      <c r="AB67">
        <f t="shared" si="39"/>
        <v>23470</v>
      </c>
      <c r="AC67">
        <f t="shared" si="40"/>
        <v>38407</v>
      </c>
      <c r="AE67" t="str">
        <f t="shared" si="41"/>
        <v>D &amp; T: Food Technology</v>
      </c>
      <c r="AF67" t="str">
        <f t="shared" si="41"/>
        <v>NULL</v>
      </c>
      <c r="AG67">
        <f t="shared" si="32"/>
        <v>99</v>
      </c>
      <c r="AH67">
        <f t="shared" si="33"/>
        <v>61</v>
      </c>
      <c r="AI67">
        <v>100</v>
      </c>
      <c r="AK67" t="str">
        <f t="shared" si="34"/>
        <v>D &amp; T: Food Technology</v>
      </c>
      <c r="AL67" t="str">
        <f t="shared" si="34"/>
        <v>NULL</v>
      </c>
      <c r="AM67">
        <f t="shared" si="42"/>
        <v>6</v>
      </c>
      <c r="AN67">
        <f t="shared" si="43"/>
        <v>4</v>
      </c>
      <c r="AO67">
        <f t="shared" si="44"/>
        <v>6</v>
      </c>
      <c r="BJ67" s="56"/>
      <c r="BK67" s="56"/>
    </row>
    <row r="68" spans="1:63" x14ac:dyDescent="0.45">
      <c r="A68" t="s">
        <v>81</v>
      </c>
      <c r="B68" s="16">
        <f t="shared" ca="1" si="21"/>
        <v>6742</v>
      </c>
      <c r="C68" s="16">
        <f t="shared" ca="1" si="22"/>
        <v>6841</v>
      </c>
      <c r="D68" s="16">
        <f t="shared" ca="1" si="23"/>
        <v>13583</v>
      </c>
      <c r="E68" s="16"/>
      <c r="F68" s="16">
        <f t="shared" ca="1" si="24"/>
        <v>5855</v>
      </c>
      <c r="G68" s="16">
        <f t="shared" ca="1" si="25"/>
        <v>6158</v>
      </c>
      <c r="H68" s="16">
        <f t="shared" ca="1" si="26"/>
        <v>12013</v>
      </c>
      <c r="I68" s="44"/>
      <c r="J68" s="16">
        <f t="shared" ca="1" si="27"/>
        <v>6687</v>
      </c>
      <c r="K68" s="16">
        <f t="shared" ca="1" si="28"/>
        <v>6817</v>
      </c>
      <c r="L68" s="16">
        <f t="shared" ca="1" si="29"/>
        <v>13504</v>
      </c>
      <c r="M68" t="s">
        <v>81</v>
      </c>
      <c r="N68" s="16"/>
      <c r="O68" s="39"/>
      <c r="R68" s="59"/>
      <c r="S68" t="s">
        <v>17</v>
      </c>
      <c r="T68" t="s">
        <v>1</v>
      </c>
      <c r="U68">
        <v>11741</v>
      </c>
      <c r="V68">
        <v>8491</v>
      </c>
      <c r="W68">
        <v>11890</v>
      </c>
      <c r="Y68" t="str">
        <f t="shared" si="30"/>
        <v>D &amp; T: Graphic Products</v>
      </c>
      <c r="Z68" t="str">
        <f t="shared" si="30"/>
        <v>F</v>
      </c>
      <c r="AA68">
        <f t="shared" si="38"/>
        <v>11741</v>
      </c>
      <c r="AB68">
        <f t="shared" si="39"/>
        <v>8491</v>
      </c>
      <c r="AC68">
        <f t="shared" si="40"/>
        <v>11890</v>
      </c>
      <c r="AE68" t="str">
        <f t="shared" si="41"/>
        <v>D &amp; T: Graphic Products</v>
      </c>
      <c r="AF68" t="str">
        <f t="shared" si="41"/>
        <v>F</v>
      </c>
      <c r="AG68">
        <f t="shared" si="32"/>
        <v>99</v>
      </c>
      <c r="AH68">
        <f t="shared" si="33"/>
        <v>71</v>
      </c>
      <c r="AI68">
        <v>100</v>
      </c>
      <c r="AK68" t="str">
        <f t="shared" si="34"/>
        <v>D &amp; T: Graphic Products</v>
      </c>
      <c r="AL68" t="str">
        <f t="shared" si="34"/>
        <v>F</v>
      </c>
      <c r="AM68">
        <f t="shared" si="42"/>
        <v>4</v>
      </c>
      <c r="AN68">
        <f t="shared" si="43"/>
        <v>3</v>
      </c>
      <c r="AO68">
        <f t="shared" si="44"/>
        <v>4</v>
      </c>
      <c r="BJ68" s="56"/>
      <c r="BK68" s="56"/>
    </row>
    <row r="69" spans="1:63" x14ac:dyDescent="0.45">
      <c r="A69" t="s">
        <v>41</v>
      </c>
      <c r="B69" s="16">
        <f t="shared" ca="1" si="21"/>
        <v>2042</v>
      </c>
      <c r="C69" s="16">
        <f t="shared" ca="1" si="22"/>
        <v>1885</v>
      </c>
      <c r="D69" s="16">
        <f t="shared" ca="1" si="23"/>
        <v>3927</v>
      </c>
      <c r="E69" s="16"/>
      <c r="F69" s="16">
        <f t="shared" ca="1" si="24"/>
        <v>1609</v>
      </c>
      <c r="G69" s="16">
        <f t="shared" ca="1" si="25"/>
        <v>1591</v>
      </c>
      <c r="H69" s="16">
        <f t="shared" ca="1" si="26"/>
        <v>3200</v>
      </c>
      <c r="I69" s="44"/>
      <c r="J69" s="16">
        <f t="shared" ca="1" si="27"/>
        <v>2029</v>
      </c>
      <c r="K69" s="16">
        <f t="shared" ca="1" si="28"/>
        <v>1879</v>
      </c>
      <c r="L69" s="16">
        <f t="shared" ca="1" si="29"/>
        <v>3908</v>
      </c>
      <c r="M69" t="s">
        <v>41</v>
      </c>
      <c r="N69" s="16"/>
      <c r="O69" s="39"/>
      <c r="R69" s="59"/>
      <c r="S69" t="s">
        <v>17</v>
      </c>
      <c r="T69" t="s">
        <v>2</v>
      </c>
      <c r="U69">
        <v>19257</v>
      </c>
      <c r="V69">
        <v>10078</v>
      </c>
      <c r="W69">
        <v>19943</v>
      </c>
      <c r="Y69" t="str">
        <f t="shared" si="30"/>
        <v>D &amp; T: Graphic Products</v>
      </c>
      <c r="Z69" t="str">
        <f t="shared" si="30"/>
        <v>M</v>
      </c>
      <c r="AA69">
        <f t="shared" si="38"/>
        <v>19257</v>
      </c>
      <c r="AB69">
        <f t="shared" si="39"/>
        <v>10078</v>
      </c>
      <c r="AC69">
        <f t="shared" si="40"/>
        <v>19943</v>
      </c>
      <c r="AE69" t="str">
        <f t="shared" si="41"/>
        <v>D &amp; T: Graphic Products</v>
      </c>
      <c r="AF69" t="str">
        <f t="shared" si="41"/>
        <v>M</v>
      </c>
      <c r="AG69">
        <f t="shared" si="32"/>
        <v>97</v>
      </c>
      <c r="AH69">
        <f t="shared" si="33"/>
        <v>51</v>
      </c>
      <c r="AI69">
        <v>100</v>
      </c>
      <c r="AK69" t="str">
        <f t="shared" si="34"/>
        <v>D &amp; T: Graphic Products</v>
      </c>
      <c r="AL69" t="str">
        <f t="shared" si="34"/>
        <v>M</v>
      </c>
      <c r="AM69">
        <f t="shared" si="42"/>
        <v>6</v>
      </c>
      <c r="AN69">
        <f t="shared" si="43"/>
        <v>3</v>
      </c>
      <c r="AO69">
        <f t="shared" si="44"/>
        <v>6</v>
      </c>
      <c r="BJ69" s="56"/>
      <c r="BK69" s="56"/>
    </row>
    <row r="70" spans="1:63" x14ac:dyDescent="0.45">
      <c r="A70" t="s">
        <v>42</v>
      </c>
      <c r="B70" s="16">
        <f t="shared" ca="1" si="21"/>
        <v>707</v>
      </c>
      <c r="C70" s="16">
        <f t="shared" ca="1" si="22"/>
        <v>485</v>
      </c>
      <c r="D70" s="16">
        <f t="shared" ca="1" si="23"/>
        <v>1192</v>
      </c>
      <c r="E70" s="16"/>
      <c r="F70" s="16">
        <f t="shared" ca="1" si="24"/>
        <v>695</v>
      </c>
      <c r="G70" s="16">
        <f t="shared" ca="1" si="25"/>
        <v>468</v>
      </c>
      <c r="H70" s="16">
        <f t="shared" ca="1" si="26"/>
        <v>1163</v>
      </c>
      <c r="I70" s="44"/>
      <c r="J70" s="16">
        <f t="shared" ca="1" si="27"/>
        <v>706</v>
      </c>
      <c r="K70" s="16">
        <f t="shared" ca="1" si="28"/>
        <v>485</v>
      </c>
      <c r="L70" s="16">
        <f t="shared" ca="1" si="29"/>
        <v>1191</v>
      </c>
      <c r="M70" t="s">
        <v>42</v>
      </c>
      <c r="N70" s="16"/>
      <c r="O70" s="39"/>
      <c r="R70" s="59"/>
      <c r="S70" t="s">
        <v>17</v>
      </c>
      <c r="T70" t="s">
        <v>3</v>
      </c>
      <c r="U70">
        <v>30998</v>
      </c>
      <c r="V70">
        <v>18569</v>
      </c>
      <c r="W70">
        <v>31833</v>
      </c>
      <c r="Y70" t="str">
        <f t="shared" si="30"/>
        <v>D &amp; T: Graphic Products</v>
      </c>
      <c r="Z70" t="str">
        <f t="shared" si="30"/>
        <v>NULL</v>
      </c>
      <c r="AA70">
        <f t="shared" si="38"/>
        <v>30998</v>
      </c>
      <c r="AB70">
        <f t="shared" si="39"/>
        <v>18569</v>
      </c>
      <c r="AC70">
        <f t="shared" si="40"/>
        <v>31833</v>
      </c>
      <c r="AE70" t="str">
        <f t="shared" si="41"/>
        <v>D &amp; T: Graphic Products</v>
      </c>
      <c r="AF70" t="str">
        <f t="shared" si="41"/>
        <v>NULL</v>
      </c>
      <c r="AG70">
        <f t="shared" si="32"/>
        <v>97</v>
      </c>
      <c r="AH70">
        <f t="shared" si="33"/>
        <v>58</v>
      </c>
      <c r="AI70">
        <v>100</v>
      </c>
      <c r="AK70" t="str">
        <f t="shared" si="34"/>
        <v>D &amp; T: Graphic Products</v>
      </c>
      <c r="AL70" t="str">
        <f t="shared" si="34"/>
        <v>NULL</v>
      </c>
      <c r="AM70">
        <f t="shared" si="42"/>
        <v>5</v>
      </c>
      <c r="AN70">
        <f t="shared" si="43"/>
        <v>3</v>
      </c>
      <c r="AO70">
        <f t="shared" si="44"/>
        <v>5</v>
      </c>
      <c r="BJ70" s="56"/>
      <c r="BK70" s="56"/>
    </row>
    <row r="71" spans="1:63" x14ac:dyDescent="0.45">
      <c r="A71" t="s">
        <v>43</v>
      </c>
      <c r="B71" s="16">
        <f t="shared" ca="1" si="21"/>
        <v>4121</v>
      </c>
      <c r="C71" s="16">
        <f t="shared" ca="1" si="22"/>
        <v>4181</v>
      </c>
      <c r="D71" s="16">
        <f t="shared" ca="1" si="23"/>
        <v>8302</v>
      </c>
      <c r="E71" s="16"/>
      <c r="F71" s="16">
        <f t="shared" ca="1" si="24"/>
        <v>3819</v>
      </c>
      <c r="G71" s="16">
        <f t="shared" ca="1" si="25"/>
        <v>3964</v>
      </c>
      <c r="H71" s="16">
        <f t="shared" ca="1" si="26"/>
        <v>7783</v>
      </c>
      <c r="I71" s="44"/>
      <c r="J71" s="16">
        <f t="shared" ca="1" si="27"/>
        <v>4103</v>
      </c>
      <c r="K71" s="16">
        <f t="shared" ca="1" si="28"/>
        <v>4174</v>
      </c>
      <c r="L71" s="16">
        <f t="shared" ca="1" si="29"/>
        <v>8277</v>
      </c>
      <c r="M71" t="s">
        <v>43</v>
      </c>
      <c r="N71" s="16"/>
      <c r="O71" s="39"/>
      <c r="R71" s="59"/>
      <c r="S71" t="s">
        <v>18</v>
      </c>
      <c r="T71" t="s">
        <v>1</v>
      </c>
      <c r="U71">
        <v>7522</v>
      </c>
      <c r="V71">
        <v>5419</v>
      </c>
      <c r="W71">
        <v>7607</v>
      </c>
      <c r="Y71" t="str">
        <f t="shared" si="30"/>
        <v>D &amp; T: Resistant Materials</v>
      </c>
      <c r="Z71" t="str">
        <f t="shared" si="30"/>
        <v>F</v>
      </c>
      <c r="AA71">
        <f t="shared" si="38"/>
        <v>7522</v>
      </c>
      <c r="AB71">
        <f t="shared" si="39"/>
        <v>5419</v>
      </c>
      <c r="AC71">
        <f t="shared" si="40"/>
        <v>7607</v>
      </c>
      <c r="AE71" t="str">
        <f t="shared" si="41"/>
        <v>D &amp; T: Resistant Materials</v>
      </c>
      <c r="AF71" t="str">
        <f t="shared" si="41"/>
        <v>F</v>
      </c>
      <c r="AG71">
        <f t="shared" si="32"/>
        <v>99</v>
      </c>
      <c r="AH71">
        <f t="shared" si="33"/>
        <v>71</v>
      </c>
      <c r="AI71">
        <v>100</v>
      </c>
      <c r="AK71" t="str">
        <f t="shared" si="34"/>
        <v>D &amp; T: Resistant Materials</v>
      </c>
      <c r="AL71" t="str">
        <f t="shared" si="34"/>
        <v>F</v>
      </c>
      <c r="AM71">
        <f t="shared" si="42"/>
        <v>3</v>
      </c>
      <c r="AN71">
        <f t="shared" si="43"/>
        <v>2</v>
      </c>
      <c r="AO71">
        <f t="shared" si="44"/>
        <v>3</v>
      </c>
      <c r="BJ71" s="56"/>
      <c r="BK71" s="56"/>
    </row>
    <row r="72" spans="1:63" x14ac:dyDescent="0.45">
      <c r="A72" t="s">
        <v>44</v>
      </c>
      <c r="B72" s="16">
        <f t="shared" ca="1" si="21"/>
        <v>661</v>
      </c>
      <c r="C72" s="16">
        <f t="shared" ca="1" si="22"/>
        <v>828</v>
      </c>
      <c r="D72" s="16">
        <f t="shared" ca="1" si="23"/>
        <v>1489</v>
      </c>
      <c r="E72" s="16"/>
      <c r="F72" s="16">
        <f t="shared" ca="1" si="24"/>
        <v>484</v>
      </c>
      <c r="G72" s="16">
        <f t="shared" ca="1" si="25"/>
        <v>659</v>
      </c>
      <c r="H72" s="16">
        <f t="shared" ca="1" si="26"/>
        <v>1143</v>
      </c>
      <c r="I72" s="44"/>
      <c r="J72" s="16">
        <f t="shared" ca="1" si="27"/>
        <v>637</v>
      </c>
      <c r="K72" s="16">
        <f t="shared" ca="1" si="28"/>
        <v>817</v>
      </c>
      <c r="L72" s="16">
        <f t="shared" ca="1" si="29"/>
        <v>1454</v>
      </c>
      <c r="M72" t="s">
        <v>44</v>
      </c>
      <c r="N72" s="16"/>
      <c r="O72" s="46"/>
      <c r="R72" s="59"/>
      <c r="S72" t="s">
        <v>18</v>
      </c>
      <c r="T72" t="s">
        <v>2</v>
      </c>
      <c r="U72">
        <v>42498</v>
      </c>
      <c r="V72">
        <v>23276</v>
      </c>
      <c r="W72">
        <v>43487</v>
      </c>
      <c r="Y72" t="str">
        <f t="shared" si="30"/>
        <v>D &amp; T: Resistant Materials</v>
      </c>
      <c r="Z72" t="str">
        <f t="shared" si="30"/>
        <v>M</v>
      </c>
      <c r="AA72">
        <f t="shared" si="38"/>
        <v>42498</v>
      </c>
      <c r="AB72">
        <f t="shared" si="39"/>
        <v>23276</v>
      </c>
      <c r="AC72">
        <f t="shared" si="40"/>
        <v>43487</v>
      </c>
      <c r="AE72" t="str">
        <f t="shared" si="41"/>
        <v>D &amp; T: Resistant Materials</v>
      </c>
      <c r="AF72" t="str">
        <f t="shared" si="41"/>
        <v>M</v>
      </c>
      <c r="AG72">
        <f t="shared" si="32"/>
        <v>98</v>
      </c>
      <c r="AH72">
        <f t="shared" si="33"/>
        <v>54</v>
      </c>
      <c r="AI72">
        <v>100</v>
      </c>
      <c r="AK72" t="str">
        <f t="shared" si="34"/>
        <v>D &amp; T: Resistant Materials</v>
      </c>
      <c r="AL72" t="str">
        <f t="shared" si="34"/>
        <v>M</v>
      </c>
      <c r="AM72">
        <f t="shared" si="42"/>
        <v>14</v>
      </c>
      <c r="AN72">
        <f t="shared" si="43"/>
        <v>7</v>
      </c>
      <c r="AO72">
        <f t="shared" si="44"/>
        <v>14</v>
      </c>
      <c r="BJ72" s="56"/>
      <c r="BK72" s="56"/>
    </row>
    <row r="73" spans="1:63" x14ac:dyDescent="0.45">
      <c r="B73" s="16" t="str">
        <f t="shared" ca="1" si="21"/>
        <v>.</v>
      </c>
      <c r="C73" s="16" t="str">
        <f t="shared" ca="1" si="22"/>
        <v>.</v>
      </c>
      <c r="D73" s="16" t="str">
        <f t="shared" ca="1" si="23"/>
        <v>.</v>
      </c>
      <c r="E73" s="16"/>
      <c r="F73" s="16" t="str">
        <f t="shared" ca="1" si="24"/>
        <v>.</v>
      </c>
      <c r="G73" s="16" t="str">
        <f t="shared" ca="1" si="25"/>
        <v>.</v>
      </c>
      <c r="H73" s="16" t="str">
        <f t="shared" ca="1" si="26"/>
        <v>.</v>
      </c>
      <c r="I73" s="44"/>
      <c r="J73" s="16" t="str">
        <f t="shared" ca="1" si="27"/>
        <v>.</v>
      </c>
      <c r="K73" s="16" t="str">
        <f t="shared" ca="1" si="28"/>
        <v>.</v>
      </c>
      <c r="L73" s="16" t="str">
        <f t="shared" ca="1" si="29"/>
        <v>.</v>
      </c>
      <c r="N73" s="16"/>
      <c r="O73" s="39"/>
      <c r="R73" s="59"/>
      <c r="S73" t="s">
        <v>18</v>
      </c>
      <c r="T73" t="s">
        <v>3</v>
      </c>
      <c r="U73">
        <v>50020</v>
      </c>
      <c r="V73">
        <v>28695</v>
      </c>
      <c r="W73">
        <v>51094</v>
      </c>
      <c r="Y73" t="str">
        <f t="shared" si="30"/>
        <v>D &amp; T: Resistant Materials</v>
      </c>
      <c r="Z73" t="str">
        <f t="shared" si="30"/>
        <v>NULL</v>
      </c>
      <c r="AA73">
        <f t="shared" si="38"/>
        <v>50020</v>
      </c>
      <c r="AB73">
        <f t="shared" si="39"/>
        <v>28695</v>
      </c>
      <c r="AC73">
        <f t="shared" si="40"/>
        <v>51094</v>
      </c>
      <c r="AE73" t="str">
        <f t="shared" si="41"/>
        <v>D &amp; T: Resistant Materials</v>
      </c>
      <c r="AF73" t="str">
        <f t="shared" si="41"/>
        <v>NULL</v>
      </c>
      <c r="AG73">
        <f t="shared" si="32"/>
        <v>98</v>
      </c>
      <c r="AH73">
        <f t="shared" si="33"/>
        <v>56</v>
      </c>
      <c r="AI73">
        <v>100</v>
      </c>
      <c r="AK73" t="str">
        <f t="shared" si="34"/>
        <v>D &amp; T: Resistant Materials</v>
      </c>
      <c r="AL73" t="str">
        <f t="shared" si="34"/>
        <v>NULL</v>
      </c>
      <c r="AM73">
        <f t="shared" si="42"/>
        <v>8</v>
      </c>
      <c r="AN73">
        <f t="shared" si="43"/>
        <v>5</v>
      </c>
      <c r="AO73">
        <f t="shared" si="44"/>
        <v>8</v>
      </c>
      <c r="BJ73" s="56"/>
      <c r="BK73" s="56"/>
    </row>
    <row r="74" spans="1:63" x14ac:dyDescent="0.45">
      <c r="A74" t="s">
        <v>45</v>
      </c>
      <c r="B74" s="16">
        <f t="shared" ca="1" si="21"/>
        <v>400</v>
      </c>
      <c r="C74" s="16">
        <f t="shared" ca="1" si="22"/>
        <v>424</v>
      </c>
      <c r="D74" s="16">
        <f t="shared" ca="1" si="23"/>
        <v>824</v>
      </c>
      <c r="E74" s="16"/>
      <c r="F74" s="16">
        <f t="shared" ca="1" si="24"/>
        <v>245</v>
      </c>
      <c r="G74" s="16">
        <f t="shared" ca="1" si="25"/>
        <v>324</v>
      </c>
      <c r="H74" s="16">
        <f t="shared" ca="1" si="26"/>
        <v>569</v>
      </c>
      <c r="I74" s="44"/>
      <c r="J74" s="16">
        <f t="shared" ca="1" si="27"/>
        <v>393</v>
      </c>
      <c r="K74" s="16">
        <f t="shared" ca="1" si="28"/>
        <v>421</v>
      </c>
      <c r="L74" s="16">
        <f t="shared" ca="1" si="29"/>
        <v>814</v>
      </c>
      <c r="M74" t="s">
        <v>45</v>
      </c>
      <c r="N74" s="16"/>
      <c r="O74" s="39"/>
      <c r="R74" s="59"/>
      <c r="S74" t="s">
        <v>19</v>
      </c>
      <c r="T74" t="s">
        <v>1</v>
      </c>
      <c r="U74">
        <v>165</v>
      </c>
      <c r="V74">
        <v>122</v>
      </c>
      <c r="W74">
        <v>166</v>
      </c>
      <c r="Y74" t="str">
        <f t="shared" si="30"/>
        <v>D &amp; T: Systems &amp; Control</v>
      </c>
      <c r="Z74" t="str">
        <f t="shared" si="30"/>
        <v>F</v>
      </c>
      <c r="AA74">
        <f t="shared" si="38"/>
        <v>165</v>
      </c>
      <c r="AB74">
        <f t="shared" si="39"/>
        <v>122</v>
      </c>
      <c r="AC74">
        <f t="shared" si="40"/>
        <v>166</v>
      </c>
      <c r="AE74" t="str">
        <f t="shared" si="41"/>
        <v>D &amp; T: Systems &amp; Control</v>
      </c>
      <c r="AF74" t="str">
        <f t="shared" si="41"/>
        <v>F</v>
      </c>
      <c r="AG74">
        <f t="shared" si="32"/>
        <v>99</v>
      </c>
      <c r="AH74">
        <f t="shared" si="33"/>
        <v>73</v>
      </c>
      <c r="AI74">
        <v>100</v>
      </c>
      <c r="AK74" t="str">
        <f t="shared" si="34"/>
        <v>D &amp; T: Systems &amp; Control</v>
      </c>
      <c r="AL74" t="str">
        <f t="shared" si="34"/>
        <v>F</v>
      </c>
      <c r="AM74">
        <f t="shared" si="42"/>
        <v>0</v>
      </c>
      <c r="AN74">
        <f t="shared" si="43"/>
        <v>0</v>
      </c>
      <c r="AO74">
        <f t="shared" si="44"/>
        <v>0</v>
      </c>
      <c r="BJ74" s="56"/>
      <c r="BK74" s="56"/>
    </row>
    <row r="75" spans="1:63" x14ac:dyDescent="0.45">
      <c r="B75" s="16" t="str">
        <f t="shared" ca="1" si="21"/>
        <v>.</v>
      </c>
      <c r="C75" s="16" t="str">
        <f t="shared" ca="1" si="22"/>
        <v>.</v>
      </c>
      <c r="D75" s="16" t="str">
        <f t="shared" ca="1" si="23"/>
        <v>.</v>
      </c>
      <c r="E75" s="16"/>
      <c r="F75" s="16" t="str">
        <f t="shared" ca="1" si="24"/>
        <v>.</v>
      </c>
      <c r="G75" s="16" t="str">
        <f t="shared" ca="1" si="25"/>
        <v>.</v>
      </c>
      <c r="H75" s="16" t="str">
        <f t="shared" ca="1" si="26"/>
        <v>.</v>
      </c>
      <c r="I75" s="44"/>
      <c r="J75" s="16" t="str">
        <f t="shared" ca="1" si="27"/>
        <v>.</v>
      </c>
      <c r="K75" s="16" t="str">
        <f t="shared" ca="1" si="28"/>
        <v>.</v>
      </c>
      <c r="L75" s="16" t="str">
        <f t="shared" ca="1" si="29"/>
        <v>.</v>
      </c>
      <c r="N75" s="16"/>
      <c r="O75" s="40"/>
      <c r="R75" s="59"/>
      <c r="S75" t="s">
        <v>19</v>
      </c>
      <c r="T75" t="s">
        <v>2</v>
      </c>
      <c r="U75">
        <v>2780</v>
      </c>
      <c r="V75">
        <v>1793</v>
      </c>
      <c r="W75">
        <v>2810</v>
      </c>
      <c r="Y75" t="str">
        <f t="shared" si="30"/>
        <v>D &amp; T: Systems &amp; Control</v>
      </c>
      <c r="Z75" t="str">
        <f t="shared" si="30"/>
        <v>M</v>
      </c>
      <c r="AA75">
        <f t="shared" si="38"/>
        <v>2780</v>
      </c>
      <c r="AB75">
        <f t="shared" si="39"/>
        <v>1793</v>
      </c>
      <c r="AC75">
        <f t="shared" si="40"/>
        <v>2810</v>
      </c>
      <c r="AE75" t="str">
        <f t="shared" si="41"/>
        <v>D &amp; T: Systems &amp; Control</v>
      </c>
      <c r="AF75" t="str">
        <f t="shared" si="41"/>
        <v>M</v>
      </c>
      <c r="AG75">
        <f t="shared" si="32"/>
        <v>99</v>
      </c>
      <c r="AH75">
        <f t="shared" si="33"/>
        <v>64</v>
      </c>
      <c r="AI75">
        <v>100</v>
      </c>
      <c r="AK75" t="str">
        <f t="shared" si="34"/>
        <v>D &amp; T: Systems &amp; Control</v>
      </c>
      <c r="AL75" t="str">
        <f t="shared" si="34"/>
        <v>M</v>
      </c>
      <c r="AM75">
        <f t="shared" si="42"/>
        <v>1</v>
      </c>
      <c r="AN75">
        <f t="shared" si="43"/>
        <v>1</v>
      </c>
      <c r="AO75">
        <f t="shared" si="44"/>
        <v>1</v>
      </c>
      <c r="BJ75" s="56"/>
      <c r="BK75" s="56"/>
    </row>
    <row r="76" spans="1:63" x14ac:dyDescent="0.45">
      <c r="A76" t="s">
        <v>46</v>
      </c>
      <c r="B76" s="16">
        <f t="shared" ca="1" si="21"/>
        <v>58515</v>
      </c>
      <c r="C76" s="16">
        <f t="shared" ca="1" si="22"/>
        <v>112635</v>
      </c>
      <c r="D76" s="16">
        <f t="shared" ca="1" si="23"/>
        <v>171150</v>
      </c>
      <c r="E76" s="16"/>
      <c r="F76" s="16">
        <f t="shared" ca="1" si="24"/>
        <v>37236</v>
      </c>
      <c r="G76" s="16">
        <f t="shared" ca="1" si="25"/>
        <v>92892</v>
      </c>
      <c r="H76" s="16">
        <f t="shared" ca="1" si="26"/>
        <v>130128</v>
      </c>
      <c r="I76" s="44"/>
      <c r="J76" s="16">
        <f t="shared" ca="1" si="27"/>
        <v>57656</v>
      </c>
      <c r="K76" s="16">
        <f t="shared" ca="1" si="28"/>
        <v>111950</v>
      </c>
      <c r="L76" s="16">
        <f t="shared" ca="1" si="29"/>
        <v>169606</v>
      </c>
      <c r="M76" t="s">
        <v>46</v>
      </c>
      <c r="N76" s="16"/>
      <c r="O76" s="40"/>
      <c r="R76" s="59"/>
      <c r="S76" t="s">
        <v>19</v>
      </c>
      <c r="T76" t="s">
        <v>3</v>
      </c>
      <c r="U76">
        <v>2945</v>
      </c>
      <c r="V76">
        <v>1915</v>
      </c>
      <c r="W76">
        <v>2976</v>
      </c>
      <c r="Y76" t="str">
        <f t="shared" si="30"/>
        <v>D &amp; T: Systems &amp; Control</v>
      </c>
      <c r="Z76" t="str">
        <f t="shared" si="30"/>
        <v>NULL</v>
      </c>
      <c r="AA76">
        <f t="shared" si="38"/>
        <v>2945</v>
      </c>
      <c r="AB76">
        <f t="shared" si="39"/>
        <v>1915</v>
      </c>
      <c r="AC76">
        <f t="shared" si="40"/>
        <v>2976</v>
      </c>
      <c r="AE76" t="str">
        <f t="shared" si="41"/>
        <v>D &amp; T: Systems &amp; Control</v>
      </c>
      <c r="AF76" t="str">
        <f t="shared" si="41"/>
        <v>NULL</v>
      </c>
      <c r="AG76">
        <f t="shared" si="32"/>
        <v>99</v>
      </c>
      <c r="AH76">
        <f t="shared" si="33"/>
        <v>64</v>
      </c>
      <c r="AI76">
        <v>100</v>
      </c>
      <c r="AK76" t="str">
        <f t="shared" si="34"/>
        <v>D &amp; T: Systems &amp; Control</v>
      </c>
      <c r="AL76" t="str">
        <f t="shared" si="34"/>
        <v>NULL</v>
      </c>
      <c r="AM76">
        <f t="shared" si="42"/>
        <v>0</v>
      </c>
      <c r="AN76">
        <f t="shared" si="43"/>
        <v>0</v>
      </c>
      <c r="AO76">
        <f t="shared" si="44"/>
        <v>0</v>
      </c>
      <c r="BJ76" s="56"/>
      <c r="BK76" s="56"/>
    </row>
    <row r="77" spans="1:63" x14ac:dyDescent="0.45">
      <c r="A77" t="s">
        <v>47</v>
      </c>
      <c r="B77" s="16">
        <f t="shared" ca="1" si="21"/>
        <v>4571</v>
      </c>
      <c r="C77" s="16">
        <f t="shared" ca="1" si="22"/>
        <v>4804</v>
      </c>
      <c r="D77" s="16">
        <f t="shared" ca="1" si="23"/>
        <v>9375</v>
      </c>
      <c r="E77" s="16"/>
      <c r="F77" s="16">
        <f t="shared" ca="1" si="24"/>
        <v>2276</v>
      </c>
      <c r="G77" s="16">
        <f t="shared" ca="1" si="25"/>
        <v>3233</v>
      </c>
      <c r="H77" s="16">
        <f t="shared" ca="1" si="26"/>
        <v>5509</v>
      </c>
      <c r="I77" s="44"/>
      <c r="J77" s="16">
        <f t="shared" ca="1" si="27"/>
        <v>4396</v>
      </c>
      <c r="K77" s="16">
        <f t="shared" ca="1" si="28"/>
        <v>4694</v>
      </c>
      <c r="L77" s="16">
        <f t="shared" ca="1" si="29"/>
        <v>9090</v>
      </c>
      <c r="M77" t="s">
        <v>47</v>
      </c>
      <c r="N77" s="16"/>
      <c r="O77" s="40"/>
      <c r="R77" s="59"/>
      <c r="S77" t="s">
        <v>20</v>
      </c>
      <c r="T77" t="s">
        <v>1</v>
      </c>
      <c r="U77">
        <v>23248</v>
      </c>
      <c r="V77">
        <v>16964</v>
      </c>
      <c r="W77">
        <v>23448</v>
      </c>
      <c r="Y77" t="str">
        <f t="shared" si="30"/>
        <v>D &amp; T: Textiles Technology</v>
      </c>
      <c r="Z77" t="str">
        <f t="shared" si="30"/>
        <v>F</v>
      </c>
      <c r="AA77">
        <f t="shared" si="38"/>
        <v>23248</v>
      </c>
      <c r="AB77">
        <f t="shared" si="39"/>
        <v>16964</v>
      </c>
      <c r="AC77">
        <f t="shared" si="40"/>
        <v>23448</v>
      </c>
      <c r="AE77" t="str">
        <f t="shared" si="41"/>
        <v>D &amp; T: Textiles Technology</v>
      </c>
      <c r="AF77" t="str">
        <f t="shared" si="41"/>
        <v>F</v>
      </c>
      <c r="AG77">
        <f t="shared" si="32"/>
        <v>99</v>
      </c>
      <c r="AH77">
        <f t="shared" si="33"/>
        <v>72</v>
      </c>
      <c r="AI77">
        <v>100</v>
      </c>
      <c r="AK77" t="str">
        <f t="shared" si="34"/>
        <v>D &amp; T: Textiles Technology</v>
      </c>
      <c r="AL77" t="str">
        <f t="shared" si="34"/>
        <v>F</v>
      </c>
      <c r="AM77">
        <f t="shared" si="42"/>
        <v>8</v>
      </c>
      <c r="AN77">
        <f t="shared" si="43"/>
        <v>6</v>
      </c>
      <c r="AO77">
        <f t="shared" si="44"/>
        <v>8</v>
      </c>
      <c r="BJ77" s="56"/>
      <c r="BK77" s="56"/>
    </row>
    <row r="78" spans="1:63" x14ac:dyDescent="0.45">
      <c r="B78" s="16" t="str">
        <f t="shared" ca="1" si="21"/>
        <v>.</v>
      </c>
      <c r="C78" s="16" t="str">
        <f t="shared" ca="1" si="22"/>
        <v>.</v>
      </c>
      <c r="D78" s="16" t="str">
        <f t="shared" ca="1" si="23"/>
        <v>.</v>
      </c>
      <c r="E78" s="16"/>
      <c r="F78" s="16" t="str">
        <f t="shared" ca="1" si="24"/>
        <v>.</v>
      </c>
      <c r="G78" s="16" t="str">
        <f t="shared" ca="1" si="25"/>
        <v>.</v>
      </c>
      <c r="H78" s="16" t="str">
        <f t="shared" ca="1" si="26"/>
        <v>.</v>
      </c>
      <c r="I78" s="44"/>
      <c r="J78" s="16" t="str">
        <f t="shared" ca="1" si="27"/>
        <v>.</v>
      </c>
      <c r="K78" s="16" t="str">
        <f t="shared" ca="1" si="28"/>
        <v>.</v>
      </c>
      <c r="L78" s="16" t="str">
        <f t="shared" ca="1" si="29"/>
        <v>.</v>
      </c>
      <c r="N78" s="16"/>
      <c r="O78" s="46"/>
      <c r="R78" s="59"/>
      <c r="S78" t="s">
        <v>20</v>
      </c>
      <c r="T78" t="s">
        <v>2</v>
      </c>
      <c r="U78">
        <v>725</v>
      </c>
      <c r="V78">
        <v>287</v>
      </c>
      <c r="W78">
        <v>753</v>
      </c>
      <c r="Y78" t="str">
        <f t="shared" si="30"/>
        <v>D &amp; T: Textiles Technology</v>
      </c>
      <c r="Z78" t="str">
        <f t="shared" si="30"/>
        <v>M</v>
      </c>
      <c r="AA78">
        <f t="shared" si="38"/>
        <v>725</v>
      </c>
      <c r="AB78">
        <f t="shared" si="39"/>
        <v>287</v>
      </c>
      <c r="AC78">
        <f t="shared" si="40"/>
        <v>753</v>
      </c>
      <c r="AE78" t="str">
        <f t="shared" si="41"/>
        <v>D &amp; T: Textiles Technology</v>
      </c>
      <c r="AF78" t="str">
        <f t="shared" si="41"/>
        <v>M</v>
      </c>
      <c r="AG78">
        <f t="shared" si="32"/>
        <v>96</v>
      </c>
      <c r="AH78">
        <f t="shared" si="33"/>
        <v>38</v>
      </c>
      <c r="AI78">
        <v>100</v>
      </c>
      <c r="AK78" t="str">
        <f t="shared" si="34"/>
        <v>D &amp; T: Textiles Technology</v>
      </c>
      <c r="AL78" t="str">
        <f t="shared" si="34"/>
        <v>M</v>
      </c>
      <c r="AM78">
        <f t="shared" si="42"/>
        <v>0</v>
      </c>
      <c r="AN78">
        <f t="shared" si="43"/>
        <v>0</v>
      </c>
      <c r="AO78">
        <f t="shared" si="44"/>
        <v>0</v>
      </c>
      <c r="BJ78" s="56"/>
      <c r="BK78" s="56"/>
    </row>
    <row r="79" spans="1:63" x14ac:dyDescent="0.45">
      <c r="A79" t="s">
        <v>48</v>
      </c>
      <c r="B79" s="16">
        <f t="shared" ca="1" si="21"/>
        <v>27180</v>
      </c>
      <c r="C79" s="16">
        <f t="shared" ca="1" si="22"/>
        <v>43553</v>
      </c>
      <c r="D79" s="16">
        <f t="shared" ca="1" si="23"/>
        <v>70733</v>
      </c>
      <c r="E79" s="16"/>
      <c r="F79" s="16">
        <f t="shared" ca="1" si="24"/>
        <v>17712</v>
      </c>
      <c r="G79" s="16">
        <f t="shared" ca="1" si="25"/>
        <v>33904</v>
      </c>
      <c r="H79" s="16">
        <f t="shared" ca="1" si="26"/>
        <v>51616</v>
      </c>
      <c r="I79" s="44"/>
      <c r="J79" s="16">
        <f t="shared" ca="1" si="27"/>
        <v>26904</v>
      </c>
      <c r="K79" s="16">
        <f t="shared" ca="1" si="28"/>
        <v>43341</v>
      </c>
      <c r="L79" s="16">
        <f t="shared" ca="1" si="29"/>
        <v>70245</v>
      </c>
      <c r="M79" t="s">
        <v>48</v>
      </c>
      <c r="N79" s="16"/>
      <c r="O79" s="46"/>
      <c r="R79" s="59"/>
      <c r="S79" t="s">
        <v>20</v>
      </c>
      <c r="T79" t="s">
        <v>3</v>
      </c>
      <c r="U79">
        <v>23973</v>
      </c>
      <c r="V79">
        <v>17251</v>
      </c>
      <c r="W79">
        <v>24201</v>
      </c>
      <c r="Y79" t="str">
        <f t="shared" si="30"/>
        <v>D &amp; T: Textiles Technology</v>
      </c>
      <c r="Z79" t="str">
        <f t="shared" si="30"/>
        <v>NULL</v>
      </c>
      <c r="AA79">
        <f t="shared" si="38"/>
        <v>23973</v>
      </c>
      <c r="AB79">
        <f t="shared" si="39"/>
        <v>17251</v>
      </c>
      <c r="AC79">
        <f t="shared" si="40"/>
        <v>24201</v>
      </c>
      <c r="AE79" t="str">
        <f t="shared" si="41"/>
        <v>D &amp; T: Textiles Technology</v>
      </c>
      <c r="AF79" t="str">
        <f t="shared" si="41"/>
        <v>NULL</v>
      </c>
      <c r="AG79">
        <f t="shared" si="32"/>
        <v>99</v>
      </c>
      <c r="AH79">
        <f t="shared" si="33"/>
        <v>71</v>
      </c>
      <c r="AI79">
        <v>100</v>
      </c>
      <c r="AK79" t="str">
        <f t="shared" si="34"/>
        <v>D &amp; T: Textiles Technology</v>
      </c>
      <c r="AL79" t="str">
        <f t="shared" si="34"/>
        <v>NULL</v>
      </c>
      <c r="AM79">
        <f t="shared" si="42"/>
        <v>4</v>
      </c>
      <c r="AN79">
        <f t="shared" si="43"/>
        <v>3</v>
      </c>
      <c r="AO79">
        <f t="shared" si="44"/>
        <v>4</v>
      </c>
      <c r="BJ79" s="56"/>
      <c r="BK79" s="56"/>
    </row>
    <row r="80" spans="1:63" x14ac:dyDescent="0.45">
      <c r="A80" t="s">
        <v>49</v>
      </c>
      <c r="B80" s="16">
        <f t="shared" ref="B80:B87" ca="1" si="45">IFERROR( INDEX(INDIRECT(VLOOKUP($B$6,$O$5:$R$7, IF($B$7=$O$24,2,IF($B$7=$O$25,3,4)),FALSE)),MATCH($M80,INDIRECT(VLOOKUP($B$7,$O$24:$P$26,2,FALSE)),0)+1),".")</f>
        <v>195570</v>
      </c>
      <c r="C80" s="16">
        <f t="shared" ref="C80:C87" ca="1" si="46">IFERROR( INDEX(INDIRECT(VLOOKUP($B$6,$O$5:$R$7, IF($B$7=$O$24,2,IF($B$7=$O$25,3,4)),FALSE)),MATCH($M80,INDIRECT(VLOOKUP($B$7,$O$24:$P$26,2,FALSE)),0)),".")</f>
        <v>211423</v>
      </c>
      <c r="D80" s="16">
        <f t="shared" ref="D80:D87" ca="1" si="47">IFERROR( INDEX(INDIRECT(VLOOKUP($B$6,$O$5:$R$7, IF($B$7=$O$24,2,IF($B$7=$O$25,3,4)),FALSE)),MATCH($M80,INDIRECT(VLOOKUP($B$7,$O$24:$P$26,2,FALSE)),0)+2),".")</f>
        <v>406993</v>
      </c>
      <c r="E80" s="16"/>
      <c r="F80" s="16">
        <f t="shared" ref="F80:F87" ca="1" si="48">IFERROR( INDEX(INDIRECT(VLOOKUP($B$6,$O$10:$R$12, IF($B$7=$O$24,2,IF($B$7=$O$25,3,4)),FALSE)),MATCH($M80,INDIRECT(VLOOKUP($B$7,$O$24:$P$26,2,FALSE)),0)+1),".")</f>
        <v>133110</v>
      </c>
      <c r="G80" s="16">
        <f t="shared" ref="G80:G87" ca="1" si="49">IFERROR( INDEX(INDIRECT(VLOOKUP($B$6,$O$10:$R$12, IF($B$7=$O$24,2,IF($B$7=$O$25,3,4)),FALSE)),MATCH($M80,INDIRECT(VLOOKUP($B$7,$O$24:$P$26,2,FALSE)),0)),".")</f>
        <v>173586</v>
      </c>
      <c r="H80" s="16">
        <f t="shared" ref="H80:H87" ca="1" si="50">IFERROR( INDEX(INDIRECT(VLOOKUP($B$6,$O$10:$R$12, IF($B$7=$O$24,2,IF($B$7=$O$25,3,4)),FALSE)),MATCH($M80,INDIRECT(VLOOKUP($B$7,$O$24:$P$26,2,FALSE)),0)+2),".")</f>
        <v>306696</v>
      </c>
      <c r="I80" s="44"/>
      <c r="J80" s="16">
        <f t="shared" ref="J80:J87" ca="1" si="51">IFERROR( INDEX(INDIRECT(VLOOKUP($B$6,$O$15:$R$17, IF($B$7=$O$24,2,IF($B$7=$O$25,3,4)),FALSE)),MATCH($M80,INDIRECT(VLOOKUP($B$7,$O$24:$P$26,2,FALSE)),0)+1),".")</f>
        <v>193176</v>
      </c>
      <c r="K80" s="16">
        <f t="shared" ref="K80:K87" ca="1" si="52">IFERROR( INDEX(INDIRECT(VLOOKUP($B$6,$O$15:$R$17, IF($B$7=$O$24,2,IF($B$7=$O$25,3,4)),FALSE)),MATCH($M80,INDIRECT(VLOOKUP($B$7,$O$24:$P$26,2,FALSE)),0)),".")</f>
        <v>209936</v>
      </c>
      <c r="L80" s="16">
        <f t="shared" ref="L80:L87" ca="1" si="53">IFERROR( INDEX(INDIRECT(VLOOKUP($B$6,$O$15:$R$17, IF($B$7=$O$24,2,IF($B$7=$O$25,3,4)),FALSE)),MATCH($M80,INDIRECT(VLOOKUP($B$7,$O$24:$P$26,2,FALSE)),0)+2),".")</f>
        <v>403112</v>
      </c>
      <c r="M80" t="s">
        <v>49</v>
      </c>
      <c r="N80" s="16"/>
      <c r="O80" s="46"/>
      <c r="R80" s="59"/>
      <c r="S80" t="s">
        <v>21</v>
      </c>
      <c r="T80" t="s">
        <v>1</v>
      </c>
      <c r="U80">
        <v>10561</v>
      </c>
      <c r="V80">
        <v>7674</v>
      </c>
      <c r="W80">
        <v>10706</v>
      </c>
      <c r="Y80" t="str">
        <f t="shared" si="30"/>
        <v>Other Design and Technology</v>
      </c>
      <c r="Z80" t="str">
        <f t="shared" si="30"/>
        <v>F</v>
      </c>
      <c r="AA80">
        <f t="shared" si="38"/>
        <v>10561</v>
      </c>
      <c r="AB80">
        <f t="shared" si="39"/>
        <v>7674</v>
      </c>
      <c r="AC80">
        <f t="shared" si="40"/>
        <v>10706</v>
      </c>
      <c r="AE80" t="str">
        <f t="shared" si="41"/>
        <v>Other Design and Technology</v>
      </c>
      <c r="AF80" t="str">
        <f t="shared" si="41"/>
        <v>F</v>
      </c>
      <c r="AG80">
        <f t="shared" si="32"/>
        <v>99</v>
      </c>
      <c r="AH80">
        <f t="shared" si="33"/>
        <v>72</v>
      </c>
      <c r="AI80">
        <v>100</v>
      </c>
      <c r="AK80" t="str">
        <f t="shared" si="34"/>
        <v>Other Design and Technology</v>
      </c>
      <c r="AL80" t="str">
        <f t="shared" si="34"/>
        <v>F</v>
      </c>
      <c r="AM80">
        <f t="shared" si="42"/>
        <v>4</v>
      </c>
      <c r="AN80">
        <f t="shared" si="43"/>
        <v>3</v>
      </c>
      <c r="AO80">
        <f t="shared" si="44"/>
        <v>4</v>
      </c>
      <c r="BJ80" s="56"/>
      <c r="BK80" s="56"/>
    </row>
    <row r="81" spans="1:63" x14ac:dyDescent="0.45">
      <c r="A81" t="s">
        <v>50</v>
      </c>
      <c r="B81" s="16">
        <f t="shared" ca="1" si="45"/>
        <v>353</v>
      </c>
      <c r="C81" s="16">
        <f t="shared" ca="1" si="46"/>
        <v>368</v>
      </c>
      <c r="D81" s="16">
        <f t="shared" ca="1" si="47"/>
        <v>721</v>
      </c>
      <c r="E81" s="16"/>
      <c r="F81" s="16">
        <f t="shared" ca="1" si="48"/>
        <v>160</v>
      </c>
      <c r="G81" s="16">
        <f t="shared" ca="1" si="49"/>
        <v>211</v>
      </c>
      <c r="H81" s="16">
        <f t="shared" ca="1" si="50"/>
        <v>371</v>
      </c>
      <c r="I81" s="44"/>
      <c r="J81" s="16">
        <f t="shared" ca="1" si="51"/>
        <v>352</v>
      </c>
      <c r="K81" s="16">
        <f t="shared" ca="1" si="52"/>
        <v>367</v>
      </c>
      <c r="L81" s="16">
        <f t="shared" ca="1" si="53"/>
        <v>719</v>
      </c>
      <c r="M81" t="s">
        <v>50</v>
      </c>
      <c r="N81" s="16"/>
      <c r="O81" s="39"/>
      <c r="R81" s="59"/>
      <c r="S81" t="s">
        <v>21</v>
      </c>
      <c r="T81" t="s">
        <v>2</v>
      </c>
      <c r="U81">
        <v>26858</v>
      </c>
      <c r="V81">
        <v>14325</v>
      </c>
      <c r="W81">
        <v>27503</v>
      </c>
      <c r="Y81" t="str">
        <f t="shared" si="30"/>
        <v>Other Design and Technology</v>
      </c>
      <c r="Z81" t="str">
        <f t="shared" si="30"/>
        <v>M</v>
      </c>
      <c r="AA81">
        <f t="shared" si="38"/>
        <v>26858</v>
      </c>
      <c r="AB81">
        <f t="shared" si="39"/>
        <v>14325</v>
      </c>
      <c r="AC81">
        <f t="shared" si="40"/>
        <v>27503</v>
      </c>
      <c r="AE81" t="str">
        <f t="shared" si="41"/>
        <v>Other Design and Technology</v>
      </c>
      <c r="AF81" t="str">
        <f t="shared" si="41"/>
        <v>M</v>
      </c>
      <c r="AG81">
        <f t="shared" si="32"/>
        <v>98</v>
      </c>
      <c r="AH81">
        <f t="shared" si="33"/>
        <v>52</v>
      </c>
      <c r="AI81">
        <v>100</v>
      </c>
      <c r="AK81" t="str">
        <f t="shared" si="34"/>
        <v>Other Design and Technology</v>
      </c>
      <c r="AL81" t="str">
        <f t="shared" si="34"/>
        <v>M</v>
      </c>
      <c r="AM81">
        <f t="shared" si="42"/>
        <v>9</v>
      </c>
      <c r="AN81">
        <f t="shared" si="43"/>
        <v>5</v>
      </c>
      <c r="AO81">
        <f t="shared" si="44"/>
        <v>9</v>
      </c>
      <c r="BJ81" s="56"/>
      <c r="BK81" s="56"/>
    </row>
    <row r="82" spans="1:63" x14ac:dyDescent="0.45">
      <c r="A82" t="s">
        <v>51</v>
      </c>
      <c r="B82" s="16">
        <f t="shared" ca="1" si="45"/>
        <v>4962</v>
      </c>
      <c r="C82" s="16">
        <f t="shared" ca="1" si="46"/>
        <v>4566</v>
      </c>
      <c r="D82" s="16">
        <f t="shared" ca="1" si="47"/>
        <v>9528</v>
      </c>
      <c r="E82" s="16"/>
      <c r="F82" s="16">
        <f t="shared" ca="1" si="48"/>
        <v>1783</v>
      </c>
      <c r="G82" s="16">
        <f t="shared" ca="1" si="49"/>
        <v>1955</v>
      </c>
      <c r="H82" s="16">
        <f t="shared" ca="1" si="50"/>
        <v>3738</v>
      </c>
      <c r="I82" s="44"/>
      <c r="J82" s="16">
        <f t="shared" ca="1" si="51"/>
        <v>4511</v>
      </c>
      <c r="K82" s="16">
        <f t="shared" ca="1" si="52"/>
        <v>4315</v>
      </c>
      <c r="L82" s="16">
        <f t="shared" ca="1" si="53"/>
        <v>8826</v>
      </c>
      <c r="M82" t="s">
        <v>51</v>
      </c>
      <c r="N82" s="16"/>
      <c r="O82" s="39"/>
      <c r="R82" s="59"/>
      <c r="S82" t="s">
        <v>21</v>
      </c>
      <c r="T82" t="s">
        <v>3</v>
      </c>
      <c r="U82">
        <v>37419</v>
      </c>
      <c r="V82">
        <v>21999</v>
      </c>
      <c r="W82">
        <v>38209</v>
      </c>
      <c r="Y82" t="str">
        <f t="shared" si="30"/>
        <v>Other Design and Technology</v>
      </c>
      <c r="Z82" t="str">
        <f t="shared" si="30"/>
        <v>NULL</v>
      </c>
      <c r="AA82">
        <f t="shared" si="38"/>
        <v>37419</v>
      </c>
      <c r="AB82">
        <f t="shared" si="39"/>
        <v>21999</v>
      </c>
      <c r="AC82">
        <f t="shared" si="40"/>
        <v>38209</v>
      </c>
      <c r="AE82" t="str">
        <f t="shared" si="41"/>
        <v>Other Design and Technology</v>
      </c>
      <c r="AF82" t="str">
        <f t="shared" si="41"/>
        <v>NULL</v>
      </c>
      <c r="AG82">
        <f t="shared" si="32"/>
        <v>98</v>
      </c>
      <c r="AH82">
        <f t="shared" si="33"/>
        <v>58</v>
      </c>
      <c r="AI82">
        <v>100</v>
      </c>
      <c r="AK82" t="str">
        <f t="shared" si="34"/>
        <v>Other Design and Technology</v>
      </c>
      <c r="AL82" t="str">
        <f t="shared" si="34"/>
        <v>NULL</v>
      </c>
      <c r="AM82">
        <f t="shared" si="42"/>
        <v>6</v>
      </c>
      <c r="AN82">
        <f t="shared" si="43"/>
        <v>4</v>
      </c>
      <c r="AO82">
        <f t="shared" si="44"/>
        <v>6</v>
      </c>
      <c r="BJ82" s="56"/>
      <c r="BK82" s="56"/>
    </row>
    <row r="83" spans="1:63" x14ac:dyDescent="0.45">
      <c r="A83" t="s">
        <v>52</v>
      </c>
      <c r="B83" s="16">
        <f t="shared" ca="1" si="45"/>
        <v>1201</v>
      </c>
      <c r="C83" s="16">
        <f t="shared" ca="1" si="46"/>
        <v>17171</v>
      </c>
      <c r="D83" s="16">
        <f t="shared" ca="1" si="47"/>
        <v>18372</v>
      </c>
      <c r="E83" s="16"/>
      <c r="F83" s="16">
        <f t="shared" ca="1" si="48"/>
        <v>333</v>
      </c>
      <c r="G83" s="16">
        <f t="shared" ca="1" si="49"/>
        <v>9649</v>
      </c>
      <c r="H83" s="16">
        <f t="shared" ca="1" si="50"/>
        <v>9982</v>
      </c>
      <c r="I83" s="44"/>
      <c r="J83" s="16">
        <f t="shared" ca="1" si="51"/>
        <v>1094</v>
      </c>
      <c r="K83" s="16">
        <f t="shared" ca="1" si="52"/>
        <v>16704</v>
      </c>
      <c r="L83" s="16">
        <f t="shared" ca="1" si="53"/>
        <v>17798</v>
      </c>
      <c r="M83" t="s">
        <v>52</v>
      </c>
      <c r="N83" s="16"/>
      <c r="O83" s="45"/>
      <c r="R83" s="59"/>
      <c r="S83" t="s">
        <v>22</v>
      </c>
      <c r="T83" t="s">
        <v>1</v>
      </c>
      <c r="U83">
        <v>463</v>
      </c>
      <c r="V83">
        <v>285</v>
      </c>
      <c r="W83">
        <v>473</v>
      </c>
      <c r="Y83" t="str">
        <f t="shared" si="30"/>
        <v>Applied Engineering</v>
      </c>
      <c r="Z83" t="str">
        <f t="shared" si="30"/>
        <v>F</v>
      </c>
      <c r="AA83">
        <f t="shared" si="38"/>
        <v>463</v>
      </c>
      <c r="AB83">
        <f t="shared" si="39"/>
        <v>285</v>
      </c>
      <c r="AC83">
        <f t="shared" si="40"/>
        <v>473</v>
      </c>
      <c r="AE83" t="str">
        <f t="shared" si="41"/>
        <v>Applied Engineering</v>
      </c>
      <c r="AF83" t="str">
        <f t="shared" si="41"/>
        <v>F</v>
      </c>
      <c r="AG83">
        <f t="shared" si="32"/>
        <v>98</v>
      </c>
      <c r="AH83">
        <f t="shared" si="33"/>
        <v>60</v>
      </c>
      <c r="AI83">
        <v>100</v>
      </c>
      <c r="AK83" t="str">
        <f t="shared" si="34"/>
        <v>Applied Engineering</v>
      </c>
      <c r="AL83" t="str">
        <f t="shared" si="34"/>
        <v>F</v>
      </c>
      <c r="AM83">
        <f t="shared" si="42"/>
        <v>0</v>
      </c>
      <c r="AN83">
        <f t="shared" si="43"/>
        <v>0</v>
      </c>
      <c r="AO83">
        <f t="shared" si="44"/>
        <v>0</v>
      </c>
      <c r="BJ83" s="56"/>
      <c r="BK83" s="56"/>
    </row>
    <row r="84" spans="1:63" x14ac:dyDescent="0.45">
      <c r="A84" t="s">
        <v>53</v>
      </c>
      <c r="B84" s="16">
        <f t="shared" ca="1" si="45"/>
        <v>1057</v>
      </c>
      <c r="C84" s="16">
        <f t="shared" ca="1" si="46"/>
        <v>1395</v>
      </c>
      <c r="D84" s="16">
        <f t="shared" ca="1" si="47"/>
        <v>2452</v>
      </c>
      <c r="E84" s="16"/>
      <c r="F84" s="16">
        <f t="shared" ca="1" si="48"/>
        <v>410</v>
      </c>
      <c r="G84" s="16">
        <f t="shared" ca="1" si="49"/>
        <v>879</v>
      </c>
      <c r="H84" s="16">
        <f t="shared" ca="1" si="50"/>
        <v>1289</v>
      </c>
      <c r="I84" s="44"/>
      <c r="J84" s="16">
        <f t="shared" ca="1" si="51"/>
        <v>1033</v>
      </c>
      <c r="K84" s="16">
        <f t="shared" ca="1" si="52"/>
        <v>1369</v>
      </c>
      <c r="L84" s="16">
        <f t="shared" ca="1" si="53"/>
        <v>2402</v>
      </c>
      <c r="M84" t="s">
        <v>53</v>
      </c>
      <c r="N84" s="16"/>
      <c r="O84" s="39"/>
      <c r="R84" s="59"/>
      <c r="S84" t="s">
        <v>22</v>
      </c>
      <c r="T84" t="s">
        <v>2</v>
      </c>
      <c r="U84">
        <v>5520</v>
      </c>
      <c r="V84">
        <v>2157</v>
      </c>
      <c r="W84">
        <v>5823</v>
      </c>
      <c r="Y84" t="str">
        <f t="shared" si="30"/>
        <v>Applied Engineering</v>
      </c>
      <c r="Z84" t="str">
        <f t="shared" si="30"/>
        <v>M</v>
      </c>
      <c r="AA84">
        <f t="shared" si="38"/>
        <v>5520</v>
      </c>
      <c r="AB84">
        <f t="shared" si="39"/>
        <v>2157</v>
      </c>
      <c r="AC84">
        <f t="shared" si="40"/>
        <v>5823</v>
      </c>
      <c r="AE84" t="str">
        <f t="shared" si="41"/>
        <v>Applied Engineering</v>
      </c>
      <c r="AF84" t="str">
        <f t="shared" si="41"/>
        <v>M</v>
      </c>
      <c r="AG84">
        <f t="shared" si="32"/>
        <v>95</v>
      </c>
      <c r="AH84">
        <f t="shared" si="33"/>
        <v>37</v>
      </c>
      <c r="AI84">
        <v>100</v>
      </c>
      <c r="AK84" t="str">
        <f t="shared" si="34"/>
        <v>Applied Engineering</v>
      </c>
      <c r="AL84" t="str">
        <f t="shared" si="34"/>
        <v>M</v>
      </c>
      <c r="AM84">
        <f t="shared" si="42"/>
        <v>2</v>
      </c>
      <c r="AN84">
        <f t="shared" si="43"/>
        <v>1</v>
      </c>
      <c r="AO84">
        <f t="shared" si="44"/>
        <v>2</v>
      </c>
      <c r="BJ84" s="56"/>
      <c r="BK84" s="56"/>
    </row>
    <row r="85" spans="1:63" x14ac:dyDescent="0.45">
      <c r="A85" t="s">
        <v>54</v>
      </c>
      <c r="B85" s="16">
        <f t="shared" ca="1" si="45"/>
        <v>2918</v>
      </c>
      <c r="C85" s="16">
        <f t="shared" ca="1" si="46"/>
        <v>3108</v>
      </c>
      <c r="D85" s="16">
        <f t="shared" ca="1" si="47"/>
        <v>6026</v>
      </c>
      <c r="E85" s="16"/>
      <c r="F85" s="16">
        <f t="shared" ca="1" si="48"/>
        <v>837</v>
      </c>
      <c r="G85" s="16">
        <f t="shared" ca="1" si="49"/>
        <v>1437</v>
      </c>
      <c r="H85" s="16">
        <f t="shared" ca="1" si="50"/>
        <v>2274</v>
      </c>
      <c r="I85" s="44"/>
      <c r="J85" s="16">
        <f t="shared" ca="1" si="51"/>
        <v>2644</v>
      </c>
      <c r="K85" s="16">
        <f t="shared" ca="1" si="52"/>
        <v>2967</v>
      </c>
      <c r="L85" s="16">
        <f t="shared" ca="1" si="53"/>
        <v>5611</v>
      </c>
      <c r="M85" t="s">
        <v>54</v>
      </c>
      <c r="N85" s="16"/>
      <c r="O85" s="39"/>
      <c r="R85" s="59"/>
      <c r="S85" t="s">
        <v>22</v>
      </c>
      <c r="T85" t="s">
        <v>3</v>
      </c>
      <c r="U85">
        <v>5983</v>
      </c>
      <c r="V85">
        <v>2442</v>
      </c>
      <c r="W85">
        <v>6296</v>
      </c>
      <c r="Y85" t="str">
        <f t="shared" si="30"/>
        <v>Applied Engineering</v>
      </c>
      <c r="Z85" t="str">
        <f t="shared" si="30"/>
        <v>NULL</v>
      </c>
      <c r="AA85">
        <f t="shared" si="38"/>
        <v>5983</v>
      </c>
      <c r="AB85">
        <f t="shared" si="39"/>
        <v>2442</v>
      </c>
      <c r="AC85">
        <f t="shared" si="40"/>
        <v>6296</v>
      </c>
      <c r="AE85" t="str">
        <f t="shared" si="41"/>
        <v>Applied Engineering</v>
      </c>
      <c r="AF85" t="str">
        <f t="shared" si="41"/>
        <v>NULL</v>
      </c>
      <c r="AG85">
        <f t="shared" si="32"/>
        <v>95</v>
      </c>
      <c r="AH85">
        <f t="shared" si="33"/>
        <v>39</v>
      </c>
      <c r="AI85">
        <v>100</v>
      </c>
      <c r="AK85" t="str">
        <f t="shared" si="34"/>
        <v>Applied Engineering</v>
      </c>
      <c r="AL85" t="str">
        <f t="shared" si="34"/>
        <v>NULL</v>
      </c>
      <c r="AM85">
        <f t="shared" si="42"/>
        <v>1</v>
      </c>
      <c r="AN85">
        <f t="shared" si="43"/>
        <v>0</v>
      </c>
      <c r="AO85">
        <f t="shared" si="44"/>
        <v>1</v>
      </c>
      <c r="BJ85" s="56"/>
      <c r="BK85" s="56"/>
    </row>
    <row r="86" spans="1:63" x14ac:dyDescent="0.45">
      <c r="A86" t="s">
        <v>55</v>
      </c>
      <c r="B86" s="16">
        <f t="shared" ca="1" si="45"/>
        <v>94</v>
      </c>
      <c r="C86" s="16">
        <f t="shared" ca="1" si="46"/>
        <v>40</v>
      </c>
      <c r="D86" s="16">
        <f t="shared" ca="1" si="47"/>
        <v>134</v>
      </c>
      <c r="E86" s="16"/>
      <c r="F86" s="16">
        <f t="shared" ca="1" si="48"/>
        <v>39</v>
      </c>
      <c r="G86" s="16">
        <f t="shared" ca="1" si="49"/>
        <v>29</v>
      </c>
      <c r="H86" s="16">
        <f t="shared" ca="1" si="50"/>
        <v>68</v>
      </c>
      <c r="I86" s="44"/>
      <c r="J86" s="16">
        <f t="shared" ca="1" si="51"/>
        <v>94</v>
      </c>
      <c r="K86" s="16">
        <f t="shared" ca="1" si="52"/>
        <v>40</v>
      </c>
      <c r="L86" s="16">
        <f t="shared" ca="1" si="53"/>
        <v>134</v>
      </c>
      <c r="M86" t="s">
        <v>55</v>
      </c>
      <c r="N86" s="6"/>
      <c r="O86" s="39"/>
      <c r="R86" s="59"/>
      <c r="S86" t="s">
        <v>23</v>
      </c>
      <c r="T86" t="s">
        <v>1</v>
      </c>
      <c r="U86">
        <v>41609</v>
      </c>
      <c r="V86">
        <v>29898</v>
      </c>
      <c r="W86">
        <v>42532</v>
      </c>
      <c r="Y86" t="str">
        <f t="shared" si="30"/>
        <v>Information Technology</v>
      </c>
      <c r="Z86" t="str">
        <f t="shared" si="30"/>
        <v>F</v>
      </c>
      <c r="AA86">
        <f t="shared" si="38"/>
        <v>41609</v>
      </c>
      <c r="AB86">
        <f t="shared" si="39"/>
        <v>29898</v>
      </c>
      <c r="AC86">
        <f t="shared" si="40"/>
        <v>42532</v>
      </c>
      <c r="AE86" t="str">
        <f t="shared" si="41"/>
        <v>Information Technology</v>
      </c>
      <c r="AF86" t="str">
        <f t="shared" si="41"/>
        <v>F</v>
      </c>
      <c r="AG86">
        <f t="shared" si="32"/>
        <v>98</v>
      </c>
      <c r="AH86">
        <f t="shared" si="33"/>
        <v>70</v>
      </c>
      <c r="AI86">
        <v>100</v>
      </c>
      <c r="AK86" t="str">
        <f t="shared" si="34"/>
        <v>Information Technology</v>
      </c>
      <c r="AL86" t="str">
        <f t="shared" si="34"/>
        <v>F</v>
      </c>
      <c r="AM86">
        <f t="shared" si="42"/>
        <v>14</v>
      </c>
      <c r="AN86">
        <f t="shared" si="43"/>
        <v>10</v>
      </c>
      <c r="AO86">
        <f t="shared" si="44"/>
        <v>14</v>
      </c>
      <c r="BJ86" s="56"/>
      <c r="BK86" s="56"/>
    </row>
    <row r="87" spans="1:63" x14ac:dyDescent="0.45">
      <c r="A87" t="s">
        <v>56</v>
      </c>
      <c r="B87" s="16">
        <f t="shared" ca="1" si="45"/>
        <v>26238</v>
      </c>
      <c r="C87" s="16">
        <f t="shared" ca="1" si="46"/>
        <v>25361</v>
      </c>
      <c r="D87" s="16">
        <f t="shared" ca="1" si="47"/>
        <v>51599</v>
      </c>
      <c r="E87" s="16"/>
      <c r="F87" s="16">
        <f t="shared" ca="1" si="48"/>
        <v>14364</v>
      </c>
      <c r="G87" s="16">
        <f t="shared" ca="1" si="49"/>
        <v>19255</v>
      </c>
      <c r="H87" s="16">
        <f t="shared" ca="1" si="50"/>
        <v>33619</v>
      </c>
      <c r="I87" s="44"/>
      <c r="J87" s="16">
        <f t="shared" ca="1" si="51"/>
        <v>25607</v>
      </c>
      <c r="K87" s="16">
        <f t="shared" ca="1" si="52"/>
        <v>25060</v>
      </c>
      <c r="L87" s="16">
        <f t="shared" ca="1" si="53"/>
        <v>50667</v>
      </c>
      <c r="M87" t="s">
        <v>56</v>
      </c>
      <c r="N87" s="13"/>
      <c r="O87" s="39"/>
      <c r="R87" s="59"/>
      <c r="S87" t="s">
        <v>23</v>
      </c>
      <c r="T87" t="s">
        <v>2</v>
      </c>
      <c r="U87">
        <v>55278</v>
      </c>
      <c r="V87">
        <v>36453</v>
      </c>
      <c r="W87">
        <v>57012</v>
      </c>
      <c r="Y87" t="str">
        <f t="shared" si="30"/>
        <v>Information Technology</v>
      </c>
      <c r="Z87" t="str">
        <f t="shared" si="30"/>
        <v>M</v>
      </c>
      <c r="AA87">
        <f t="shared" si="38"/>
        <v>55278</v>
      </c>
      <c r="AB87">
        <f t="shared" si="39"/>
        <v>36453</v>
      </c>
      <c r="AC87">
        <f t="shared" si="40"/>
        <v>57012</v>
      </c>
      <c r="AE87" t="str">
        <f t="shared" si="41"/>
        <v>Information Technology</v>
      </c>
      <c r="AF87" t="str">
        <f t="shared" si="41"/>
        <v>M</v>
      </c>
      <c r="AG87">
        <f t="shared" si="32"/>
        <v>97</v>
      </c>
      <c r="AH87">
        <f t="shared" si="33"/>
        <v>64</v>
      </c>
      <c r="AI87">
        <v>100</v>
      </c>
      <c r="AK87" t="str">
        <f t="shared" si="34"/>
        <v>Information Technology</v>
      </c>
      <c r="AL87" t="str">
        <f t="shared" si="34"/>
        <v>M</v>
      </c>
      <c r="AM87">
        <f t="shared" si="42"/>
        <v>18</v>
      </c>
      <c r="AN87">
        <f t="shared" si="43"/>
        <v>12</v>
      </c>
      <c r="AO87">
        <f t="shared" si="44"/>
        <v>18</v>
      </c>
      <c r="BJ87" s="56"/>
      <c r="BK87" s="56"/>
    </row>
    <row r="88" spans="1:63" ht="36.75" customHeight="1" x14ac:dyDescent="0.45">
      <c r="B88" s="51"/>
      <c r="C88" s="51"/>
      <c r="D88" s="51"/>
      <c r="E88" s="51"/>
      <c r="F88" s="51"/>
      <c r="G88" s="51"/>
      <c r="H88" s="51"/>
      <c r="I88" s="51"/>
      <c r="J88" s="51"/>
      <c r="K88" s="51"/>
      <c r="L88" s="51"/>
      <c r="N88" s="51"/>
      <c r="O88" s="39"/>
      <c r="R88" s="59"/>
      <c r="S88" t="s">
        <v>23</v>
      </c>
      <c r="T88" t="s">
        <v>3</v>
      </c>
      <c r="U88">
        <v>96887</v>
      </c>
      <c r="V88">
        <v>66351</v>
      </c>
      <c r="W88">
        <v>99544</v>
      </c>
      <c r="Y88" t="str">
        <f t="shared" si="30"/>
        <v>Information Technology</v>
      </c>
      <c r="Z88" t="str">
        <f t="shared" si="30"/>
        <v>NULL</v>
      </c>
      <c r="AA88">
        <f t="shared" si="38"/>
        <v>96887</v>
      </c>
      <c r="AB88">
        <f t="shared" si="39"/>
        <v>66351</v>
      </c>
      <c r="AC88">
        <f t="shared" si="40"/>
        <v>99544</v>
      </c>
      <c r="AE88" t="str">
        <f t="shared" si="41"/>
        <v>Information Technology</v>
      </c>
      <c r="AF88" t="str">
        <f t="shared" si="41"/>
        <v>NULL</v>
      </c>
      <c r="AG88">
        <f t="shared" si="32"/>
        <v>97</v>
      </c>
      <c r="AH88">
        <f t="shared" si="33"/>
        <v>67</v>
      </c>
      <c r="AI88">
        <v>100</v>
      </c>
      <c r="AK88" t="str">
        <f t="shared" si="34"/>
        <v>Information Technology</v>
      </c>
      <c r="AL88" t="str">
        <f t="shared" si="34"/>
        <v>NULL</v>
      </c>
      <c r="AM88">
        <f t="shared" si="42"/>
        <v>16</v>
      </c>
      <c r="AN88">
        <f t="shared" si="43"/>
        <v>11</v>
      </c>
      <c r="AO88">
        <f t="shared" si="44"/>
        <v>16</v>
      </c>
      <c r="BJ88" s="56"/>
      <c r="BK88" s="56"/>
    </row>
    <row r="89" spans="1:63" ht="31.5" customHeight="1" x14ac:dyDescent="0.45">
      <c r="B89" s="51"/>
      <c r="C89" s="51"/>
      <c r="D89" s="51"/>
      <c r="E89" s="51"/>
      <c r="F89" s="51"/>
      <c r="G89" s="51"/>
      <c r="H89" s="51"/>
      <c r="I89" s="51"/>
      <c r="J89" s="51"/>
      <c r="K89" s="51"/>
      <c r="L89" s="51"/>
      <c r="N89" s="51"/>
      <c r="O89" s="42"/>
      <c r="R89" s="59"/>
      <c r="S89" t="s">
        <v>24</v>
      </c>
      <c r="T89" t="s">
        <v>1</v>
      </c>
      <c r="U89">
        <v>30836</v>
      </c>
      <c r="V89">
        <v>21376</v>
      </c>
      <c r="W89">
        <v>31190</v>
      </c>
      <c r="Y89" t="str">
        <f t="shared" si="30"/>
        <v>Business Studies</v>
      </c>
      <c r="Z89" t="str">
        <f t="shared" si="30"/>
        <v>F</v>
      </c>
      <c r="AA89">
        <f t="shared" si="38"/>
        <v>30836</v>
      </c>
      <c r="AB89">
        <f t="shared" si="39"/>
        <v>21376</v>
      </c>
      <c r="AC89">
        <f t="shared" si="40"/>
        <v>31190</v>
      </c>
      <c r="AE89" t="str">
        <f t="shared" si="41"/>
        <v>Business Studies</v>
      </c>
      <c r="AF89" t="str">
        <f t="shared" si="41"/>
        <v>F</v>
      </c>
      <c r="AG89">
        <f t="shared" si="32"/>
        <v>99</v>
      </c>
      <c r="AH89">
        <f t="shared" si="33"/>
        <v>69</v>
      </c>
      <c r="AI89">
        <v>100</v>
      </c>
      <c r="AK89" t="str">
        <f t="shared" si="34"/>
        <v>Business Studies</v>
      </c>
      <c r="AL89" t="str">
        <f t="shared" si="34"/>
        <v>F</v>
      </c>
      <c r="AM89">
        <f t="shared" si="42"/>
        <v>10</v>
      </c>
      <c r="AN89">
        <f t="shared" si="43"/>
        <v>7</v>
      </c>
      <c r="AO89">
        <f t="shared" si="44"/>
        <v>10</v>
      </c>
      <c r="BJ89" s="56"/>
      <c r="BK89" s="56"/>
    </row>
    <row r="90" spans="1:63" x14ac:dyDescent="0.45">
      <c r="B90" s="52"/>
      <c r="C90" s="52"/>
      <c r="D90" s="52"/>
      <c r="E90" s="52"/>
      <c r="F90" s="52"/>
      <c r="G90" s="52"/>
      <c r="H90" s="52"/>
      <c r="I90" s="52"/>
      <c r="J90" s="52"/>
      <c r="K90" s="52"/>
      <c r="L90" s="52"/>
      <c r="N90" s="52"/>
      <c r="R90" s="59"/>
      <c r="S90" t="s">
        <v>24</v>
      </c>
      <c r="T90" t="s">
        <v>2</v>
      </c>
      <c r="U90">
        <v>42022</v>
      </c>
      <c r="V90">
        <v>27155</v>
      </c>
      <c r="W90">
        <v>42788</v>
      </c>
      <c r="Y90" t="str">
        <f t="shared" ref="Y90:Z153" si="54">S90</f>
        <v>Business Studies</v>
      </c>
      <c r="Z90" t="str">
        <f t="shared" si="54"/>
        <v>M</v>
      </c>
      <c r="AA90">
        <f t="shared" si="38"/>
        <v>42022</v>
      </c>
      <c r="AB90">
        <f t="shared" si="39"/>
        <v>27155</v>
      </c>
      <c r="AC90">
        <f t="shared" si="40"/>
        <v>42788</v>
      </c>
      <c r="AE90" t="str">
        <f t="shared" si="41"/>
        <v>Business Studies</v>
      </c>
      <c r="AF90" t="str">
        <f t="shared" si="41"/>
        <v>M</v>
      </c>
      <c r="AG90">
        <f t="shared" ref="AG90:AG153" si="55">ROUND(100*U90/W90,0)</f>
        <v>98</v>
      </c>
      <c r="AH90">
        <f t="shared" ref="AH90:AH153" si="56">ROUND(100*V90/$W90,0)</f>
        <v>63</v>
      </c>
      <c r="AI90">
        <v>100</v>
      </c>
      <c r="AK90" t="str">
        <f t="shared" ref="AK90:AL153" si="57">AE90</f>
        <v>Business Studies</v>
      </c>
      <c r="AL90" t="str">
        <f t="shared" si="57"/>
        <v>M</v>
      </c>
      <c r="AM90">
        <f t="shared" ref="AM90:AM121" si="58">ROUND(100*IF(AL90="F",U90/$AS$7,IF(AL90="M",U90/$AR$7,IF(AL90="NULL",U90/$AT$7,"Error"))),0)</f>
        <v>13</v>
      </c>
      <c r="AN90">
        <f t="shared" ref="AN90:AN121" si="59">ROUND(100*IF(AL90="F",V90/$AS$7,IF(AL90="M",V90/$AR$7,IF(AL90="NULL",V90/$AT$7,"Error"))),0)</f>
        <v>9</v>
      </c>
      <c r="AO90">
        <f t="shared" ref="AO90:AO121" si="60">ROUND(100*IF(AL90="F",W90/$AS$7,IF(AL90="M",W90/$AR$7,IF(AL90="NULL",W90/$AT$7,"Error"))),0)</f>
        <v>14</v>
      </c>
      <c r="BJ90" s="56"/>
      <c r="BK90" s="56"/>
    </row>
    <row r="91" spans="1:63" x14ac:dyDescent="0.45">
      <c r="B91" s="54"/>
      <c r="C91" s="54"/>
      <c r="D91" s="54"/>
      <c r="E91" s="54"/>
      <c r="F91" s="15"/>
      <c r="G91" s="15"/>
      <c r="H91" s="15"/>
      <c r="I91" s="15"/>
      <c r="J91" s="15"/>
      <c r="K91" s="15"/>
      <c r="L91" s="15"/>
      <c r="M91" s="54"/>
      <c r="N91" s="15"/>
      <c r="R91" s="59"/>
      <c r="S91" t="s">
        <v>24</v>
      </c>
      <c r="T91" t="s">
        <v>3</v>
      </c>
      <c r="U91">
        <v>72858</v>
      </c>
      <c r="V91">
        <v>48531</v>
      </c>
      <c r="W91">
        <v>73978</v>
      </c>
      <c r="Y91" t="str">
        <f t="shared" si="54"/>
        <v>Business Studies</v>
      </c>
      <c r="Z91" t="str">
        <f t="shared" si="54"/>
        <v>NULL</v>
      </c>
      <c r="AA91">
        <f t="shared" ref="AA91:AA154" si="61">U91</f>
        <v>72858</v>
      </c>
      <c r="AB91">
        <f t="shared" ref="AB91:AB154" si="62">V91</f>
        <v>48531</v>
      </c>
      <c r="AC91">
        <f t="shared" ref="AC91:AC154" si="63">W91</f>
        <v>73978</v>
      </c>
      <c r="AE91" t="str">
        <f t="shared" ref="AE91:AF154" si="64">Y91</f>
        <v>Business Studies</v>
      </c>
      <c r="AF91" t="str">
        <f t="shared" si="64"/>
        <v>NULL</v>
      </c>
      <c r="AG91">
        <f t="shared" si="55"/>
        <v>98</v>
      </c>
      <c r="AH91">
        <f t="shared" si="56"/>
        <v>66</v>
      </c>
      <c r="AI91">
        <v>100</v>
      </c>
      <c r="AK91" t="str">
        <f t="shared" si="57"/>
        <v>Business Studies</v>
      </c>
      <c r="AL91" t="str">
        <f t="shared" si="57"/>
        <v>NULL</v>
      </c>
      <c r="AM91">
        <f t="shared" si="58"/>
        <v>12</v>
      </c>
      <c r="AN91">
        <f t="shared" si="59"/>
        <v>8</v>
      </c>
      <c r="AO91">
        <f t="shared" si="60"/>
        <v>12</v>
      </c>
      <c r="BJ91" s="56"/>
      <c r="BK91" s="56"/>
    </row>
    <row r="92" spans="1:63" x14ac:dyDescent="0.45">
      <c r="B92" s="54"/>
      <c r="C92" s="54"/>
      <c r="D92" s="54"/>
      <c r="E92" s="54"/>
      <c r="F92" s="15"/>
      <c r="G92" s="15"/>
      <c r="H92" s="15"/>
      <c r="I92" s="15"/>
      <c r="J92" s="15"/>
      <c r="K92" s="15"/>
      <c r="L92" s="15"/>
      <c r="M92" s="54"/>
      <c r="N92" s="15"/>
      <c r="R92" s="59"/>
      <c r="S92" t="s">
        <v>25</v>
      </c>
      <c r="T92" t="s">
        <v>1</v>
      </c>
      <c r="U92">
        <v>4650</v>
      </c>
      <c r="V92">
        <v>2927</v>
      </c>
      <c r="W92">
        <v>4815</v>
      </c>
      <c r="Y92" t="str">
        <f t="shared" si="54"/>
        <v>Applied Business</v>
      </c>
      <c r="Z92" t="str">
        <f t="shared" si="54"/>
        <v>F</v>
      </c>
      <c r="AA92">
        <f t="shared" si="61"/>
        <v>4650</v>
      </c>
      <c r="AB92">
        <f t="shared" si="62"/>
        <v>2927</v>
      </c>
      <c r="AC92">
        <f t="shared" si="63"/>
        <v>4815</v>
      </c>
      <c r="AE92" t="str">
        <f t="shared" si="64"/>
        <v>Applied Business</v>
      </c>
      <c r="AF92" t="str">
        <f t="shared" si="64"/>
        <v>F</v>
      </c>
      <c r="AG92">
        <f t="shared" si="55"/>
        <v>97</v>
      </c>
      <c r="AH92">
        <f t="shared" si="56"/>
        <v>61</v>
      </c>
      <c r="AI92">
        <v>100</v>
      </c>
      <c r="AK92" t="str">
        <f t="shared" si="57"/>
        <v>Applied Business</v>
      </c>
      <c r="AL92" t="str">
        <f t="shared" si="57"/>
        <v>F</v>
      </c>
      <c r="AM92">
        <f t="shared" si="58"/>
        <v>2</v>
      </c>
      <c r="AN92">
        <f t="shared" si="59"/>
        <v>1</v>
      </c>
      <c r="AO92">
        <f t="shared" si="60"/>
        <v>2</v>
      </c>
      <c r="BJ92" s="56"/>
      <c r="BK92" s="56"/>
    </row>
    <row r="93" spans="1:63" x14ac:dyDescent="0.45">
      <c r="B93" s="54"/>
      <c r="C93" s="54"/>
      <c r="D93" s="54"/>
      <c r="E93" s="54"/>
      <c r="F93" s="15"/>
      <c r="G93" s="15"/>
      <c r="H93" s="15"/>
      <c r="I93" s="15"/>
      <c r="J93" s="15"/>
      <c r="K93" s="15"/>
      <c r="L93" s="15"/>
      <c r="M93" s="54"/>
      <c r="N93" s="15"/>
      <c r="O93" s="54"/>
      <c r="R93" s="59"/>
      <c r="S93" t="s">
        <v>25</v>
      </c>
      <c r="T93" t="s">
        <v>2</v>
      </c>
      <c r="U93">
        <v>6392</v>
      </c>
      <c r="V93">
        <v>3537</v>
      </c>
      <c r="W93">
        <v>6831</v>
      </c>
      <c r="Y93" t="str">
        <f t="shared" si="54"/>
        <v>Applied Business</v>
      </c>
      <c r="Z93" t="str">
        <f t="shared" si="54"/>
        <v>M</v>
      </c>
      <c r="AA93">
        <f t="shared" si="61"/>
        <v>6392</v>
      </c>
      <c r="AB93">
        <f t="shared" si="62"/>
        <v>3537</v>
      </c>
      <c r="AC93">
        <f t="shared" si="63"/>
        <v>6831</v>
      </c>
      <c r="AE93" t="str">
        <f t="shared" si="64"/>
        <v>Applied Business</v>
      </c>
      <c r="AF93" t="str">
        <f t="shared" si="64"/>
        <v>M</v>
      </c>
      <c r="AG93">
        <f t="shared" si="55"/>
        <v>94</v>
      </c>
      <c r="AH93">
        <f t="shared" si="56"/>
        <v>52</v>
      </c>
      <c r="AI93">
        <v>100</v>
      </c>
      <c r="AK93" t="str">
        <f t="shared" si="57"/>
        <v>Applied Business</v>
      </c>
      <c r="AL93" t="str">
        <f t="shared" si="57"/>
        <v>M</v>
      </c>
      <c r="AM93">
        <f t="shared" si="58"/>
        <v>2</v>
      </c>
      <c r="AN93">
        <f t="shared" si="59"/>
        <v>1</v>
      </c>
      <c r="AO93">
        <f t="shared" si="60"/>
        <v>2</v>
      </c>
      <c r="BJ93" s="56"/>
      <c r="BK93" s="56"/>
    </row>
    <row r="94" spans="1:63" x14ac:dyDescent="0.45">
      <c r="B94" s="53"/>
      <c r="C94" s="53"/>
      <c r="D94" s="15"/>
      <c r="E94" s="15"/>
      <c r="F94" s="15"/>
      <c r="G94" s="15"/>
      <c r="H94" s="15"/>
      <c r="I94" s="15"/>
      <c r="J94" s="15"/>
      <c r="K94" s="15"/>
      <c r="L94" s="15"/>
      <c r="N94" s="15"/>
      <c r="O94" s="54"/>
      <c r="R94" s="59"/>
      <c r="S94" t="s">
        <v>25</v>
      </c>
      <c r="T94" t="s">
        <v>3</v>
      </c>
      <c r="U94">
        <v>11042</v>
      </c>
      <c r="V94">
        <v>6464</v>
      </c>
      <c r="W94">
        <v>11646</v>
      </c>
      <c r="Y94" t="str">
        <f t="shared" si="54"/>
        <v>Applied Business</v>
      </c>
      <c r="Z94" t="str">
        <f t="shared" si="54"/>
        <v>NULL</v>
      </c>
      <c r="AA94">
        <f t="shared" si="61"/>
        <v>11042</v>
      </c>
      <c r="AB94">
        <f t="shared" si="62"/>
        <v>6464</v>
      </c>
      <c r="AC94">
        <f t="shared" si="63"/>
        <v>11646</v>
      </c>
      <c r="AE94" t="str">
        <f t="shared" si="64"/>
        <v>Applied Business</v>
      </c>
      <c r="AF94" t="str">
        <f t="shared" si="64"/>
        <v>NULL</v>
      </c>
      <c r="AG94">
        <f t="shared" si="55"/>
        <v>95</v>
      </c>
      <c r="AH94">
        <f t="shared" si="56"/>
        <v>56</v>
      </c>
      <c r="AI94">
        <v>100</v>
      </c>
      <c r="AK94" t="str">
        <f t="shared" si="57"/>
        <v>Applied Business</v>
      </c>
      <c r="AL94" t="str">
        <f t="shared" si="57"/>
        <v>NULL</v>
      </c>
      <c r="AM94">
        <f t="shared" si="58"/>
        <v>2</v>
      </c>
      <c r="AN94">
        <f t="shared" si="59"/>
        <v>1</v>
      </c>
      <c r="AO94">
        <f t="shared" si="60"/>
        <v>2</v>
      </c>
      <c r="BJ94" s="56"/>
      <c r="BK94" s="56"/>
    </row>
    <row r="95" spans="1:63" x14ac:dyDescent="0.45">
      <c r="A95" s="414"/>
      <c r="B95" s="414"/>
      <c r="C95" s="414"/>
      <c r="D95" s="414"/>
      <c r="E95" s="414"/>
      <c r="F95" s="414"/>
      <c r="G95" s="15"/>
      <c r="H95" s="15"/>
      <c r="I95" s="15"/>
      <c r="J95" s="15"/>
      <c r="K95" s="15"/>
      <c r="L95" s="15"/>
      <c r="N95" s="15"/>
      <c r="O95" s="54"/>
      <c r="R95" s="59"/>
      <c r="S95" t="s">
        <v>26</v>
      </c>
      <c r="T95" t="s">
        <v>1</v>
      </c>
      <c r="U95">
        <v>22929</v>
      </c>
      <c r="V95">
        <v>13328</v>
      </c>
      <c r="W95">
        <v>23357</v>
      </c>
      <c r="Y95" t="str">
        <f t="shared" si="54"/>
        <v>Home Economics</v>
      </c>
      <c r="Z95" t="str">
        <f t="shared" si="54"/>
        <v>F</v>
      </c>
      <c r="AA95">
        <f t="shared" si="61"/>
        <v>22929</v>
      </c>
      <c r="AB95">
        <f t="shared" si="62"/>
        <v>13328</v>
      </c>
      <c r="AC95">
        <f t="shared" si="63"/>
        <v>23357</v>
      </c>
      <c r="AE95" t="str">
        <f t="shared" si="64"/>
        <v>Home Economics</v>
      </c>
      <c r="AF95" t="str">
        <f t="shared" si="64"/>
        <v>F</v>
      </c>
      <c r="AG95">
        <f t="shared" si="55"/>
        <v>98</v>
      </c>
      <c r="AH95">
        <f t="shared" si="56"/>
        <v>57</v>
      </c>
      <c r="AI95">
        <v>100</v>
      </c>
      <c r="AK95" t="str">
        <f t="shared" si="57"/>
        <v>Home Economics</v>
      </c>
      <c r="AL95" t="str">
        <f t="shared" si="57"/>
        <v>F</v>
      </c>
      <c r="AM95">
        <f t="shared" si="58"/>
        <v>8</v>
      </c>
      <c r="AN95">
        <f t="shared" si="59"/>
        <v>4</v>
      </c>
      <c r="AO95">
        <f t="shared" si="60"/>
        <v>8</v>
      </c>
      <c r="BJ95" s="56"/>
      <c r="BK95" s="56"/>
    </row>
    <row r="96" spans="1:63" x14ac:dyDescent="0.45">
      <c r="A96" s="414"/>
      <c r="B96" s="414"/>
      <c r="C96" s="414"/>
      <c r="D96" s="414"/>
      <c r="E96" s="414"/>
      <c r="F96" s="414"/>
      <c r="G96" s="414"/>
      <c r="H96" s="414"/>
      <c r="I96" s="414"/>
      <c r="J96" s="414"/>
      <c r="K96" s="414"/>
      <c r="L96" s="15"/>
      <c r="N96" s="15"/>
      <c r="R96" s="59"/>
      <c r="S96" t="s">
        <v>26</v>
      </c>
      <c r="T96" t="s">
        <v>2</v>
      </c>
      <c r="U96">
        <v>3213</v>
      </c>
      <c r="V96">
        <v>1286</v>
      </c>
      <c r="W96">
        <v>3308</v>
      </c>
      <c r="Y96" t="str">
        <f t="shared" si="54"/>
        <v>Home Economics</v>
      </c>
      <c r="Z96" t="str">
        <f t="shared" si="54"/>
        <v>M</v>
      </c>
      <c r="AA96">
        <f t="shared" si="61"/>
        <v>3213</v>
      </c>
      <c r="AB96">
        <f t="shared" si="62"/>
        <v>1286</v>
      </c>
      <c r="AC96">
        <f t="shared" si="63"/>
        <v>3308</v>
      </c>
      <c r="AE96" t="str">
        <f t="shared" si="64"/>
        <v>Home Economics</v>
      </c>
      <c r="AF96" t="str">
        <f t="shared" si="64"/>
        <v>M</v>
      </c>
      <c r="AG96">
        <f t="shared" si="55"/>
        <v>97</v>
      </c>
      <c r="AH96">
        <f t="shared" si="56"/>
        <v>39</v>
      </c>
      <c r="AI96">
        <v>100</v>
      </c>
      <c r="AK96" t="str">
        <f t="shared" si="57"/>
        <v>Home Economics</v>
      </c>
      <c r="AL96" t="str">
        <f t="shared" si="57"/>
        <v>M</v>
      </c>
      <c r="AM96">
        <f t="shared" si="58"/>
        <v>1</v>
      </c>
      <c r="AN96">
        <f t="shared" si="59"/>
        <v>0</v>
      </c>
      <c r="AO96">
        <f t="shared" si="60"/>
        <v>1</v>
      </c>
      <c r="BJ96" s="56"/>
      <c r="BK96" s="56"/>
    </row>
    <row r="97" spans="1:63" x14ac:dyDescent="0.45">
      <c r="A97" s="39"/>
      <c r="B97" s="14"/>
      <c r="C97" s="14"/>
      <c r="D97" s="14"/>
      <c r="E97" s="14"/>
      <c r="F97" s="14"/>
      <c r="G97" s="14"/>
      <c r="H97" s="14"/>
      <c r="I97" s="14"/>
      <c r="J97" s="14"/>
      <c r="K97" s="14"/>
      <c r="L97" s="14"/>
      <c r="M97" s="39"/>
      <c r="N97" s="14"/>
      <c r="R97" s="59"/>
      <c r="S97" t="s">
        <v>26</v>
      </c>
      <c r="T97" t="s">
        <v>3</v>
      </c>
      <c r="U97">
        <v>26142</v>
      </c>
      <c r="V97">
        <v>14614</v>
      </c>
      <c r="W97">
        <v>26665</v>
      </c>
      <c r="Y97" t="str">
        <f t="shared" si="54"/>
        <v>Home Economics</v>
      </c>
      <c r="Z97" t="str">
        <f t="shared" si="54"/>
        <v>NULL</v>
      </c>
      <c r="AA97">
        <f t="shared" si="61"/>
        <v>26142</v>
      </c>
      <c r="AB97">
        <f t="shared" si="62"/>
        <v>14614</v>
      </c>
      <c r="AC97">
        <f t="shared" si="63"/>
        <v>26665</v>
      </c>
      <c r="AE97" t="str">
        <f t="shared" si="64"/>
        <v>Home Economics</v>
      </c>
      <c r="AF97" t="str">
        <f t="shared" si="64"/>
        <v>NULL</v>
      </c>
      <c r="AG97">
        <f t="shared" si="55"/>
        <v>98</v>
      </c>
      <c r="AH97">
        <f t="shared" si="56"/>
        <v>55</v>
      </c>
      <c r="AI97">
        <v>100</v>
      </c>
      <c r="AK97" t="str">
        <f t="shared" si="57"/>
        <v>Home Economics</v>
      </c>
      <c r="AL97" t="str">
        <f t="shared" si="57"/>
        <v>NULL</v>
      </c>
      <c r="AM97">
        <f t="shared" si="58"/>
        <v>4</v>
      </c>
      <c r="AN97">
        <f t="shared" si="59"/>
        <v>2</v>
      </c>
      <c r="AO97">
        <f t="shared" si="60"/>
        <v>4</v>
      </c>
      <c r="BJ97" s="56"/>
      <c r="BK97" s="56"/>
    </row>
    <row r="98" spans="1:63" x14ac:dyDescent="0.45">
      <c r="A98" s="43"/>
      <c r="B98" s="14"/>
      <c r="C98" s="14"/>
      <c r="D98" s="14"/>
      <c r="E98" s="14"/>
      <c r="F98" s="14"/>
      <c r="G98" s="14"/>
      <c r="H98" s="14"/>
      <c r="I98" s="14"/>
      <c r="J98" s="14"/>
      <c r="K98" s="14"/>
      <c r="L98" s="14"/>
      <c r="M98" s="43"/>
      <c r="N98" s="14"/>
      <c r="R98" s="59"/>
      <c r="S98" t="s">
        <v>27</v>
      </c>
      <c r="T98" t="s">
        <v>1</v>
      </c>
      <c r="U98">
        <v>97284</v>
      </c>
      <c r="V98">
        <v>71864</v>
      </c>
      <c r="W98">
        <v>97989</v>
      </c>
      <c r="Y98" t="str">
        <f t="shared" si="54"/>
        <v>Geography</v>
      </c>
      <c r="Z98" t="str">
        <f t="shared" si="54"/>
        <v>F</v>
      </c>
      <c r="AA98">
        <f t="shared" si="61"/>
        <v>97284</v>
      </c>
      <c r="AB98">
        <f t="shared" si="62"/>
        <v>71864</v>
      </c>
      <c r="AC98">
        <f t="shared" si="63"/>
        <v>97989</v>
      </c>
      <c r="AE98" t="str">
        <f t="shared" si="64"/>
        <v>Geography</v>
      </c>
      <c r="AF98" t="str">
        <f t="shared" si="64"/>
        <v>F</v>
      </c>
      <c r="AG98">
        <f t="shared" si="55"/>
        <v>99</v>
      </c>
      <c r="AH98">
        <f t="shared" si="56"/>
        <v>73</v>
      </c>
      <c r="AI98">
        <v>100</v>
      </c>
      <c r="AK98" t="str">
        <f t="shared" si="57"/>
        <v>Geography</v>
      </c>
      <c r="AL98" t="str">
        <f t="shared" si="57"/>
        <v>F</v>
      </c>
      <c r="AM98">
        <f t="shared" si="58"/>
        <v>33</v>
      </c>
      <c r="AN98">
        <f t="shared" si="59"/>
        <v>24</v>
      </c>
      <c r="AO98">
        <f t="shared" si="60"/>
        <v>33</v>
      </c>
      <c r="BJ98" s="56"/>
      <c r="BK98" s="56"/>
    </row>
    <row r="99" spans="1:63" x14ac:dyDescent="0.45">
      <c r="A99" s="43"/>
      <c r="B99" s="4"/>
      <c r="C99" s="4"/>
      <c r="D99" s="4"/>
      <c r="E99" s="4"/>
      <c r="F99" s="4"/>
      <c r="G99" s="4"/>
      <c r="H99" s="4"/>
      <c r="I99" s="4"/>
      <c r="J99" s="4"/>
      <c r="K99" s="4"/>
      <c r="L99" s="4"/>
      <c r="M99" s="43"/>
      <c r="N99" s="4"/>
      <c r="O99" s="39"/>
      <c r="R99" s="59"/>
      <c r="S99" t="s">
        <v>27</v>
      </c>
      <c r="T99" t="s">
        <v>2</v>
      </c>
      <c r="U99">
        <v>112034</v>
      </c>
      <c r="V99">
        <v>73892</v>
      </c>
      <c r="W99">
        <v>113263</v>
      </c>
      <c r="Y99" t="str">
        <f t="shared" si="54"/>
        <v>Geography</v>
      </c>
      <c r="Z99" t="str">
        <f t="shared" si="54"/>
        <v>M</v>
      </c>
      <c r="AA99">
        <f t="shared" si="61"/>
        <v>112034</v>
      </c>
      <c r="AB99">
        <f t="shared" si="62"/>
        <v>73892</v>
      </c>
      <c r="AC99">
        <f t="shared" si="63"/>
        <v>113263</v>
      </c>
      <c r="AE99" t="str">
        <f t="shared" si="64"/>
        <v>Geography</v>
      </c>
      <c r="AF99" t="str">
        <f t="shared" si="64"/>
        <v>M</v>
      </c>
      <c r="AG99">
        <f t="shared" si="55"/>
        <v>99</v>
      </c>
      <c r="AH99">
        <f t="shared" si="56"/>
        <v>65</v>
      </c>
      <c r="AI99">
        <v>100</v>
      </c>
      <c r="AK99" t="str">
        <f t="shared" si="57"/>
        <v>Geography</v>
      </c>
      <c r="AL99" t="str">
        <f t="shared" si="57"/>
        <v>M</v>
      </c>
      <c r="AM99">
        <f t="shared" si="58"/>
        <v>36</v>
      </c>
      <c r="AN99">
        <f t="shared" si="59"/>
        <v>24</v>
      </c>
      <c r="AO99">
        <f t="shared" si="60"/>
        <v>36</v>
      </c>
      <c r="BJ99" s="56"/>
      <c r="BK99" s="56"/>
    </row>
    <row r="100" spans="1:63" x14ac:dyDescent="0.45">
      <c r="A100" s="43"/>
      <c r="B100" s="4"/>
      <c r="C100" s="4"/>
      <c r="D100" s="4"/>
      <c r="E100" s="4"/>
      <c r="F100" s="4"/>
      <c r="G100" s="4"/>
      <c r="H100" s="4"/>
      <c r="I100" s="4"/>
      <c r="J100" s="4"/>
      <c r="K100" s="4"/>
      <c r="L100" s="4"/>
      <c r="M100" s="43"/>
      <c r="N100" s="4"/>
      <c r="O100" s="43"/>
      <c r="R100" s="59"/>
      <c r="S100" t="s">
        <v>27</v>
      </c>
      <c r="T100" t="s">
        <v>3</v>
      </c>
      <c r="U100">
        <v>209318</v>
      </c>
      <c r="V100">
        <v>145756</v>
      </c>
      <c r="W100">
        <v>211252</v>
      </c>
      <c r="Y100" t="str">
        <f t="shared" si="54"/>
        <v>Geography</v>
      </c>
      <c r="Z100" t="str">
        <f t="shared" si="54"/>
        <v>NULL</v>
      </c>
      <c r="AA100">
        <f t="shared" si="61"/>
        <v>209318</v>
      </c>
      <c r="AB100">
        <f t="shared" si="62"/>
        <v>145756</v>
      </c>
      <c r="AC100">
        <f t="shared" si="63"/>
        <v>211252</v>
      </c>
      <c r="AE100" t="str">
        <f t="shared" si="64"/>
        <v>Geography</v>
      </c>
      <c r="AF100" t="str">
        <f t="shared" si="64"/>
        <v>NULL</v>
      </c>
      <c r="AG100">
        <f t="shared" si="55"/>
        <v>99</v>
      </c>
      <c r="AH100">
        <f t="shared" si="56"/>
        <v>69</v>
      </c>
      <c r="AI100">
        <v>100</v>
      </c>
      <c r="AK100" t="str">
        <f t="shared" si="57"/>
        <v>Geography</v>
      </c>
      <c r="AL100" t="str">
        <f t="shared" si="57"/>
        <v>NULL</v>
      </c>
      <c r="AM100">
        <f t="shared" si="58"/>
        <v>34</v>
      </c>
      <c r="AN100">
        <f t="shared" si="59"/>
        <v>24</v>
      </c>
      <c r="AO100">
        <f t="shared" si="60"/>
        <v>34</v>
      </c>
      <c r="BJ100" s="56"/>
      <c r="BK100" s="56"/>
    </row>
    <row r="101" spans="1:63" x14ac:dyDescent="0.45">
      <c r="A101" s="413"/>
      <c r="B101" s="413"/>
      <c r="C101" s="413"/>
      <c r="D101" s="413"/>
      <c r="E101" s="413"/>
      <c r="F101" s="413"/>
      <c r="G101" s="413"/>
      <c r="H101" s="413"/>
      <c r="I101" s="413"/>
      <c r="J101" s="413"/>
      <c r="K101" s="413"/>
      <c r="L101" s="413"/>
      <c r="N101" s="48"/>
      <c r="O101" s="43"/>
      <c r="R101" s="59"/>
      <c r="S101" t="s">
        <v>28</v>
      </c>
      <c r="T101" t="s">
        <v>1</v>
      </c>
      <c r="U101">
        <v>116560</v>
      </c>
      <c r="V101">
        <v>85907</v>
      </c>
      <c r="W101">
        <v>118246</v>
      </c>
      <c r="Y101" t="str">
        <f t="shared" si="54"/>
        <v>History</v>
      </c>
      <c r="Z101" t="str">
        <f t="shared" si="54"/>
        <v>F</v>
      </c>
      <c r="AA101">
        <f t="shared" si="61"/>
        <v>116560</v>
      </c>
      <c r="AB101">
        <f t="shared" si="62"/>
        <v>85907</v>
      </c>
      <c r="AC101">
        <f t="shared" si="63"/>
        <v>118246</v>
      </c>
      <c r="AE101" t="str">
        <f t="shared" si="64"/>
        <v>History</v>
      </c>
      <c r="AF101" t="str">
        <f t="shared" si="64"/>
        <v>F</v>
      </c>
      <c r="AG101">
        <f t="shared" si="55"/>
        <v>99</v>
      </c>
      <c r="AH101">
        <f t="shared" si="56"/>
        <v>73</v>
      </c>
      <c r="AI101">
        <v>100</v>
      </c>
      <c r="AK101" t="str">
        <f t="shared" si="57"/>
        <v>History</v>
      </c>
      <c r="AL101" t="str">
        <f t="shared" si="57"/>
        <v>F</v>
      </c>
      <c r="AM101">
        <f t="shared" si="58"/>
        <v>39</v>
      </c>
      <c r="AN101">
        <f t="shared" si="59"/>
        <v>29</v>
      </c>
      <c r="AO101">
        <f t="shared" si="60"/>
        <v>40</v>
      </c>
      <c r="BJ101" s="56"/>
      <c r="BK101" s="56"/>
    </row>
    <row r="102" spans="1:63" x14ac:dyDescent="0.45">
      <c r="O102" s="43"/>
      <c r="R102" s="59"/>
      <c r="S102" t="s">
        <v>28</v>
      </c>
      <c r="T102" t="s">
        <v>2</v>
      </c>
      <c r="U102">
        <v>107655</v>
      </c>
      <c r="V102">
        <v>71306</v>
      </c>
      <c r="W102">
        <v>110610</v>
      </c>
      <c r="Y102" t="str">
        <f t="shared" si="54"/>
        <v>History</v>
      </c>
      <c r="Z102" t="str">
        <f t="shared" si="54"/>
        <v>M</v>
      </c>
      <c r="AA102">
        <f t="shared" si="61"/>
        <v>107655</v>
      </c>
      <c r="AB102">
        <f t="shared" si="62"/>
        <v>71306</v>
      </c>
      <c r="AC102">
        <f t="shared" si="63"/>
        <v>110610</v>
      </c>
      <c r="AE102" t="str">
        <f t="shared" si="64"/>
        <v>History</v>
      </c>
      <c r="AF102" t="str">
        <f t="shared" si="64"/>
        <v>M</v>
      </c>
      <c r="AG102">
        <f t="shared" si="55"/>
        <v>97</v>
      </c>
      <c r="AH102">
        <f t="shared" si="56"/>
        <v>64</v>
      </c>
      <c r="AI102">
        <v>100</v>
      </c>
      <c r="AK102" t="str">
        <f t="shared" si="57"/>
        <v>History</v>
      </c>
      <c r="AL102" t="str">
        <f t="shared" si="57"/>
        <v>M</v>
      </c>
      <c r="AM102">
        <f t="shared" si="58"/>
        <v>34</v>
      </c>
      <c r="AN102">
        <f t="shared" si="59"/>
        <v>23</v>
      </c>
      <c r="AO102">
        <f t="shared" si="60"/>
        <v>35</v>
      </c>
      <c r="BJ102" s="56"/>
      <c r="BK102" s="56"/>
    </row>
    <row r="103" spans="1:63" x14ac:dyDescent="0.45">
      <c r="R103" s="59"/>
      <c r="S103" t="s">
        <v>28</v>
      </c>
      <c r="T103" t="s">
        <v>3</v>
      </c>
      <c r="U103">
        <v>224215</v>
      </c>
      <c r="V103">
        <v>157213</v>
      </c>
      <c r="W103">
        <v>228856</v>
      </c>
      <c r="Y103" t="str">
        <f t="shared" si="54"/>
        <v>History</v>
      </c>
      <c r="Z103" t="str">
        <f t="shared" si="54"/>
        <v>NULL</v>
      </c>
      <c r="AA103">
        <f t="shared" si="61"/>
        <v>224215</v>
      </c>
      <c r="AB103">
        <f t="shared" si="62"/>
        <v>157213</v>
      </c>
      <c r="AC103">
        <f t="shared" si="63"/>
        <v>228856</v>
      </c>
      <c r="AE103" t="str">
        <f t="shared" si="64"/>
        <v>History</v>
      </c>
      <c r="AF103" t="str">
        <f t="shared" si="64"/>
        <v>NULL</v>
      </c>
      <c r="AG103">
        <f t="shared" si="55"/>
        <v>98</v>
      </c>
      <c r="AH103">
        <f t="shared" si="56"/>
        <v>69</v>
      </c>
      <c r="AI103">
        <v>100</v>
      </c>
      <c r="AK103" t="str">
        <f t="shared" si="57"/>
        <v>History</v>
      </c>
      <c r="AL103" t="str">
        <f t="shared" si="57"/>
        <v>NULL</v>
      </c>
      <c r="AM103">
        <f t="shared" si="58"/>
        <v>37</v>
      </c>
      <c r="AN103">
        <f t="shared" si="59"/>
        <v>26</v>
      </c>
      <c r="AO103">
        <f t="shared" si="60"/>
        <v>37</v>
      </c>
      <c r="BJ103" s="56"/>
      <c r="BK103" s="56"/>
    </row>
    <row r="104" spans="1:63" x14ac:dyDescent="0.45">
      <c r="R104" s="59"/>
      <c r="S104" t="s">
        <v>29</v>
      </c>
      <c r="T104" t="s">
        <v>1</v>
      </c>
      <c r="U104">
        <v>3883</v>
      </c>
      <c r="V104">
        <v>2187</v>
      </c>
      <c r="W104">
        <v>4039</v>
      </c>
      <c r="Y104" t="str">
        <f t="shared" si="54"/>
        <v>Humanities</v>
      </c>
      <c r="Z104" t="str">
        <f t="shared" si="54"/>
        <v>F</v>
      </c>
      <c r="AA104">
        <f t="shared" si="61"/>
        <v>3883</v>
      </c>
      <c r="AB104">
        <f t="shared" si="62"/>
        <v>2187</v>
      </c>
      <c r="AC104">
        <f t="shared" si="63"/>
        <v>4039</v>
      </c>
      <c r="AE104" t="str">
        <f t="shared" si="64"/>
        <v>Humanities</v>
      </c>
      <c r="AF104" t="str">
        <f t="shared" si="64"/>
        <v>F</v>
      </c>
      <c r="AG104">
        <f t="shared" si="55"/>
        <v>96</v>
      </c>
      <c r="AH104">
        <f t="shared" si="56"/>
        <v>54</v>
      </c>
      <c r="AI104">
        <v>100</v>
      </c>
      <c r="AK104" t="str">
        <f t="shared" si="57"/>
        <v>Humanities</v>
      </c>
      <c r="AL104" t="str">
        <f t="shared" si="57"/>
        <v>F</v>
      </c>
      <c r="AM104">
        <f t="shared" si="58"/>
        <v>1</v>
      </c>
      <c r="AN104">
        <f t="shared" si="59"/>
        <v>1</v>
      </c>
      <c r="AO104">
        <f t="shared" si="60"/>
        <v>1</v>
      </c>
      <c r="BJ104" s="56"/>
      <c r="BK104" s="56"/>
    </row>
    <row r="105" spans="1:63" x14ac:dyDescent="0.45">
      <c r="R105" s="59"/>
      <c r="S105" t="s">
        <v>29</v>
      </c>
      <c r="T105" t="s">
        <v>2</v>
      </c>
      <c r="U105">
        <v>4098</v>
      </c>
      <c r="V105">
        <v>1724</v>
      </c>
      <c r="W105">
        <v>4363</v>
      </c>
      <c r="Y105" t="str">
        <f t="shared" si="54"/>
        <v>Humanities</v>
      </c>
      <c r="Z105" t="str">
        <f t="shared" si="54"/>
        <v>M</v>
      </c>
      <c r="AA105">
        <f t="shared" si="61"/>
        <v>4098</v>
      </c>
      <c r="AB105">
        <f t="shared" si="62"/>
        <v>1724</v>
      </c>
      <c r="AC105">
        <f t="shared" si="63"/>
        <v>4363</v>
      </c>
      <c r="AE105" t="str">
        <f t="shared" si="64"/>
        <v>Humanities</v>
      </c>
      <c r="AF105" t="str">
        <f t="shared" si="64"/>
        <v>M</v>
      </c>
      <c r="AG105">
        <f t="shared" si="55"/>
        <v>94</v>
      </c>
      <c r="AH105">
        <f t="shared" si="56"/>
        <v>40</v>
      </c>
      <c r="AI105">
        <v>100</v>
      </c>
      <c r="AK105" t="str">
        <f t="shared" si="57"/>
        <v>Humanities</v>
      </c>
      <c r="AL105" t="str">
        <f t="shared" si="57"/>
        <v>M</v>
      </c>
      <c r="AM105">
        <f t="shared" si="58"/>
        <v>1</v>
      </c>
      <c r="AN105">
        <f t="shared" si="59"/>
        <v>1</v>
      </c>
      <c r="AO105">
        <f t="shared" si="60"/>
        <v>1</v>
      </c>
      <c r="BJ105" s="56"/>
      <c r="BK105" s="56"/>
    </row>
    <row r="106" spans="1:63" x14ac:dyDescent="0.45">
      <c r="R106" s="59"/>
      <c r="S106" t="s">
        <v>29</v>
      </c>
      <c r="T106" t="s">
        <v>3</v>
      </c>
      <c r="U106">
        <v>7981</v>
      </c>
      <c r="V106">
        <v>3911</v>
      </c>
      <c r="W106">
        <v>8402</v>
      </c>
      <c r="Y106" t="str">
        <f t="shared" si="54"/>
        <v>Humanities</v>
      </c>
      <c r="Z106" t="str">
        <f t="shared" si="54"/>
        <v>NULL</v>
      </c>
      <c r="AA106">
        <f t="shared" si="61"/>
        <v>7981</v>
      </c>
      <c r="AB106">
        <f t="shared" si="62"/>
        <v>3911</v>
      </c>
      <c r="AC106">
        <f t="shared" si="63"/>
        <v>8402</v>
      </c>
      <c r="AE106" t="str">
        <f t="shared" si="64"/>
        <v>Humanities</v>
      </c>
      <c r="AF106" t="str">
        <f t="shared" si="64"/>
        <v>NULL</v>
      </c>
      <c r="AG106">
        <f t="shared" si="55"/>
        <v>95</v>
      </c>
      <c r="AH106">
        <f t="shared" si="56"/>
        <v>47</v>
      </c>
      <c r="AI106">
        <v>100</v>
      </c>
      <c r="AK106" t="str">
        <f t="shared" si="57"/>
        <v>Humanities</v>
      </c>
      <c r="AL106" t="str">
        <f t="shared" si="57"/>
        <v>NULL</v>
      </c>
      <c r="AM106">
        <f t="shared" si="58"/>
        <v>1</v>
      </c>
      <c r="AN106">
        <f t="shared" si="59"/>
        <v>1</v>
      </c>
      <c r="AO106">
        <f t="shared" si="60"/>
        <v>1</v>
      </c>
      <c r="BJ106" s="56"/>
      <c r="BK106" s="56"/>
    </row>
    <row r="107" spans="1:63" x14ac:dyDescent="0.45">
      <c r="R107" s="59"/>
      <c r="S107" t="s">
        <v>30</v>
      </c>
      <c r="T107" t="s">
        <v>1</v>
      </c>
      <c r="U107">
        <v>3033</v>
      </c>
      <c r="V107">
        <v>2371</v>
      </c>
      <c r="W107">
        <v>3076</v>
      </c>
      <c r="Y107" t="str">
        <f t="shared" si="54"/>
        <v>Economics</v>
      </c>
      <c r="Z107" t="str">
        <f t="shared" si="54"/>
        <v>F</v>
      </c>
      <c r="AA107">
        <f t="shared" si="61"/>
        <v>3033</v>
      </c>
      <c r="AB107">
        <f t="shared" si="62"/>
        <v>2371</v>
      </c>
      <c r="AC107">
        <f t="shared" si="63"/>
        <v>3076</v>
      </c>
      <c r="AE107" t="str">
        <f t="shared" si="64"/>
        <v>Economics</v>
      </c>
      <c r="AF107" t="str">
        <f t="shared" si="64"/>
        <v>F</v>
      </c>
      <c r="AG107">
        <f t="shared" si="55"/>
        <v>99</v>
      </c>
      <c r="AH107">
        <f t="shared" si="56"/>
        <v>77</v>
      </c>
      <c r="AI107">
        <v>100</v>
      </c>
      <c r="AK107" t="str">
        <f t="shared" si="57"/>
        <v>Economics</v>
      </c>
      <c r="AL107" t="str">
        <f t="shared" si="57"/>
        <v>F</v>
      </c>
      <c r="AM107">
        <f t="shared" si="58"/>
        <v>1</v>
      </c>
      <c r="AN107">
        <f t="shared" si="59"/>
        <v>1</v>
      </c>
      <c r="AO107">
        <f t="shared" si="60"/>
        <v>1</v>
      </c>
      <c r="BJ107" s="56"/>
      <c r="BK107" s="56"/>
    </row>
    <row r="108" spans="1:63" x14ac:dyDescent="0.45">
      <c r="R108" s="59"/>
      <c r="S108" t="s">
        <v>30</v>
      </c>
      <c r="T108" t="s">
        <v>2</v>
      </c>
      <c r="U108">
        <v>6288</v>
      </c>
      <c r="V108">
        <v>4890</v>
      </c>
      <c r="W108">
        <v>6379</v>
      </c>
      <c r="Y108" t="str">
        <f t="shared" si="54"/>
        <v>Economics</v>
      </c>
      <c r="Z108" t="str">
        <f t="shared" si="54"/>
        <v>M</v>
      </c>
      <c r="AA108">
        <f t="shared" si="61"/>
        <v>6288</v>
      </c>
      <c r="AB108">
        <f t="shared" si="62"/>
        <v>4890</v>
      </c>
      <c r="AC108">
        <f t="shared" si="63"/>
        <v>6379</v>
      </c>
      <c r="AE108" t="str">
        <f t="shared" si="64"/>
        <v>Economics</v>
      </c>
      <c r="AF108" t="str">
        <f t="shared" si="64"/>
        <v>M</v>
      </c>
      <c r="AG108">
        <f t="shared" si="55"/>
        <v>99</v>
      </c>
      <c r="AH108">
        <f t="shared" si="56"/>
        <v>77</v>
      </c>
      <c r="AI108">
        <v>100</v>
      </c>
      <c r="AK108" t="str">
        <f t="shared" si="57"/>
        <v>Economics</v>
      </c>
      <c r="AL108" t="str">
        <f t="shared" si="57"/>
        <v>M</v>
      </c>
      <c r="AM108">
        <f t="shared" si="58"/>
        <v>2</v>
      </c>
      <c r="AN108">
        <f t="shared" si="59"/>
        <v>2</v>
      </c>
      <c r="AO108">
        <f t="shared" si="60"/>
        <v>2</v>
      </c>
      <c r="BJ108" s="56"/>
      <c r="BK108" s="56"/>
    </row>
    <row r="109" spans="1:63" x14ac:dyDescent="0.45">
      <c r="R109" s="59"/>
      <c r="S109" t="s">
        <v>30</v>
      </c>
      <c r="T109" t="s">
        <v>3</v>
      </c>
      <c r="U109">
        <v>9321</v>
      </c>
      <c r="V109">
        <v>7261</v>
      </c>
      <c r="W109">
        <v>9455</v>
      </c>
      <c r="Y109" t="str">
        <f t="shared" si="54"/>
        <v>Economics</v>
      </c>
      <c r="Z109" t="str">
        <f t="shared" si="54"/>
        <v>NULL</v>
      </c>
      <c r="AA109">
        <f t="shared" si="61"/>
        <v>9321</v>
      </c>
      <c r="AB109">
        <f t="shared" si="62"/>
        <v>7261</v>
      </c>
      <c r="AC109">
        <f t="shared" si="63"/>
        <v>9455</v>
      </c>
      <c r="AE109" t="str">
        <f t="shared" si="64"/>
        <v>Economics</v>
      </c>
      <c r="AF109" t="str">
        <f t="shared" si="64"/>
        <v>NULL</v>
      </c>
      <c r="AG109">
        <f t="shared" si="55"/>
        <v>99</v>
      </c>
      <c r="AH109">
        <f t="shared" si="56"/>
        <v>77</v>
      </c>
      <c r="AI109">
        <v>100</v>
      </c>
      <c r="AK109" t="str">
        <f t="shared" si="57"/>
        <v>Economics</v>
      </c>
      <c r="AL109" t="str">
        <f t="shared" si="57"/>
        <v>NULL</v>
      </c>
      <c r="AM109">
        <f t="shared" si="58"/>
        <v>2</v>
      </c>
      <c r="AN109">
        <f t="shared" si="59"/>
        <v>1</v>
      </c>
      <c r="AO109">
        <f t="shared" si="60"/>
        <v>2</v>
      </c>
      <c r="BJ109" s="56"/>
      <c r="BK109" s="56"/>
    </row>
    <row r="110" spans="1:63" x14ac:dyDescent="0.45">
      <c r="R110" s="59"/>
      <c r="S110" t="s">
        <v>31</v>
      </c>
      <c r="T110" t="s">
        <v>1</v>
      </c>
      <c r="U110">
        <v>35591</v>
      </c>
      <c r="V110">
        <v>24960</v>
      </c>
      <c r="W110">
        <v>36216</v>
      </c>
      <c r="Y110" t="str">
        <f t="shared" si="54"/>
        <v>Social Studies</v>
      </c>
      <c r="Z110" t="str">
        <f t="shared" si="54"/>
        <v>F</v>
      </c>
      <c r="AA110">
        <f t="shared" si="61"/>
        <v>35591</v>
      </c>
      <c r="AB110">
        <f t="shared" si="62"/>
        <v>24960</v>
      </c>
      <c r="AC110">
        <f t="shared" si="63"/>
        <v>36216</v>
      </c>
      <c r="AE110" t="str">
        <f t="shared" si="64"/>
        <v>Social Studies</v>
      </c>
      <c r="AF110" t="str">
        <f t="shared" si="64"/>
        <v>F</v>
      </c>
      <c r="AG110">
        <f t="shared" si="55"/>
        <v>98</v>
      </c>
      <c r="AH110">
        <f t="shared" si="56"/>
        <v>69</v>
      </c>
      <c r="AI110">
        <v>100</v>
      </c>
      <c r="AK110" t="str">
        <f t="shared" si="57"/>
        <v>Social Studies</v>
      </c>
      <c r="AL110" t="str">
        <f t="shared" si="57"/>
        <v>F</v>
      </c>
      <c r="AM110">
        <f t="shared" si="58"/>
        <v>12</v>
      </c>
      <c r="AN110">
        <f t="shared" si="59"/>
        <v>8</v>
      </c>
      <c r="AO110">
        <f t="shared" si="60"/>
        <v>12</v>
      </c>
      <c r="BJ110" s="56"/>
      <c r="BK110" s="56"/>
    </row>
    <row r="111" spans="1:63" x14ac:dyDescent="0.45">
      <c r="R111" s="59"/>
      <c r="S111" t="s">
        <v>31</v>
      </c>
      <c r="T111" t="s">
        <v>2</v>
      </c>
      <c r="U111">
        <v>20418</v>
      </c>
      <c r="V111">
        <v>11729</v>
      </c>
      <c r="W111">
        <v>21184</v>
      </c>
      <c r="Y111" t="str">
        <f t="shared" si="54"/>
        <v>Social Studies</v>
      </c>
      <c r="Z111" t="str">
        <f t="shared" si="54"/>
        <v>M</v>
      </c>
      <c r="AA111">
        <f t="shared" si="61"/>
        <v>20418</v>
      </c>
      <c r="AB111">
        <f t="shared" si="62"/>
        <v>11729</v>
      </c>
      <c r="AC111">
        <f t="shared" si="63"/>
        <v>21184</v>
      </c>
      <c r="AE111" t="str">
        <f t="shared" si="64"/>
        <v>Social Studies</v>
      </c>
      <c r="AF111" t="str">
        <f t="shared" si="64"/>
        <v>M</v>
      </c>
      <c r="AG111">
        <f t="shared" si="55"/>
        <v>96</v>
      </c>
      <c r="AH111">
        <f t="shared" si="56"/>
        <v>55</v>
      </c>
      <c r="AI111">
        <v>100</v>
      </c>
      <c r="AK111" t="str">
        <f t="shared" si="57"/>
        <v>Social Studies</v>
      </c>
      <c r="AL111" t="str">
        <f t="shared" si="57"/>
        <v>M</v>
      </c>
      <c r="AM111">
        <f t="shared" si="58"/>
        <v>7</v>
      </c>
      <c r="AN111">
        <f t="shared" si="59"/>
        <v>4</v>
      </c>
      <c r="AO111">
        <f t="shared" si="60"/>
        <v>7</v>
      </c>
      <c r="BJ111" s="56"/>
      <c r="BK111" s="56"/>
    </row>
    <row r="112" spans="1:63" x14ac:dyDescent="0.45">
      <c r="R112" s="59"/>
      <c r="S112" t="s">
        <v>31</v>
      </c>
      <c r="T112" t="s">
        <v>3</v>
      </c>
      <c r="U112">
        <v>56009</v>
      </c>
      <c r="V112">
        <v>36689</v>
      </c>
      <c r="W112">
        <v>57400</v>
      </c>
      <c r="Y112" t="str">
        <f t="shared" si="54"/>
        <v>Social Studies</v>
      </c>
      <c r="Z112" t="str">
        <f t="shared" si="54"/>
        <v>NULL</v>
      </c>
      <c r="AA112">
        <f t="shared" si="61"/>
        <v>56009</v>
      </c>
      <c r="AB112">
        <f t="shared" si="62"/>
        <v>36689</v>
      </c>
      <c r="AC112">
        <f t="shared" si="63"/>
        <v>57400</v>
      </c>
      <c r="AE112" t="str">
        <f t="shared" si="64"/>
        <v>Social Studies</v>
      </c>
      <c r="AF112" t="str">
        <f t="shared" si="64"/>
        <v>NULL</v>
      </c>
      <c r="AG112">
        <f t="shared" si="55"/>
        <v>98</v>
      </c>
      <c r="AH112">
        <f t="shared" si="56"/>
        <v>64</v>
      </c>
      <c r="AI112">
        <v>100</v>
      </c>
      <c r="AK112" t="str">
        <f t="shared" si="57"/>
        <v>Social Studies</v>
      </c>
      <c r="AL112" t="str">
        <f t="shared" si="57"/>
        <v>NULL</v>
      </c>
      <c r="AM112">
        <f t="shared" si="58"/>
        <v>9</v>
      </c>
      <c r="AN112">
        <f t="shared" si="59"/>
        <v>6</v>
      </c>
      <c r="AO112">
        <f t="shared" si="60"/>
        <v>9</v>
      </c>
      <c r="BJ112" s="56"/>
      <c r="BK112" s="56"/>
    </row>
    <row r="113" spans="18:63" x14ac:dyDescent="0.45">
      <c r="R113" s="59"/>
      <c r="S113" t="s">
        <v>32</v>
      </c>
      <c r="T113" t="s">
        <v>1</v>
      </c>
      <c r="U113">
        <v>1754</v>
      </c>
      <c r="V113">
        <v>1436</v>
      </c>
      <c r="W113">
        <v>1797</v>
      </c>
      <c r="Y113" t="str">
        <f t="shared" si="54"/>
        <v>Arabic</v>
      </c>
      <c r="Z113" t="str">
        <f t="shared" si="54"/>
        <v>F</v>
      </c>
      <c r="AA113">
        <f t="shared" si="61"/>
        <v>1754</v>
      </c>
      <c r="AB113">
        <f t="shared" si="62"/>
        <v>1436</v>
      </c>
      <c r="AC113">
        <f t="shared" si="63"/>
        <v>1797</v>
      </c>
      <c r="AE113" t="str">
        <f t="shared" si="64"/>
        <v>Arabic</v>
      </c>
      <c r="AF113" t="str">
        <f t="shared" si="64"/>
        <v>F</v>
      </c>
      <c r="AG113">
        <f t="shared" si="55"/>
        <v>98</v>
      </c>
      <c r="AH113">
        <f t="shared" si="56"/>
        <v>80</v>
      </c>
      <c r="AI113">
        <v>100</v>
      </c>
      <c r="AK113" t="str">
        <f t="shared" si="57"/>
        <v>Arabic</v>
      </c>
      <c r="AL113" t="str">
        <f t="shared" si="57"/>
        <v>F</v>
      </c>
      <c r="AM113">
        <f t="shared" si="58"/>
        <v>1</v>
      </c>
      <c r="AN113">
        <f t="shared" si="59"/>
        <v>0</v>
      </c>
      <c r="AO113">
        <f t="shared" si="60"/>
        <v>1</v>
      </c>
      <c r="BJ113" s="56"/>
      <c r="BK113" s="56"/>
    </row>
    <row r="114" spans="18:63" x14ac:dyDescent="0.45">
      <c r="R114" s="59"/>
      <c r="S114" t="s">
        <v>32</v>
      </c>
      <c r="T114" t="s">
        <v>2</v>
      </c>
      <c r="U114">
        <v>1307</v>
      </c>
      <c r="V114">
        <v>1052</v>
      </c>
      <c r="W114">
        <v>1381</v>
      </c>
      <c r="Y114" t="str">
        <f t="shared" si="54"/>
        <v>Arabic</v>
      </c>
      <c r="Z114" t="str">
        <f t="shared" si="54"/>
        <v>M</v>
      </c>
      <c r="AA114">
        <f t="shared" si="61"/>
        <v>1307</v>
      </c>
      <c r="AB114">
        <f t="shared" si="62"/>
        <v>1052</v>
      </c>
      <c r="AC114">
        <f t="shared" si="63"/>
        <v>1381</v>
      </c>
      <c r="AE114" t="str">
        <f t="shared" si="64"/>
        <v>Arabic</v>
      </c>
      <c r="AF114" t="str">
        <f t="shared" si="64"/>
        <v>M</v>
      </c>
      <c r="AG114">
        <f t="shared" si="55"/>
        <v>95</v>
      </c>
      <c r="AH114">
        <f t="shared" si="56"/>
        <v>76</v>
      </c>
      <c r="AI114">
        <v>100</v>
      </c>
      <c r="AK114" t="str">
        <f t="shared" si="57"/>
        <v>Arabic</v>
      </c>
      <c r="AL114" t="str">
        <f t="shared" si="57"/>
        <v>M</v>
      </c>
      <c r="AM114">
        <f t="shared" si="58"/>
        <v>0</v>
      </c>
      <c r="AN114">
        <f t="shared" si="59"/>
        <v>0</v>
      </c>
      <c r="AO114">
        <f t="shared" si="60"/>
        <v>0</v>
      </c>
      <c r="BJ114" s="56"/>
      <c r="BK114" s="56"/>
    </row>
    <row r="115" spans="18:63" x14ac:dyDescent="0.45">
      <c r="R115" s="59"/>
      <c r="S115" t="s">
        <v>32</v>
      </c>
      <c r="T115" t="s">
        <v>3</v>
      </c>
      <c r="U115">
        <v>3061</v>
      </c>
      <c r="V115">
        <v>2488</v>
      </c>
      <c r="W115">
        <v>3178</v>
      </c>
      <c r="Y115" t="str">
        <f t="shared" si="54"/>
        <v>Arabic</v>
      </c>
      <c r="Z115" t="str">
        <f t="shared" si="54"/>
        <v>NULL</v>
      </c>
      <c r="AA115">
        <f t="shared" si="61"/>
        <v>3061</v>
      </c>
      <c r="AB115">
        <f t="shared" si="62"/>
        <v>2488</v>
      </c>
      <c r="AC115">
        <f t="shared" si="63"/>
        <v>3178</v>
      </c>
      <c r="AE115" t="str">
        <f t="shared" si="64"/>
        <v>Arabic</v>
      </c>
      <c r="AF115" t="str">
        <f t="shared" si="64"/>
        <v>NULL</v>
      </c>
      <c r="AG115">
        <f t="shared" si="55"/>
        <v>96</v>
      </c>
      <c r="AH115">
        <f t="shared" si="56"/>
        <v>78</v>
      </c>
      <c r="AI115">
        <v>100</v>
      </c>
      <c r="AK115" t="str">
        <f t="shared" si="57"/>
        <v>Arabic</v>
      </c>
      <c r="AL115" t="str">
        <f t="shared" si="57"/>
        <v>NULL</v>
      </c>
      <c r="AM115">
        <f t="shared" si="58"/>
        <v>0</v>
      </c>
      <c r="AN115">
        <f t="shared" si="59"/>
        <v>0</v>
      </c>
      <c r="AO115">
        <f t="shared" si="60"/>
        <v>1</v>
      </c>
      <c r="BJ115" s="56"/>
      <c r="BK115" s="56"/>
    </row>
    <row r="116" spans="18:63" x14ac:dyDescent="0.45">
      <c r="R116" s="59"/>
      <c r="S116" t="s">
        <v>33</v>
      </c>
      <c r="T116" t="s">
        <v>1</v>
      </c>
      <c r="U116">
        <v>1555</v>
      </c>
      <c r="V116">
        <v>1523</v>
      </c>
      <c r="W116">
        <v>1555</v>
      </c>
      <c r="Y116" t="str">
        <f t="shared" si="54"/>
        <v>Chinese</v>
      </c>
      <c r="Z116" t="str">
        <f t="shared" si="54"/>
        <v>F</v>
      </c>
      <c r="AA116">
        <f t="shared" si="61"/>
        <v>1555</v>
      </c>
      <c r="AB116">
        <f t="shared" si="62"/>
        <v>1523</v>
      </c>
      <c r="AC116">
        <f t="shared" si="63"/>
        <v>1555</v>
      </c>
      <c r="AE116" t="str">
        <f t="shared" si="64"/>
        <v>Chinese</v>
      </c>
      <c r="AF116" t="str">
        <f t="shared" si="64"/>
        <v>F</v>
      </c>
      <c r="AG116">
        <f t="shared" si="55"/>
        <v>100</v>
      </c>
      <c r="AH116">
        <f t="shared" si="56"/>
        <v>98</v>
      </c>
      <c r="AI116">
        <v>100</v>
      </c>
      <c r="AK116" t="str">
        <f t="shared" si="57"/>
        <v>Chinese</v>
      </c>
      <c r="AL116" t="str">
        <f t="shared" si="57"/>
        <v>F</v>
      </c>
      <c r="AM116">
        <f t="shared" si="58"/>
        <v>1</v>
      </c>
      <c r="AN116">
        <f t="shared" si="59"/>
        <v>1</v>
      </c>
      <c r="AO116">
        <f t="shared" si="60"/>
        <v>1</v>
      </c>
      <c r="BJ116" s="56"/>
      <c r="BK116" s="56"/>
    </row>
    <row r="117" spans="18:63" x14ac:dyDescent="0.45">
      <c r="R117" s="59"/>
      <c r="S117" t="s">
        <v>33</v>
      </c>
      <c r="T117" t="s">
        <v>2</v>
      </c>
      <c r="U117">
        <v>1789</v>
      </c>
      <c r="V117">
        <v>1688</v>
      </c>
      <c r="W117">
        <v>1794</v>
      </c>
      <c r="Y117" t="str">
        <f t="shared" si="54"/>
        <v>Chinese</v>
      </c>
      <c r="Z117" t="str">
        <f t="shared" si="54"/>
        <v>M</v>
      </c>
      <c r="AA117">
        <f t="shared" si="61"/>
        <v>1789</v>
      </c>
      <c r="AB117">
        <f t="shared" si="62"/>
        <v>1688</v>
      </c>
      <c r="AC117">
        <f t="shared" si="63"/>
        <v>1794</v>
      </c>
      <c r="AE117" t="str">
        <f t="shared" si="64"/>
        <v>Chinese</v>
      </c>
      <c r="AF117" t="str">
        <f t="shared" si="64"/>
        <v>M</v>
      </c>
      <c r="AG117">
        <f t="shared" si="55"/>
        <v>100</v>
      </c>
      <c r="AH117">
        <f t="shared" si="56"/>
        <v>94</v>
      </c>
      <c r="AI117">
        <v>100</v>
      </c>
      <c r="AK117" t="str">
        <f t="shared" si="57"/>
        <v>Chinese</v>
      </c>
      <c r="AL117" t="str">
        <f t="shared" si="57"/>
        <v>M</v>
      </c>
      <c r="AM117">
        <f t="shared" si="58"/>
        <v>1</v>
      </c>
      <c r="AN117">
        <f t="shared" si="59"/>
        <v>1</v>
      </c>
      <c r="AO117">
        <f t="shared" si="60"/>
        <v>1</v>
      </c>
      <c r="BJ117" s="56"/>
      <c r="BK117" s="56"/>
    </row>
    <row r="118" spans="18:63" x14ac:dyDescent="0.45">
      <c r="R118" s="59"/>
      <c r="S118" t="s">
        <v>33</v>
      </c>
      <c r="T118" t="s">
        <v>3</v>
      </c>
      <c r="U118">
        <v>3344</v>
      </c>
      <c r="V118">
        <v>3211</v>
      </c>
      <c r="W118">
        <v>3349</v>
      </c>
      <c r="Y118" t="str">
        <f t="shared" si="54"/>
        <v>Chinese</v>
      </c>
      <c r="Z118" t="str">
        <f t="shared" si="54"/>
        <v>NULL</v>
      </c>
      <c r="AA118">
        <f t="shared" si="61"/>
        <v>3344</v>
      </c>
      <c r="AB118">
        <f t="shared" si="62"/>
        <v>3211</v>
      </c>
      <c r="AC118">
        <f t="shared" si="63"/>
        <v>3349</v>
      </c>
      <c r="AE118" t="str">
        <f t="shared" si="64"/>
        <v>Chinese</v>
      </c>
      <c r="AF118" t="str">
        <f t="shared" si="64"/>
        <v>NULL</v>
      </c>
      <c r="AG118">
        <f t="shared" si="55"/>
        <v>100</v>
      </c>
      <c r="AH118">
        <f t="shared" si="56"/>
        <v>96</v>
      </c>
      <c r="AI118">
        <v>100</v>
      </c>
      <c r="AK118" t="str">
        <f t="shared" si="57"/>
        <v>Chinese</v>
      </c>
      <c r="AL118" t="str">
        <f t="shared" si="57"/>
        <v>NULL</v>
      </c>
      <c r="AM118">
        <f t="shared" si="58"/>
        <v>1</v>
      </c>
      <c r="AN118">
        <f t="shared" si="59"/>
        <v>1</v>
      </c>
      <c r="AO118">
        <f t="shared" si="60"/>
        <v>1</v>
      </c>
      <c r="BJ118" s="56"/>
      <c r="BK118" s="56"/>
    </row>
    <row r="119" spans="18:63" x14ac:dyDescent="0.45">
      <c r="R119" s="59"/>
      <c r="S119" t="s">
        <v>34</v>
      </c>
      <c r="T119" t="s">
        <v>1</v>
      </c>
      <c r="U119">
        <v>86462</v>
      </c>
      <c r="V119">
        <v>64473</v>
      </c>
      <c r="W119">
        <v>86832</v>
      </c>
      <c r="Y119" t="str">
        <f t="shared" si="54"/>
        <v>French</v>
      </c>
      <c r="Z119" t="str">
        <f t="shared" si="54"/>
        <v>F</v>
      </c>
      <c r="AA119">
        <f t="shared" si="61"/>
        <v>86462</v>
      </c>
      <c r="AB119">
        <f t="shared" si="62"/>
        <v>64473</v>
      </c>
      <c r="AC119">
        <f t="shared" si="63"/>
        <v>86832</v>
      </c>
      <c r="AE119" t="str">
        <f t="shared" si="64"/>
        <v>French</v>
      </c>
      <c r="AF119" t="str">
        <f t="shared" si="64"/>
        <v>F</v>
      </c>
      <c r="AG119">
        <f t="shared" si="55"/>
        <v>100</v>
      </c>
      <c r="AH119">
        <f t="shared" si="56"/>
        <v>74</v>
      </c>
      <c r="AI119">
        <v>100</v>
      </c>
      <c r="AK119" t="str">
        <f t="shared" si="57"/>
        <v>French</v>
      </c>
      <c r="AL119" t="str">
        <f t="shared" si="57"/>
        <v>F</v>
      </c>
      <c r="AM119">
        <f t="shared" si="58"/>
        <v>29</v>
      </c>
      <c r="AN119">
        <f t="shared" si="59"/>
        <v>22</v>
      </c>
      <c r="AO119">
        <f t="shared" si="60"/>
        <v>29</v>
      </c>
      <c r="BJ119" s="56"/>
      <c r="BK119" s="56"/>
    </row>
    <row r="120" spans="18:63" x14ac:dyDescent="0.45">
      <c r="R120" s="59"/>
      <c r="S120" t="s">
        <v>34</v>
      </c>
      <c r="T120" t="s">
        <v>2</v>
      </c>
      <c r="U120">
        <v>63600</v>
      </c>
      <c r="V120">
        <v>40258</v>
      </c>
      <c r="W120">
        <v>64145</v>
      </c>
      <c r="Y120" t="str">
        <f t="shared" si="54"/>
        <v>French</v>
      </c>
      <c r="Z120" t="str">
        <f t="shared" si="54"/>
        <v>M</v>
      </c>
      <c r="AA120">
        <f t="shared" si="61"/>
        <v>63600</v>
      </c>
      <c r="AB120">
        <f t="shared" si="62"/>
        <v>40258</v>
      </c>
      <c r="AC120">
        <f t="shared" si="63"/>
        <v>64145</v>
      </c>
      <c r="AE120" t="str">
        <f t="shared" si="64"/>
        <v>French</v>
      </c>
      <c r="AF120" t="str">
        <f t="shared" si="64"/>
        <v>M</v>
      </c>
      <c r="AG120">
        <f t="shared" si="55"/>
        <v>99</v>
      </c>
      <c r="AH120">
        <f t="shared" si="56"/>
        <v>63</v>
      </c>
      <c r="AI120">
        <v>100</v>
      </c>
      <c r="AK120" t="str">
        <f t="shared" si="57"/>
        <v>French</v>
      </c>
      <c r="AL120" t="str">
        <f t="shared" si="57"/>
        <v>M</v>
      </c>
      <c r="AM120">
        <f t="shared" si="58"/>
        <v>20</v>
      </c>
      <c r="AN120">
        <f t="shared" si="59"/>
        <v>13</v>
      </c>
      <c r="AO120">
        <f t="shared" si="60"/>
        <v>20</v>
      </c>
      <c r="BJ120" s="56"/>
      <c r="BK120" s="56"/>
    </row>
    <row r="121" spans="18:63" x14ac:dyDescent="0.45">
      <c r="R121" s="59"/>
      <c r="S121" t="s">
        <v>34</v>
      </c>
      <c r="T121" t="s">
        <v>3</v>
      </c>
      <c r="U121">
        <v>150062</v>
      </c>
      <c r="V121">
        <v>104731</v>
      </c>
      <c r="W121">
        <v>150977</v>
      </c>
      <c r="Y121" t="str">
        <f t="shared" si="54"/>
        <v>French</v>
      </c>
      <c r="Z121" t="str">
        <f t="shared" si="54"/>
        <v>NULL</v>
      </c>
      <c r="AA121">
        <f t="shared" si="61"/>
        <v>150062</v>
      </c>
      <c r="AB121">
        <f t="shared" si="62"/>
        <v>104731</v>
      </c>
      <c r="AC121">
        <f t="shared" si="63"/>
        <v>150977</v>
      </c>
      <c r="AE121" t="str">
        <f t="shared" si="64"/>
        <v>French</v>
      </c>
      <c r="AF121" t="str">
        <f t="shared" si="64"/>
        <v>NULL</v>
      </c>
      <c r="AG121">
        <f t="shared" si="55"/>
        <v>99</v>
      </c>
      <c r="AH121">
        <f t="shared" si="56"/>
        <v>69</v>
      </c>
      <c r="AI121">
        <v>100</v>
      </c>
      <c r="AK121" t="str">
        <f t="shared" si="57"/>
        <v>French</v>
      </c>
      <c r="AL121" t="str">
        <f t="shared" si="57"/>
        <v>NULL</v>
      </c>
      <c r="AM121">
        <f t="shared" si="58"/>
        <v>25</v>
      </c>
      <c r="AN121">
        <f t="shared" si="59"/>
        <v>17</v>
      </c>
      <c r="AO121">
        <f t="shared" si="60"/>
        <v>25</v>
      </c>
      <c r="BJ121" s="56"/>
      <c r="BK121" s="56"/>
    </row>
    <row r="122" spans="18:63" x14ac:dyDescent="0.45">
      <c r="R122" s="59"/>
      <c r="S122" t="s">
        <v>35</v>
      </c>
      <c r="T122" t="s">
        <v>1</v>
      </c>
      <c r="U122">
        <v>27219</v>
      </c>
      <c r="V122">
        <v>21546</v>
      </c>
      <c r="W122">
        <v>27274</v>
      </c>
      <c r="Y122" t="str">
        <f t="shared" si="54"/>
        <v>German</v>
      </c>
      <c r="Z122" t="str">
        <f t="shared" si="54"/>
        <v>F</v>
      </c>
      <c r="AA122">
        <f t="shared" si="61"/>
        <v>27219</v>
      </c>
      <c r="AB122">
        <f t="shared" si="62"/>
        <v>21546</v>
      </c>
      <c r="AC122">
        <f t="shared" si="63"/>
        <v>27274</v>
      </c>
      <c r="AE122" t="str">
        <f t="shared" si="64"/>
        <v>German</v>
      </c>
      <c r="AF122" t="str">
        <f t="shared" si="64"/>
        <v>F</v>
      </c>
      <c r="AG122">
        <f t="shared" si="55"/>
        <v>100</v>
      </c>
      <c r="AH122">
        <f t="shared" si="56"/>
        <v>79</v>
      </c>
      <c r="AI122">
        <v>100</v>
      </c>
      <c r="AK122" t="str">
        <f t="shared" si="57"/>
        <v>German</v>
      </c>
      <c r="AL122" t="str">
        <f t="shared" si="57"/>
        <v>F</v>
      </c>
      <c r="AM122">
        <f t="shared" ref="AM122:AM153" si="65">ROUND(100*IF(AL122="F",U122/$AS$7,IF(AL122="M",U122/$AR$7,IF(AL122="NULL",U122/$AT$7,"Error"))),0)</f>
        <v>9</v>
      </c>
      <c r="AN122">
        <f t="shared" ref="AN122:AN153" si="66">ROUND(100*IF(AL122="F",V122/$AS$7,IF(AL122="M",V122/$AR$7,IF(AL122="NULL",V122/$AT$7,"Error"))),0)</f>
        <v>7</v>
      </c>
      <c r="AO122">
        <f t="shared" ref="AO122:AO153" si="67">ROUND(100*IF(AL122="F",W122/$AS$7,IF(AL122="M",W122/$AR$7,IF(AL122="NULL",W122/$AT$7,"Error"))),0)</f>
        <v>9</v>
      </c>
      <c r="BJ122" s="56"/>
      <c r="BK122" s="56"/>
    </row>
    <row r="123" spans="18:63" x14ac:dyDescent="0.45">
      <c r="R123" s="59"/>
      <c r="S123" t="s">
        <v>35</v>
      </c>
      <c r="T123" t="s">
        <v>2</v>
      </c>
      <c r="U123">
        <v>25346</v>
      </c>
      <c r="V123">
        <v>17551</v>
      </c>
      <c r="W123">
        <v>25450</v>
      </c>
      <c r="Y123" t="str">
        <f t="shared" si="54"/>
        <v>German</v>
      </c>
      <c r="Z123" t="str">
        <f t="shared" si="54"/>
        <v>M</v>
      </c>
      <c r="AA123">
        <f t="shared" si="61"/>
        <v>25346</v>
      </c>
      <c r="AB123">
        <f t="shared" si="62"/>
        <v>17551</v>
      </c>
      <c r="AC123">
        <f t="shared" si="63"/>
        <v>25450</v>
      </c>
      <c r="AE123" t="str">
        <f t="shared" si="64"/>
        <v>German</v>
      </c>
      <c r="AF123" t="str">
        <f t="shared" si="64"/>
        <v>M</v>
      </c>
      <c r="AG123">
        <f t="shared" si="55"/>
        <v>100</v>
      </c>
      <c r="AH123">
        <f t="shared" si="56"/>
        <v>69</v>
      </c>
      <c r="AI123">
        <v>100</v>
      </c>
      <c r="AK123" t="str">
        <f t="shared" si="57"/>
        <v>German</v>
      </c>
      <c r="AL123" t="str">
        <f t="shared" si="57"/>
        <v>M</v>
      </c>
      <c r="AM123">
        <f t="shared" si="65"/>
        <v>8</v>
      </c>
      <c r="AN123">
        <f t="shared" si="66"/>
        <v>6</v>
      </c>
      <c r="AO123">
        <f t="shared" si="67"/>
        <v>8</v>
      </c>
      <c r="BJ123" s="56"/>
      <c r="BK123" s="56"/>
    </row>
    <row r="124" spans="18:63" x14ac:dyDescent="0.45">
      <c r="R124" s="59"/>
      <c r="S124" t="s">
        <v>35</v>
      </c>
      <c r="T124" t="s">
        <v>3</v>
      </c>
      <c r="U124">
        <v>52565</v>
      </c>
      <c r="V124">
        <v>39097</v>
      </c>
      <c r="W124">
        <v>52724</v>
      </c>
      <c r="Y124" t="str">
        <f t="shared" si="54"/>
        <v>German</v>
      </c>
      <c r="Z124" t="str">
        <f t="shared" si="54"/>
        <v>NULL</v>
      </c>
      <c r="AA124">
        <f t="shared" si="61"/>
        <v>52565</v>
      </c>
      <c r="AB124">
        <f t="shared" si="62"/>
        <v>39097</v>
      </c>
      <c r="AC124">
        <f t="shared" si="63"/>
        <v>52724</v>
      </c>
      <c r="AE124" t="str">
        <f t="shared" si="64"/>
        <v>German</v>
      </c>
      <c r="AF124" t="str">
        <f t="shared" si="64"/>
        <v>NULL</v>
      </c>
      <c r="AG124">
        <f t="shared" si="55"/>
        <v>100</v>
      </c>
      <c r="AH124">
        <f t="shared" si="56"/>
        <v>74</v>
      </c>
      <c r="AI124">
        <v>100</v>
      </c>
      <c r="AK124" t="str">
        <f t="shared" si="57"/>
        <v>German</v>
      </c>
      <c r="AL124" t="str">
        <f t="shared" si="57"/>
        <v>NULL</v>
      </c>
      <c r="AM124">
        <f t="shared" si="65"/>
        <v>9</v>
      </c>
      <c r="AN124">
        <f t="shared" si="66"/>
        <v>6</v>
      </c>
      <c r="AO124">
        <f t="shared" si="67"/>
        <v>9</v>
      </c>
      <c r="BJ124" s="56"/>
      <c r="BK124" s="56"/>
    </row>
    <row r="125" spans="18:63" x14ac:dyDescent="0.45">
      <c r="R125" s="59"/>
      <c r="S125" t="s">
        <v>36</v>
      </c>
      <c r="T125" t="s">
        <v>1</v>
      </c>
      <c r="U125">
        <v>2209</v>
      </c>
      <c r="V125">
        <v>1983</v>
      </c>
      <c r="W125">
        <v>2215</v>
      </c>
      <c r="Y125" t="str">
        <f t="shared" si="54"/>
        <v>Italian</v>
      </c>
      <c r="Z125" t="str">
        <f t="shared" si="54"/>
        <v>F</v>
      </c>
      <c r="AA125">
        <f t="shared" si="61"/>
        <v>2209</v>
      </c>
      <c r="AB125">
        <f t="shared" si="62"/>
        <v>1983</v>
      </c>
      <c r="AC125">
        <f t="shared" si="63"/>
        <v>2215</v>
      </c>
      <c r="AE125" t="str">
        <f t="shared" si="64"/>
        <v>Italian</v>
      </c>
      <c r="AF125" t="str">
        <f t="shared" si="64"/>
        <v>F</v>
      </c>
      <c r="AG125">
        <f t="shared" si="55"/>
        <v>100</v>
      </c>
      <c r="AH125">
        <f t="shared" si="56"/>
        <v>90</v>
      </c>
      <c r="AI125">
        <v>100</v>
      </c>
      <c r="AK125" t="str">
        <f t="shared" si="57"/>
        <v>Italian</v>
      </c>
      <c r="AL125" t="str">
        <f t="shared" si="57"/>
        <v>F</v>
      </c>
      <c r="AM125">
        <f t="shared" si="65"/>
        <v>1</v>
      </c>
      <c r="AN125">
        <f t="shared" si="66"/>
        <v>1</v>
      </c>
      <c r="AO125">
        <f t="shared" si="67"/>
        <v>1</v>
      </c>
      <c r="BJ125" s="56"/>
      <c r="BK125" s="56"/>
    </row>
    <row r="126" spans="18:63" x14ac:dyDescent="0.45">
      <c r="R126" s="59"/>
      <c r="S126" t="s">
        <v>36</v>
      </c>
      <c r="T126" t="s">
        <v>2</v>
      </c>
      <c r="U126">
        <v>1744</v>
      </c>
      <c r="V126">
        <v>1512</v>
      </c>
      <c r="W126">
        <v>1756</v>
      </c>
      <c r="Y126" t="str">
        <f t="shared" si="54"/>
        <v>Italian</v>
      </c>
      <c r="Z126" t="str">
        <f t="shared" si="54"/>
        <v>M</v>
      </c>
      <c r="AA126">
        <f t="shared" si="61"/>
        <v>1744</v>
      </c>
      <c r="AB126">
        <f t="shared" si="62"/>
        <v>1512</v>
      </c>
      <c r="AC126">
        <f t="shared" si="63"/>
        <v>1756</v>
      </c>
      <c r="AE126" t="str">
        <f t="shared" si="64"/>
        <v>Italian</v>
      </c>
      <c r="AF126" t="str">
        <f t="shared" si="64"/>
        <v>M</v>
      </c>
      <c r="AG126">
        <f t="shared" si="55"/>
        <v>99</v>
      </c>
      <c r="AH126">
        <f t="shared" si="56"/>
        <v>86</v>
      </c>
      <c r="AI126">
        <v>100</v>
      </c>
      <c r="AK126" t="str">
        <f t="shared" si="57"/>
        <v>Italian</v>
      </c>
      <c r="AL126" t="str">
        <f t="shared" si="57"/>
        <v>M</v>
      </c>
      <c r="AM126">
        <f t="shared" si="65"/>
        <v>1</v>
      </c>
      <c r="AN126">
        <f t="shared" si="66"/>
        <v>0</v>
      </c>
      <c r="AO126">
        <f t="shared" si="67"/>
        <v>1</v>
      </c>
      <c r="BJ126" s="56"/>
      <c r="BK126" s="56"/>
    </row>
    <row r="127" spans="18:63" x14ac:dyDescent="0.45">
      <c r="R127" s="59"/>
      <c r="S127" t="s">
        <v>36</v>
      </c>
      <c r="T127" t="s">
        <v>3</v>
      </c>
      <c r="U127">
        <v>3953</v>
      </c>
      <c r="V127">
        <v>3495</v>
      </c>
      <c r="W127">
        <v>3971</v>
      </c>
      <c r="Y127" t="str">
        <f t="shared" si="54"/>
        <v>Italian</v>
      </c>
      <c r="Z127" t="str">
        <f t="shared" si="54"/>
        <v>NULL</v>
      </c>
      <c r="AA127">
        <f t="shared" si="61"/>
        <v>3953</v>
      </c>
      <c r="AB127">
        <f t="shared" si="62"/>
        <v>3495</v>
      </c>
      <c r="AC127">
        <f t="shared" si="63"/>
        <v>3971</v>
      </c>
      <c r="AE127" t="str">
        <f t="shared" si="64"/>
        <v>Italian</v>
      </c>
      <c r="AF127" t="str">
        <f t="shared" si="64"/>
        <v>NULL</v>
      </c>
      <c r="AG127">
        <f t="shared" si="55"/>
        <v>100</v>
      </c>
      <c r="AH127">
        <f t="shared" si="56"/>
        <v>88</v>
      </c>
      <c r="AI127">
        <v>100</v>
      </c>
      <c r="AK127" t="str">
        <f t="shared" si="57"/>
        <v>Italian</v>
      </c>
      <c r="AL127" t="str">
        <f t="shared" si="57"/>
        <v>NULL</v>
      </c>
      <c r="AM127">
        <f t="shared" si="65"/>
        <v>1</v>
      </c>
      <c r="AN127">
        <f t="shared" si="66"/>
        <v>1</v>
      </c>
      <c r="AO127">
        <f t="shared" si="67"/>
        <v>1</v>
      </c>
      <c r="BJ127" s="56"/>
      <c r="BK127" s="56"/>
    </row>
    <row r="128" spans="18:63" x14ac:dyDescent="0.45">
      <c r="R128" s="59"/>
      <c r="S128" t="s">
        <v>37</v>
      </c>
      <c r="T128" t="s">
        <v>1</v>
      </c>
      <c r="U128">
        <v>2131</v>
      </c>
      <c r="V128">
        <v>2067</v>
      </c>
      <c r="W128">
        <v>2144</v>
      </c>
      <c r="Y128" t="str">
        <f t="shared" si="54"/>
        <v>Polish</v>
      </c>
      <c r="Z128" t="str">
        <f t="shared" si="54"/>
        <v>F</v>
      </c>
      <c r="AA128">
        <f t="shared" si="61"/>
        <v>2131</v>
      </c>
      <c r="AB128">
        <f t="shared" si="62"/>
        <v>2067</v>
      </c>
      <c r="AC128">
        <f t="shared" si="63"/>
        <v>2144</v>
      </c>
      <c r="AE128" t="str">
        <f t="shared" si="64"/>
        <v>Polish</v>
      </c>
      <c r="AF128" t="str">
        <f t="shared" si="64"/>
        <v>F</v>
      </c>
      <c r="AG128">
        <f t="shared" si="55"/>
        <v>99</v>
      </c>
      <c r="AH128">
        <f t="shared" si="56"/>
        <v>96</v>
      </c>
      <c r="AI128">
        <v>100</v>
      </c>
      <c r="AK128" t="str">
        <f t="shared" si="57"/>
        <v>Polish</v>
      </c>
      <c r="AL128" t="str">
        <f t="shared" si="57"/>
        <v>F</v>
      </c>
      <c r="AM128">
        <f t="shared" si="65"/>
        <v>1</v>
      </c>
      <c r="AN128">
        <f t="shared" si="66"/>
        <v>1</v>
      </c>
      <c r="AO128">
        <f t="shared" si="67"/>
        <v>1</v>
      </c>
      <c r="BJ128" s="56"/>
      <c r="BK128" s="56"/>
    </row>
    <row r="129" spans="18:63" x14ac:dyDescent="0.45">
      <c r="R129" s="59"/>
      <c r="S129" t="s">
        <v>37</v>
      </c>
      <c r="T129" t="s">
        <v>2</v>
      </c>
      <c r="U129">
        <v>1900</v>
      </c>
      <c r="V129">
        <v>1776</v>
      </c>
      <c r="W129">
        <v>1918</v>
      </c>
      <c r="Y129" t="str">
        <f t="shared" si="54"/>
        <v>Polish</v>
      </c>
      <c r="Z129" t="str">
        <f t="shared" si="54"/>
        <v>M</v>
      </c>
      <c r="AA129">
        <f t="shared" si="61"/>
        <v>1900</v>
      </c>
      <c r="AB129">
        <f t="shared" si="62"/>
        <v>1776</v>
      </c>
      <c r="AC129">
        <f t="shared" si="63"/>
        <v>1918</v>
      </c>
      <c r="AE129" t="str">
        <f t="shared" si="64"/>
        <v>Polish</v>
      </c>
      <c r="AF129" t="str">
        <f t="shared" si="64"/>
        <v>M</v>
      </c>
      <c r="AG129">
        <f t="shared" si="55"/>
        <v>99</v>
      </c>
      <c r="AH129">
        <f t="shared" si="56"/>
        <v>93</v>
      </c>
      <c r="AI129">
        <v>100</v>
      </c>
      <c r="AK129" t="str">
        <f t="shared" si="57"/>
        <v>Polish</v>
      </c>
      <c r="AL129" t="str">
        <f t="shared" si="57"/>
        <v>M</v>
      </c>
      <c r="AM129">
        <f t="shared" si="65"/>
        <v>1</v>
      </c>
      <c r="AN129">
        <f t="shared" si="66"/>
        <v>1</v>
      </c>
      <c r="AO129">
        <f t="shared" si="67"/>
        <v>1</v>
      </c>
      <c r="BJ129" s="56"/>
      <c r="BK129" s="56"/>
    </row>
    <row r="130" spans="18:63" x14ac:dyDescent="0.45">
      <c r="R130" s="59"/>
      <c r="S130" t="s">
        <v>37</v>
      </c>
      <c r="T130" t="s">
        <v>3</v>
      </c>
      <c r="U130">
        <v>4031</v>
      </c>
      <c r="V130">
        <v>3843</v>
      </c>
      <c r="W130">
        <v>4062</v>
      </c>
      <c r="Y130" t="str">
        <f t="shared" si="54"/>
        <v>Polish</v>
      </c>
      <c r="Z130" t="str">
        <f t="shared" si="54"/>
        <v>NULL</v>
      </c>
      <c r="AA130">
        <f t="shared" si="61"/>
        <v>4031</v>
      </c>
      <c r="AB130">
        <f t="shared" si="62"/>
        <v>3843</v>
      </c>
      <c r="AC130">
        <f t="shared" si="63"/>
        <v>4062</v>
      </c>
      <c r="AE130" t="str">
        <f t="shared" si="64"/>
        <v>Polish</v>
      </c>
      <c r="AF130" t="str">
        <f t="shared" si="64"/>
        <v>NULL</v>
      </c>
      <c r="AG130">
        <f t="shared" si="55"/>
        <v>99</v>
      </c>
      <c r="AH130">
        <f t="shared" si="56"/>
        <v>95</v>
      </c>
      <c r="AI130">
        <v>100</v>
      </c>
      <c r="AK130" t="str">
        <f t="shared" si="57"/>
        <v>Polish</v>
      </c>
      <c r="AL130" t="str">
        <f t="shared" si="57"/>
        <v>NULL</v>
      </c>
      <c r="AM130">
        <f t="shared" si="65"/>
        <v>1</v>
      </c>
      <c r="AN130">
        <f t="shared" si="66"/>
        <v>1</v>
      </c>
      <c r="AO130">
        <f t="shared" si="67"/>
        <v>1</v>
      </c>
      <c r="BJ130" s="56"/>
      <c r="BK130" s="56"/>
    </row>
    <row r="131" spans="18:63" x14ac:dyDescent="0.45">
      <c r="R131" s="59"/>
      <c r="S131" t="s">
        <v>38</v>
      </c>
      <c r="T131" t="s">
        <v>1</v>
      </c>
      <c r="U131">
        <v>48192</v>
      </c>
      <c r="V131">
        <v>36918</v>
      </c>
      <c r="W131">
        <v>48472</v>
      </c>
      <c r="Y131" t="str">
        <f t="shared" si="54"/>
        <v>Spanish</v>
      </c>
      <c r="Z131" t="str">
        <f t="shared" si="54"/>
        <v>F</v>
      </c>
      <c r="AA131">
        <f t="shared" si="61"/>
        <v>48192</v>
      </c>
      <c r="AB131">
        <f t="shared" si="62"/>
        <v>36918</v>
      </c>
      <c r="AC131">
        <f t="shared" si="63"/>
        <v>48472</v>
      </c>
      <c r="AE131" t="str">
        <f t="shared" si="64"/>
        <v>Spanish</v>
      </c>
      <c r="AF131" t="str">
        <f t="shared" si="64"/>
        <v>F</v>
      </c>
      <c r="AG131">
        <f t="shared" si="55"/>
        <v>99</v>
      </c>
      <c r="AH131">
        <f t="shared" si="56"/>
        <v>76</v>
      </c>
      <c r="AI131">
        <v>100</v>
      </c>
      <c r="AK131" t="str">
        <f t="shared" si="57"/>
        <v>Spanish</v>
      </c>
      <c r="AL131" t="str">
        <f t="shared" si="57"/>
        <v>F</v>
      </c>
      <c r="AM131">
        <f t="shared" si="65"/>
        <v>16</v>
      </c>
      <c r="AN131">
        <f t="shared" si="66"/>
        <v>12</v>
      </c>
      <c r="AO131">
        <f t="shared" si="67"/>
        <v>16</v>
      </c>
      <c r="BJ131" s="56"/>
      <c r="BK131" s="56"/>
    </row>
    <row r="132" spans="18:63" x14ac:dyDescent="0.45">
      <c r="R132" s="59"/>
      <c r="S132" t="s">
        <v>38</v>
      </c>
      <c r="T132" t="s">
        <v>2</v>
      </c>
      <c r="U132">
        <v>36477</v>
      </c>
      <c r="V132">
        <v>24264</v>
      </c>
      <c r="W132">
        <v>36797</v>
      </c>
      <c r="Y132" t="str">
        <f t="shared" si="54"/>
        <v>Spanish</v>
      </c>
      <c r="Z132" t="str">
        <f t="shared" si="54"/>
        <v>M</v>
      </c>
      <c r="AA132">
        <f t="shared" si="61"/>
        <v>36477</v>
      </c>
      <c r="AB132">
        <f t="shared" si="62"/>
        <v>24264</v>
      </c>
      <c r="AC132">
        <f t="shared" si="63"/>
        <v>36797</v>
      </c>
      <c r="AE132" t="str">
        <f t="shared" si="64"/>
        <v>Spanish</v>
      </c>
      <c r="AF132" t="str">
        <f t="shared" si="64"/>
        <v>M</v>
      </c>
      <c r="AG132">
        <f t="shared" si="55"/>
        <v>99</v>
      </c>
      <c r="AH132">
        <f t="shared" si="56"/>
        <v>66</v>
      </c>
      <c r="AI132">
        <v>100</v>
      </c>
      <c r="AK132" t="str">
        <f t="shared" si="57"/>
        <v>Spanish</v>
      </c>
      <c r="AL132" t="str">
        <f t="shared" si="57"/>
        <v>M</v>
      </c>
      <c r="AM132">
        <f t="shared" si="65"/>
        <v>12</v>
      </c>
      <c r="AN132">
        <f t="shared" si="66"/>
        <v>8</v>
      </c>
      <c r="AO132">
        <f t="shared" si="67"/>
        <v>12</v>
      </c>
      <c r="BJ132" s="56"/>
      <c r="BK132" s="56"/>
    </row>
    <row r="133" spans="18:63" x14ac:dyDescent="0.45">
      <c r="R133" s="59"/>
      <c r="S133" t="s">
        <v>38</v>
      </c>
      <c r="T133" t="s">
        <v>3</v>
      </c>
      <c r="U133">
        <v>84669</v>
      </c>
      <c r="V133">
        <v>61182</v>
      </c>
      <c r="W133">
        <v>85269</v>
      </c>
      <c r="Y133" t="str">
        <f t="shared" si="54"/>
        <v>Spanish</v>
      </c>
      <c r="Z133" t="str">
        <f t="shared" si="54"/>
        <v>NULL</v>
      </c>
      <c r="AA133">
        <f t="shared" si="61"/>
        <v>84669</v>
      </c>
      <c r="AB133">
        <f t="shared" si="62"/>
        <v>61182</v>
      </c>
      <c r="AC133">
        <f t="shared" si="63"/>
        <v>85269</v>
      </c>
      <c r="AE133" t="str">
        <f t="shared" si="64"/>
        <v>Spanish</v>
      </c>
      <c r="AF133" t="str">
        <f t="shared" si="64"/>
        <v>NULL</v>
      </c>
      <c r="AG133">
        <f t="shared" si="55"/>
        <v>99</v>
      </c>
      <c r="AH133">
        <f t="shared" si="56"/>
        <v>72</v>
      </c>
      <c r="AI133">
        <v>100</v>
      </c>
      <c r="AK133" t="str">
        <f t="shared" si="57"/>
        <v>Spanish</v>
      </c>
      <c r="AL133" t="str">
        <f t="shared" si="57"/>
        <v>NULL</v>
      </c>
      <c r="AM133">
        <f t="shared" si="65"/>
        <v>14</v>
      </c>
      <c r="AN133">
        <f t="shared" si="66"/>
        <v>10</v>
      </c>
      <c r="AO133">
        <f t="shared" si="67"/>
        <v>14</v>
      </c>
      <c r="BJ133" s="56"/>
      <c r="BK133" s="56"/>
    </row>
    <row r="134" spans="18:63" x14ac:dyDescent="0.45">
      <c r="R134" s="59"/>
      <c r="S134" t="s">
        <v>39</v>
      </c>
      <c r="T134" t="s">
        <v>1</v>
      </c>
      <c r="U134">
        <v>2553</v>
      </c>
      <c r="V134">
        <v>2096</v>
      </c>
      <c r="W134">
        <v>2569</v>
      </c>
      <c r="Y134" t="str">
        <f t="shared" si="54"/>
        <v>Urdu</v>
      </c>
      <c r="Z134" t="str">
        <f t="shared" si="54"/>
        <v>F</v>
      </c>
      <c r="AA134">
        <f t="shared" si="61"/>
        <v>2553</v>
      </c>
      <c r="AB134">
        <f t="shared" si="62"/>
        <v>2096</v>
      </c>
      <c r="AC134">
        <f t="shared" si="63"/>
        <v>2569</v>
      </c>
      <c r="AE134" t="str">
        <f t="shared" si="64"/>
        <v>Urdu</v>
      </c>
      <c r="AF134" t="str">
        <f t="shared" si="64"/>
        <v>F</v>
      </c>
      <c r="AG134">
        <f t="shared" si="55"/>
        <v>99</v>
      </c>
      <c r="AH134">
        <f t="shared" si="56"/>
        <v>82</v>
      </c>
      <c r="AI134">
        <v>100</v>
      </c>
      <c r="AK134" t="str">
        <f t="shared" si="57"/>
        <v>Urdu</v>
      </c>
      <c r="AL134" t="str">
        <f t="shared" si="57"/>
        <v>F</v>
      </c>
      <c r="AM134">
        <f t="shared" si="65"/>
        <v>1</v>
      </c>
      <c r="AN134">
        <f t="shared" si="66"/>
        <v>1</v>
      </c>
      <c r="AO134">
        <f t="shared" si="67"/>
        <v>1</v>
      </c>
      <c r="BJ134" s="56"/>
      <c r="BK134" s="56"/>
    </row>
    <row r="135" spans="18:63" x14ac:dyDescent="0.45">
      <c r="R135" s="59"/>
      <c r="S135" t="s">
        <v>39</v>
      </c>
      <c r="T135" t="s">
        <v>2</v>
      </c>
      <c r="U135">
        <v>1631</v>
      </c>
      <c r="V135">
        <v>1176</v>
      </c>
      <c r="W135">
        <v>1643</v>
      </c>
      <c r="Y135" t="str">
        <f t="shared" si="54"/>
        <v>Urdu</v>
      </c>
      <c r="Z135" t="str">
        <f t="shared" si="54"/>
        <v>M</v>
      </c>
      <c r="AA135">
        <f t="shared" si="61"/>
        <v>1631</v>
      </c>
      <c r="AB135">
        <f t="shared" si="62"/>
        <v>1176</v>
      </c>
      <c r="AC135">
        <f t="shared" si="63"/>
        <v>1643</v>
      </c>
      <c r="AE135" t="str">
        <f t="shared" si="64"/>
        <v>Urdu</v>
      </c>
      <c r="AF135" t="str">
        <f t="shared" si="64"/>
        <v>M</v>
      </c>
      <c r="AG135">
        <f t="shared" si="55"/>
        <v>99</v>
      </c>
      <c r="AH135">
        <f t="shared" si="56"/>
        <v>72</v>
      </c>
      <c r="AI135">
        <v>100</v>
      </c>
      <c r="AK135" t="str">
        <f t="shared" si="57"/>
        <v>Urdu</v>
      </c>
      <c r="AL135" t="str">
        <f t="shared" si="57"/>
        <v>M</v>
      </c>
      <c r="AM135">
        <f t="shared" si="65"/>
        <v>1</v>
      </c>
      <c r="AN135">
        <f t="shared" si="66"/>
        <v>0</v>
      </c>
      <c r="AO135">
        <f t="shared" si="67"/>
        <v>1</v>
      </c>
      <c r="BJ135" s="56"/>
      <c r="BK135" s="56"/>
    </row>
    <row r="136" spans="18:63" x14ac:dyDescent="0.45">
      <c r="R136" s="59"/>
      <c r="S136" t="s">
        <v>39</v>
      </c>
      <c r="T136" t="s">
        <v>3</v>
      </c>
      <c r="U136">
        <v>4184</v>
      </c>
      <c r="V136">
        <v>3272</v>
      </c>
      <c r="W136">
        <v>4212</v>
      </c>
      <c r="Y136" t="str">
        <f t="shared" si="54"/>
        <v>Urdu</v>
      </c>
      <c r="Z136" t="str">
        <f t="shared" si="54"/>
        <v>NULL</v>
      </c>
      <c r="AA136">
        <f t="shared" si="61"/>
        <v>4184</v>
      </c>
      <c r="AB136">
        <f t="shared" si="62"/>
        <v>3272</v>
      </c>
      <c r="AC136">
        <f t="shared" si="63"/>
        <v>4212</v>
      </c>
      <c r="AE136" t="str">
        <f t="shared" si="64"/>
        <v>Urdu</v>
      </c>
      <c r="AF136" t="str">
        <f t="shared" si="64"/>
        <v>NULL</v>
      </c>
      <c r="AG136">
        <f t="shared" si="55"/>
        <v>99</v>
      </c>
      <c r="AH136">
        <f t="shared" si="56"/>
        <v>78</v>
      </c>
      <c r="AI136">
        <v>100</v>
      </c>
      <c r="AK136" t="str">
        <f t="shared" si="57"/>
        <v>Urdu</v>
      </c>
      <c r="AL136" t="str">
        <f t="shared" si="57"/>
        <v>NULL</v>
      </c>
      <c r="AM136">
        <f t="shared" si="65"/>
        <v>1</v>
      </c>
      <c r="AN136">
        <f t="shared" si="66"/>
        <v>1</v>
      </c>
      <c r="AO136">
        <f t="shared" si="67"/>
        <v>1</v>
      </c>
      <c r="BJ136" s="56"/>
      <c r="BK136" s="56"/>
    </row>
    <row r="137" spans="18:63" x14ac:dyDescent="0.45">
      <c r="R137" s="59"/>
      <c r="S137" t="s">
        <v>40</v>
      </c>
      <c r="T137" t="s">
        <v>1</v>
      </c>
      <c r="U137">
        <v>5513</v>
      </c>
      <c r="V137">
        <v>5109</v>
      </c>
      <c r="W137">
        <v>5543</v>
      </c>
      <c r="Y137" t="str">
        <f t="shared" si="54"/>
        <v>Other Modern Languages</v>
      </c>
      <c r="Z137" t="str">
        <f t="shared" si="54"/>
        <v>F</v>
      </c>
      <c r="AA137">
        <f t="shared" si="61"/>
        <v>5513</v>
      </c>
      <c r="AB137">
        <f t="shared" si="62"/>
        <v>5109</v>
      </c>
      <c r="AC137">
        <f t="shared" si="63"/>
        <v>5543</v>
      </c>
      <c r="AE137" t="str">
        <f t="shared" si="64"/>
        <v>Other Modern Languages</v>
      </c>
      <c r="AF137" t="str">
        <f t="shared" si="64"/>
        <v>F</v>
      </c>
      <c r="AG137">
        <f t="shared" si="55"/>
        <v>99</v>
      </c>
      <c r="AH137">
        <f t="shared" si="56"/>
        <v>92</v>
      </c>
      <c r="AI137">
        <v>100</v>
      </c>
      <c r="AK137" t="str">
        <f t="shared" si="57"/>
        <v>Other Modern Languages</v>
      </c>
      <c r="AL137" t="str">
        <f t="shared" si="57"/>
        <v>F</v>
      </c>
      <c r="AM137">
        <f t="shared" si="65"/>
        <v>2</v>
      </c>
      <c r="AN137">
        <f t="shared" si="66"/>
        <v>2</v>
      </c>
      <c r="AO137">
        <f t="shared" si="67"/>
        <v>2</v>
      </c>
      <c r="BJ137" s="56"/>
      <c r="BK137" s="56"/>
    </row>
    <row r="138" spans="18:63" x14ac:dyDescent="0.45">
      <c r="R138" s="59"/>
      <c r="S138" t="s">
        <v>40</v>
      </c>
      <c r="T138" t="s">
        <v>2</v>
      </c>
      <c r="U138">
        <v>4936</v>
      </c>
      <c r="V138">
        <v>4328</v>
      </c>
      <c r="W138">
        <v>4986</v>
      </c>
      <c r="Y138" t="str">
        <f t="shared" si="54"/>
        <v>Other Modern Languages</v>
      </c>
      <c r="Z138" t="str">
        <f t="shared" si="54"/>
        <v>M</v>
      </c>
      <c r="AA138">
        <f t="shared" si="61"/>
        <v>4936</v>
      </c>
      <c r="AB138">
        <f t="shared" si="62"/>
        <v>4328</v>
      </c>
      <c r="AC138">
        <f t="shared" si="63"/>
        <v>4986</v>
      </c>
      <c r="AE138" t="str">
        <f t="shared" si="64"/>
        <v>Other Modern Languages</v>
      </c>
      <c r="AF138" t="str">
        <f t="shared" si="64"/>
        <v>M</v>
      </c>
      <c r="AG138">
        <f t="shared" si="55"/>
        <v>99</v>
      </c>
      <c r="AH138">
        <f t="shared" si="56"/>
        <v>87</v>
      </c>
      <c r="AI138">
        <v>100</v>
      </c>
      <c r="AK138" t="str">
        <f t="shared" si="57"/>
        <v>Other Modern Languages</v>
      </c>
      <c r="AL138" t="str">
        <f t="shared" si="57"/>
        <v>M</v>
      </c>
      <c r="AM138">
        <f t="shared" si="65"/>
        <v>2</v>
      </c>
      <c r="AN138">
        <f t="shared" si="66"/>
        <v>1</v>
      </c>
      <c r="AO138">
        <f t="shared" si="67"/>
        <v>2</v>
      </c>
      <c r="BJ138" s="56"/>
      <c r="BK138" s="56"/>
    </row>
    <row r="139" spans="18:63" x14ac:dyDescent="0.45">
      <c r="R139" s="59"/>
      <c r="S139" t="s">
        <v>40</v>
      </c>
      <c r="T139" t="s">
        <v>3</v>
      </c>
      <c r="U139">
        <v>10449</v>
      </c>
      <c r="V139">
        <v>9437</v>
      </c>
      <c r="W139">
        <v>10529</v>
      </c>
      <c r="Y139" t="str">
        <f t="shared" si="54"/>
        <v>Other Modern Languages</v>
      </c>
      <c r="Z139" t="str">
        <f t="shared" si="54"/>
        <v>NULL</v>
      </c>
      <c r="AA139">
        <f t="shared" si="61"/>
        <v>10449</v>
      </c>
      <c r="AB139">
        <f t="shared" si="62"/>
        <v>9437</v>
      </c>
      <c r="AC139">
        <f t="shared" si="63"/>
        <v>10529</v>
      </c>
      <c r="AE139" t="str">
        <f t="shared" si="64"/>
        <v>Other Modern Languages</v>
      </c>
      <c r="AF139" t="str">
        <f t="shared" si="64"/>
        <v>NULL</v>
      </c>
      <c r="AG139">
        <f t="shared" si="55"/>
        <v>99</v>
      </c>
      <c r="AH139">
        <f t="shared" si="56"/>
        <v>90</v>
      </c>
      <c r="AI139">
        <v>100</v>
      </c>
      <c r="AK139" t="str">
        <f t="shared" si="57"/>
        <v>Other Modern Languages</v>
      </c>
      <c r="AL139" t="str">
        <f t="shared" si="57"/>
        <v>NULL</v>
      </c>
      <c r="AM139">
        <f t="shared" si="65"/>
        <v>2</v>
      </c>
      <c r="AN139">
        <f t="shared" si="66"/>
        <v>2</v>
      </c>
      <c r="AO139">
        <f t="shared" si="67"/>
        <v>2</v>
      </c>
      <c r="BJ139" s="56"/>
      <c r="BK139" s="56"/>
    </row>
    <row r="140" spans="18:63" x14ac:dyDescent="0.45">
      <c r="R140" s="59"/>
      <c r="S140" t="s">
        <v>41</v>
      </c>
      <c r="T140" t="s">
        <v>1</v>
      </c>
      <c r="U140">
        <v>1879</v>
      </c>
      <c r="V140">
        <v>1591</v>
      </c>
      <c r="W140">
        <v>1885</v>
      </c>
      <c r="Y140" t="str">
        <f t="shared" si="54"/>
        <v>Classical Civilisation</v>
      </c>
      <c r="Z140" t="str">
        <f t="shared" si="54"/>
        <v>F</v>
      </c>
      <c r="AA140">
        <f t="shared" si="61"/>
        <v>1879</v>
      </c>
      <c r="AB140">
        <f t="shared" si="62"/>
        <v>1591</v>
      </c>
      <c r="AC140">
        <f t="shared" si="63"/>
        <v>1885</v>
      </c>
      <c r="AE140" t="str">
        <f t="shared" si="64"/>
        <v>Classical Civilisation</v>
      </c>
      <c r="AF140" t="str">
        <f t="shared" si="64"/>
        <v>F</v>
      </c>
      <c r="AG140">
        <f t="shared" si="55"/>
        <v>100</v>
      </c>
      <c r="AH140">
        <f t="shared" si="56"/>
        <v>84</v>
      </c>
      <c r="AI140">
        <v>100</v>
      </c>
      <c r="AK140" t="str">
        <f t="shared" si="57"/>
        <v>Classical Civilisation</v>
      </c>
      <c r="AL140" t="str">
        <f t="shared" si="57"/>
        <v>F</v>
      </c>
      <c r="AM140">
        <f t="shared" si="65"/>
        <v>1</v>
      </c>
      <c r="AN140">
        <f t="shared" si="66"/>
        <v>1</v>
      </c>
      <c r="AO140">
        <f t="shared" si="67"/>
        <v>1</v>
      </c>
      <c r="BJ140" s="56"/>
      <c r="BK140" s="56"/>
    </row>
    <row r="141" spans="18:63" x14ac:dyDescent="0.45">
      <c r="R141" s="59"/>
      <c r="S141" t="s">
        <v>41</v>
      </c>
      <c r="T141" t="s">
        <v>2</v>
      </c>
      <c r="U141">
        <v>2029</v>
      </c>
      <c r="V141">
        <v>1609</v>
      </c>
      <c r="W141">
        <v>2042</v>
      </c>
      <c r="Y141" t="str">
        <f t="shared" si="54"/>
        <v>Classical Civilisation</v>
      </c>
      <c r="Z141" t="str">
        <f t="shared" si="54"/>
        <v>M</v>
      </c>
      <c r="AA141">
        <f t="shared" si="61"/>
        <v>2029</v>
      </c>
      <c r="AB141">
        <f t="shared" si="62"/>
        <v>1609</v>
      </c>
      <c r="AC141">
        <f t="shared" si="63"/>
        <v>2042</v>
      </c>
      <c r="AE141" t="str">
        <f t="shared" si="64"/>
        <v>Classical Civilisation</v>
      </c>
      <c r="AF141" t="str">
        <f t="shared" si="64"/>
        <v>M</v>
      </c>
      <c r="AG141">
        <f t="shared" si="55"/>
        <v>99</v>
      </c>
      <c r="AH141">
        <f t="shared" si="56"/>
        <v>79</v>
      </c>
      <c r="AI141">
        <v>100</v>
      </c>
      <c r="AK141" t="str">
        <f t="shared" si="57"/>
        <v>Classical Civilisation</v>
      </c>
      <c r="AL141" t="str">
        <f t="shared" si="57"/>
        <v>M</v>
      </c>
      <c r="AM141">
        <f t="shared" si="65"/>
        <v>1</v>
      </c>
      <c r="AN141">
        <f t="shared" si="66"/>
        <v>1</v>
      </c>
      <c r="AO141">
        <f t="shared" si="67"/>
        <v>1</v>
      </c>
      <c r="BJ141" s="56"/>
      <c r="BK141" s="56"/>
    </row>
    <row r="142" spans="18:63" x14ac:dyDescent="0.45">
      <c r="R142" s="59"/>
      <c r="S142" t="s">
        <v>41</v>
      </c>
      <c r="T142" t="s">
        <v>3</v>
      </c>
      <c r="U142">
        <v>3908</v>
      </c>
      <c r="V142">
        <v>3200</v>
      </c>
      <c r="W142">
        <v>3927</v>
      </c>
      <c r="Y142" t="str">
        <f t="shared" si="54"/>
        <v>Classical Civilisation</v>
      </c>
      <c r="Z142" t="str">
        <f t="shared" si="54"/>
        <v>NULL</v>
      </c>
      <c r="AA142">
        <f t="shared" si="61"/>
        <v>3908</v>
      </c>
      <c r="AB142">
        <f t="shared" si="62"/>
        <v>3200</v>
      </c>
      <c r="AC142">
        <f t="shared" si="63"/>
        <v>3927</v>
      </c>
      <c r="AE142" t="str">
        <f t="shared" si="64"/>
        <v>Classical Civilisation</v>
      </c>
      <c r="AF142" t="str">
        <f t="shared" si="64"/>
        <v>NULL</v>
      </c>
      <c r="AG142">
        <f t="shared" si="55"/>
        <v>100</v>
      </c>
      <c r="AH142">
        <f t="shared" si="56"/>
        <v>81</v>
      </c>
      <c r="AI142">
        <v>100</v>
      </c>
      <c r="AK142" t="str">
        <f t="shared" si="57"/>
        <v>Classical Civilisation</v>
      </c>
      <c r="AL142" t="str">
        <f t="shared" si="57"/>
        <v>NULL</v>
      </c>
      <c r="AM142">
        <f t="shared" si="65"/>
        <v>1</v>
      </c>
      <c r="AN142">
        <f t="shared" si="66"/>
        <v>1</v>
      </c>
      <c r="AO142">
        <f t="shared" si="67"/>
        <v>1</v>
      </c>
      <c r="BJ142" s="56"/>
      <c r="BK142" s="56"/>
    </row>
    <row r="143" spans="18:63" x14ac:dyDescent="0.45">
      <c r="R143" s="59"/>
      <c r="S143" t="s">
        <v>42</v>
      </c>
      <c r="T143" t="s">
        <v>1</v>
      </c>
      <c r="U143">
        <v>485</v>
      </c>
      <c r="V143">
        <v>468</v>
      </c>
      <c r="W143">
        <v>485</v>
      </c>
      <c r="Y143" t="str">
        <f t="shared" si="54"/>
        <v>Classical Greek</v>
      </c>
      <c r="Z143" t="str">
        <f t="shared" si="54"/>
        <v>F</v>
      </c>
      <c r="AA143">
        <f t="shared" si="61"/>
        <v>485</v>
      </c>
      <c r="AB143">
        <f t="shared" si="62"/>
        <v>468</v>
      </c>
      <c r="AC143">
        <f t="shared" si="63"/>
        <v>485</v>
      </c>
      <c r="AE143" t="str">
        <f t="shared" si="64"/>
        <v>Classical Greek</v>
      </c>
      <c r="AF143" t="str">
        <f t="shared" si="64"/>
        <v>F</v>
      </c>
      <c r="AG143">
        <f t="shared" si="55"/>
        <v>100</v>
      </c>
      <c r="AH143">
        <f t="shared" si="56"/>
        <v>96</v>
      </c>
      <c r="AI143">
        <v>100</v>
      </c>
      <c r="AK143" t="str">
        <f t="shared" si="57"/>
        <v>Classical Greek</v>
      </c>
      <c r="AL143" t="str">
        <f t="shared" si="57"/>
        <v>F</v>
      </c>
      <c r="AM143">
        <f t="shared" si="65"/>
        <v>0</v>
      </c>
      <c r="AN143">
        <f t="shared" si="66"/>
        <v>0</v>
      </c>
      <c r="AO143">
        <f t="shared" si="67"/>
        <v>0</v>
      </c>
      <c r="BJ143" s="56"/>
      <c r="BK143" s="56"/>
    </row>
    <row r="144" spans="18:63" x14ac:dyDescent="0.45">
      <c r="R144" s="59"/>
      <c r="S144" t="s">
        <v>42</v>
      </c>
      <c r="T144" t="s">
        <v>2</v>
      </c>
      <c r="U144">
        <v>706</v>
      </c>
      <c r="V144">
        <v>695</v>
      </c>
      <c r="W144">
        <v>707</v>
      </c>
      <c r="Y144" t="str">
        <f t="shared" si="54"/>
        <v>Classical Greek</v>
      </c>
      <c r="Z144" t="str">
        <f t="shared" si="54"/>
        <v>M</v>
      </c>
      <c r="AA144">
        <f t="shared" si="61"/>
        <v>706</v>
      </c>
      <c r="AB144">
        <f t="shared" si="62"/>
        <v>695</v>
      </c>
      <c r="AC144">
        <f t="shared" si="63"/>
        <v>707</v>
      </c>
      <c r="AE144" t="str">
        <f t="shared" si="64"/>
        <v>Classical Greek</v>
      </c>
      <c r="AF144" t="str">
        <f t="shared" si="64"/>
        <v>M</v>
      </c>
      <c r="AG144">
        <f t="shared" si="55"/>
        <v>100</v>
      </c>
      <c r="AH144">
        <f t="shared" si="56"/>
        <v>98</v>
      </c>
      <c r="AI144">
        <v>100</v>
      </c>
      <c r="AK144" t="str">
        <f t="shared" si="57"/>
        <v>Classical Greek</v>
      </c>
      <c r="AL144" t="str">
        <f t="shared" si="57"/>
        <v>M</v>
      </c>
      <c r="AM144">
        <f t="shared" si="65"/>
        <v>0</v>
      </c>
      <c r="AN144">
        <f t="shared" si="66"/>
        <v>0</v>
      </c>
      <c r="AO144">
        <f t="shared" si="67"/>
        <v>0</v>
      </c>
      <c r="BJ144" s="56"/>
      <c r="BK144" s="56"/>
    </row>
    <row r="145" spans="18:63" x14ac:dyDescent="0.45">
      <c r="R145" s="59"/>
      <c r="S145" t="s">
        <v>42</v>
      </c>
      <c r="T145" t="s">
        <v>3</v>
      </c>
      <c r="U145">
        <v>1191</v>
      </c>
      <c r="V145">
        <v>1163</v>
      </c>
      <c r="W145">
        <v>1192</v>
      </c>
      <c r="Y145" t="str">
        <f t="shared" si="54"/>
        <v>Classical Greek</v>
      </c>
      <c r="Z145" t="str">
        <f t="shared" si="54"/>
        <v>NULL</v>
      </c>
      <c r="AA145">
        <f t="shared" si="61"/>
        <v>1191</v>
      </c>
      <c r="AB145">
        <f t="shared" si="62"/>
        <v>1163</v>
      </c>
      <c r="AC145">
        <f t="shared" si="63"/>
        <v>1192</v>
      </c>
      <c r="AE145" t="str">
        <f t="shared" si="64"/>
        <v>Classical Greek</v>
      </c>
      <c r="AF145" t="str">
        <f t="shared" si="64"/>
        <v>NULL</v>
      </c>
      <c r="AG145">
        <f t="shared" si="55"/>
        <v>100</v>
      </c>
      <c r="AH145">
        <f t="shared" si="56"/>
        <v>98</v>
      </c>
      <c r="AI145">
        <v>100</v>
      </c>
      <c r="AK145" t="str">
        <f t="shared" si="57"/>
        <v>Classical Greek</v>
      </c>
      <c r="AL145" t="str">
        <f t="shared" si="57"/>
        <v>NULL</v>
      </c>
      <c r="AM145">
        <f t="shared" si="65"/>
        <v>0</v>
      </c>
      <c r="AN145">
        <f t="shared" si="66"/>
        <v>0</v>
      </c>
      <c r="AO145">
        <f t="shared" si="67"/>
        <v>0</v>
      </c>
      <c r="BJ145" s="56"/>
      <c r="BK145" s="56"/>
    </row>
    <row r="146" spans="18:63" x14ac:dyDescent="0.45">
      <c r="R146" s="59"/>
      <c r="S146" t="s">
        <v>43</v>
      </c>
      <c r="T146" t="s">
        <v>1</v>
      </c>
      <c r="U146">
        <v>4174</v>
      </c>
      <c r="V146">
        <v>3964</v>
      </c>
      <c r="W146">
        <v>4181</v>
      </c>
      <c r="Y146" t="str">
        <f t="shared" si="54"/>
        <v>Latin</v>
      </c>
      <c r="Z146" t="str">
        <f t="shared" si="54"/>
        <v>F</v>
      </c>
      <c r="AA146">
        <f t="shared" si="61"/>
        <v>4174</v>
      </c>
      <c r="AB146">
        <f t="shared" si="62"/>
        <v>3964</v>
      </c>
      <c r="AC146">
        <f t="shared" si="63"/>
        <v>4181</v>
      </c>
      <c r="AE146" t="str">
        <f t="shared" si="64"/>
        <v>Latin</v>
      </c>
      <c r="AF146" t="str">
        <f t="shared" si="64"/>
        <v>F</v>
      </c>
      <c r="AG146">
        <f t="shared" si="55"/>
        <v>100</v>
      </c>
      <c r="AH146">
        <f t="shared" si="56"/>
        <v>95</v>
      </c>
      <c r="AI146">
        <v>100</v>
      </c>
      <c r="AK146" t="str">
        <f t="shared" si="57"/>
        <v>Latin</v>
      </c>
      <c r="AL146" t="str">
        <f t="shared" si="57"/>
        <v>F</v>
      </c>
      <c r="AM146">
        <f t="shared" si="65"/>
        <v>1</v>
      </c>
      <c r="AN146">
        <f t="shared" si="66"/>
        <v>1</v>
      </c>
      <c r="AO146">
        <f t="shared" si="67"/>
        <v>1</v>
      </c>
      <c r="BJ146" s="56"/>
      <c r="BK146" s="56"/>
    </row>
    <row r="147" spans="18:63" x14ac:dyDescent="0.45">
      <c r="R147" s="59"/>
      <c r="S147" t="s">
        <v>43</v>
      </c>
      <c r="T147" t="s">
        <v>2</v>
      </c>
      <c r="U147">
        <v>4103</v>
      </c>
      <c r="V147">
        <v>3819</v>
      </c>
      <c r="W147">
        <v>4121</v>
      </c>
      <c r="Y147" t="str">
        <f t="shared" si="54"/>
        <v>Latin</v>
      </c>
      <c r="Z147" t="str">
        <f t="shared" si="54"/>
        <v>M</v>
      </c>
      <c r="AA147">
        <f t="shared" si="61"/>
        <v>4103</v>
      </c>
      <c r="AB147">
        <f t="shared" si="62"/>
        <v>3819</v>
      </c>
      <c r="AC147">
        <f t="shared" si="63"/>
        <v>4121</v>
      </c>
      <c r="AE147" t="str">
        <f t="shared" si="64"/>
        <v>Latin</v>
      </c>
      <c r="AF147" t="str">
        <f t="shared" si="64"/>
        <v>M</v>
      </c>
      <c r="AG147">
        <f t="shared" si="55"/>
        <v>100</v>
      </c>
      <c r="AH147">
        <f t="shared" si="56"/>
        <v>93</v>
      </c>
      <c r="AI147">
        <v>100</v>
      </c>
      <c r="AK147" t="str">
        <f t="shared" si="57"/>
        <v>Latin</v>
      </c>
      <c r="AL147" t="str">
        <f t="shared" si="57"/>
        <v>M</v>
      </c>
      <c r="AM147">
        <f t="shared" si="65"/>
        <v>1</v>
      </c>
      <c r="AN147">
        <f t="shared" si="66"/>
        <v>1</v>
      </c>
      <c r="AO147">
        <f t="shared" si="67"/>
        <v>1</v>
      </c>
      <c r="BJ147" s="56"/>
      <c r="BK147" s="56"/>
    </row>
    <row r="148" spans="18:63" x14ac:dyDescent="0.45">
      <c r="R148" s="59"/>
      <c r="S148" t="s">
        <v>43</v>
      </c>
      <c r="T148" t="s">
        <v>3</v>
      </c>
      <c r="U148">
        <v>8277</v>
      </c>
      <c r="V148">
        <v>7783</v>
      </c>
      <c r="W148">
        <v>8302</v>
      </c>
      <c r="Y148" t="str">
        <f t="shared" si="54"/>
        <v>Latin</v>
      </c>
      <c r="Z148" t="str">
        <f t="shared" si="54"/>
        <v>NULL</v>
      </c>
      <c r="AA148">
        <f t="shared" si="61"/>
        <v>8277</v>
      </c>
      <c r="AB148">
        <f t="shared" si="62"/>
        <v>7783</v>
      </c>
      <c r="AC148">
        <f t="shared" si="63"/>
        <v>8302</v>
      </c>
      <c r="AE148" t="str">
        <f t="shared" si="64"/>
        <v>Latin</v>
      </c>
      <c r="AF148" t="str">
        <f t="shared" si="64"/>
        <v>NULL</v>
      </c>
      <c r="AG148">
        <f t="shared" si="55"/>
        <v>100</v>
      </c>
      <c r="AH148">
        <f t="shared" si="56"/>
        <v>94</v>
      </c>
      <c r="AI148">
        <v>100</v>
      </c>
      <c r="AK148" t="str">
        <f t="shared" si="57"/>
        <v>Latin</v>
      </c>
      <c r="AL148" t="str">
        <f t="shared" si="57"/>
        <v>NULL</v>
      </c>
      <c r="AM148">
        <f t="shared" si="65"/>
        <v>1</v>
      </c>
      <c r="AN148">
        <f t="shared" si="66"/>
        <v>1</v>
      </c>
      <c r="AO148">
        <f t="shared" si="67"/>
        <v>1</v>
      </c>
      <c r="BJ148" s="56"/>
      <c r="BK148" s="56"/>
    </row>
    <row r="149" spans="18:63" x14ac:dyDescent="0.45">
      <c r="R149" s="59"/>
      <c r="S149" t="s">
        <v>44</v>
      </c>
      <c r="T149" t="s">
        <v>1</v>
      </c>
      <c r="U149">
        <v>817</v>
      </c>
      <c r="V149">
        <v>659</v>
      </c>
      <c r="W149">
        <v>828</v>
      </c>
      <c r="Y149" t="str">
        <f t="shared" si="54"/>
        <v>Other Classical Studies</v>
      </c>
      <c r="Z149" t="str">
        <f t="shared" si="54"/>
        <v>F</v>
      </c>
      <c r="AA149">
        <f t="shared" si="61"/>
        <v>817</v>
      </c>
      <c r="AB149">
        <f t="shared" si="62"/>
        <v>659</v>
      </c>
      <c r="AC149">
        <f t="shared" si="63"/>
        <v>828</v>
      </c>
      <c r="AE149" t="str">
        <f t="shared" si="64"/>
        <v>Other Classical Studies</v>
      </c>
      <c r="AF149" t="str">
        <f t="shared" si="64"/>
        <v>F</v>
      </c>
      <c r="AG149">
        <f t="shared" si="55"/>
        <v>99</v>
      </c>
      <c r="AH149">
        <f t="shared" si="56"/>
        <v>80</v>
      </c>
      <c r="AI149">
        <v>100</v>
      </c>
      <c r="AK149" t="str">
        <f t="shared" si="57"/>
        <v>Other Classical Studies</v>
      </c>
      <c r="AL149" t="str">
        <f t="shared" si="57"/>
        <v>F</v>
      </c>
      <c r="AM149">
        <f t="shared" si="65"/>
        <v>0</v>
      </c>
      <c r="AN149">
        <f t="shared" si="66"/>
        <v>0</v>
      </c>
      <c r="AO149">
        <f t="shared" si="67"/>
        <v>0</v>
      </c>
      <c r="BJ149" s="56"/>
      <c r="BK149" s="56"/>
    </row>
    <row r="150" spans="18:63" x14ac:dyDescent="0.45">
      <c r="R150" s="59"/>
      <c r="S150" t="s">
        <v>44</v>
      </c>
      <c r="T150" t="s">
        <v>2</v>
      </c>
      <c r="U150">
        <v>637</v>
      </c>
      <c r="V150">
        <v>484</v>
      </c>
      <c r="W150">
        <v>661</v>
      </c>
      <c r="Y150" t="str">
        <f t="shared" si="54"/>
        <v>Other Classical Studies</v>
      </c>
      <c r="Z150" t="str">
        <f t="shared" si="54"/>
        <v>M</v>
      </c>
      <c r="AA150">
        <f t="shared" si="61"/>
        <v>637</v>
      </c>
      <c r="AB150">
        <f t="shared" si="62"/>
        <v>484</v>
      </c>
      <c r="AC150">
        <f t="shared" si="63"/>
        <v>661</v>
      </c>
      <c r="AE150" t="str">
        <f t="shared" si="64"/>
        <v>Other Classical Studies</v>
      </c>
      <c r="AF150" t="str">
        <f t="shared" si="64"/>
        <v>M</v>
      </c>
      <c r="AG150">
        <f t="shared" si="55"/>
        <v>96</v>
      </c>
      <c r="AH150">
        <f t="shared" si="56"/>
        <v>73</v>
      </c>
      <c r="AI150">
        <v>100</v>
      </c>
      <c r="AK150" t="str">
        <f t="shared" si="57"/>
        <v>Other Classical Studies</v>
      </c>
      <c r="AL150" t="str">
        <f t="shared" si="57"/>
        <v>M</v>
      </c>
      <c r="AM150">
        <f t="shared" si="65"/>
        <v>0</v>
      </c>
      <c r="AN150">
        <f t="shared" si="66"/>
        <v>0</v>
      </c>
      <c r="AO150">
        <f t="shared" si="67"/>
        <v>0</v>
      </c>
      <c r="BJ150" s="56"/>
      <c r="BK150" s="56"/>
    </row>
    <row r="151" spans="18:63" x14ac:dyDescent="0.45">
      <c r="R151" s="59"/>
      <c r="S151" t="s">
        <v>44</v>
      </c>
      <c r="T151" t="s">
        <v>3</v>
      </c>
      <c r="U151">
        <v>1454</v>
      </c>
      <c r="V151">
        <v>1143</v>
      </c>
      <c r="W151">
        <v>1489</v>
      </c>
      <c r="Y151" t="str">
        <f t="shared" si="54"/>
        <v>Other Classical Studies</v>
      </c>
      <c r="Z151" t="str">
        <f t="shared" si="54"/>
        <v>NULL</v>
      </c>
      <c r="AA151">
        <f t="shared" si="61"/>
        <v>1454</v>
      </c>
      <c r="AB151">
        <f t="shared" si="62"/>
        <v>1143</v>
      </c>
      <c r="AC151">
        <f t="shared" si="63"/>
        <v>1489</v>
      </c>
      <c r="AE151" t="str">
        <f t="shared" si="64"/>
        <v>Other Classical Studies</v>
      </c>
      <c r="AF151" t="str">
        <f t="shared" si="64"/>
        <v>NULL</v>
      </c>
      <c r="AG151">
        <f t="shared" si="55"/>
        <v>98</v>
      </c>
      <c r="AH151">
        <f t="shared" si="56"/>
        <v>77</v>
      </c>
      <c r="AI151">
        <v>100</v>
      </c>
      <c r="AK151" t="str">
        <f t="shared" si="57"/>
        <v>Other Classical Studies</v>
      </c>
      <c r="AL151" t="str">
        <f t="shared" si="57"/>
        <v>NULL</v>
      </c>
      <c r="AM151">
        <f t="shared" si="65"/>
        <v>0</v>
      </c>
      <c r="AN151">
        <f t="shared" si="66"/>
        <v>0</v>
      </c>
      <c r="AO151">
        <f t="shared" si="67"/>
        <v>0</v>
      </c>
      <c r="BJ151" s="56"/>
      <c r="BK151" s="56"/>
    </row>
    <row r="152" spans="18:63" x14ac:dyDescent="0.45">
      <c r="R152" s="59"/>
      <c r="S152" t="s">
        <v>45</v>
      </c>
      <c r="T152" t="s">
        <v>1</v>
      </c>
      <c r="U152">
        <v>421</v>
      </c>
      <c r="V152">
        <v>324</v>
      </c>
      <c r="W152">
        <v>424</v>
      </c>
      <c r="Y152" t="str">
        <f t="shared" si="54"/>
        <v>Applied Art and Design</v>
      </c>
      <c r="Z152" t="str">
        <f t="shared" si="54"/>
        <v>F</v>
      </c>
      <c r="AA152">
        <f t="shared" si="61"/>
        <v>421</v>
      </c>
      <c r="AB152">
        <f t="shared" si="62"/>
        <v>324</v>
      </c>
      <c r="AC152">
        <f t="shared" si="63"/>
        <v>424</v>
      </c>
      <c r="AE152" t="str">
        <f t="shared" si="64"/>
        <v>Applied Art and Design</v>
      </c>
      <c r="AF152" t="str">
        <f t="shared" si="64"/>
        <v>F</v>
      </c>
      <c r="AG152">
        <f t="shared" si="55"/>
        <v>99</v>
      </c>
      <c r="AH152">
        <f t="shared" si="56"/>
        <v>76</v>
      </c>
      <c r="AI152">
        <v>100</v>
      </c>
      <c r="AK152" t="str">
        <f t="shared" si="57"/>
        <v>Applied Art and Design</v>
      </c>
      <c r="AL152" t="str">
        <f t="shared" si="57"/>
        <v>F</v>
      </c>
      <c r="AM152">
        <f t="shared" si="65"/>
        <v>0</v>
      </c>
      <c r="AN152">
        <f t="shared" si="66"/>
        <v>0</v>
      </c>
      <c r="AO152">
        <f t="shared" si="67"/>
        <v>0</v>
      </c>
      <c r="BJ152" s="56"/>
      <c r="BK152" s="56"/>
    </row>
    <row r="153" spans="18:63" x14ac:dyDescent="0.45">
      <c r="R153" s="59"/>
      <c r="S153" t="s">
        <v>45</v>
      </c>
      <c r="T153" t="s">
        <v>2</v>
      </c>
      <c r="U153">
        <v>393</v>
      </c>
      <c r="V153">
        <v>245</v>
      </c>
      <c r="W153">
        <v>400</v>
      </c>
      <c r="Y153" t="str">
        <f t="shared" si="54"/>
        <v>Applied Art and Design</v>
      </c>
      <c r="Z153" t="str">
        <f t="shared" si="54"/>
        <v>M</v>
      </c>
      <c r="AA153">
        <f t="shared" si="61"/>
        <v>393</v>
      </c>
      <c r="AB153">
        <f t="shared" si="62"/>
        <v>245</v>
      </c>
      <c r="AC153">
        <f t="shared" si="63"/>
        <v>400</v>
      </c>
      <c r="AE153" t="str">
        <f t="shared" si="64"/>
        <v>Applied Art and Design</v>
      </c>
      <c r="AF153" t="str">
        <f t="shared" si="64"/>
        <v>M</v>
      </c>
      <c r="AG153">
        <f t="shared" si="55"/>
        <v>98</v>
      </c>
      <c r="AH153">
        <f t="shared" si="56"/>
        <v>61</v>
      </c>
      <c r="AI153">
        <v>100</v>
      </c>
      <c r="AK153" t="str">
        <f t="shared" si="57"/>
        <v>Applied Art and Design</v>
      </c>
      <c r="AL153" t="str">
        <f t="shared" si="57"/>
        <v>M</v>
      </c>
      <c r="AM153">
        <f t="shared" si="65"/>
        <v>0</v>
      </c>
      <c r="AN153">
        <f t="shared" si="66"/>
        <v>0</v>
      </c>
      <c r="AO153">
        <f t="shared" si="67"/>
        <v>0</v>
      </c>
      <c r="BJ153" s="56"/>
      <c r="BK153" s="56"/>
    </row>
    <row r="154" spans="18:63" x14ac:dyDescent="0.45">
      <c r="R154" s="59"/>
      <c r="S154" t="s">
        <v>45</v>
      </c>
      <c r="T154" t="s">
        <v>3</v>
      </c>
      <c r="U154">
        <v>814</v>
      </c>
      <c r="V154">
        <v>569</v>
      </c>
      <c r="W154">
        <v>824</v>
      </c>
      <c r="Y154" t="str">
        <f t="shared" ref="Y154:Z205" si="68">S154</f>
        <v>Applied Art and Design</v>
      </c>
      <c r="Z154" t="str">
        <f t="shared" si="68"/>
        <v>NULL</v>
      </c>
      <c r="AA154">
        <f t="shared" si="61"/>
        <v>814</v>
      </c>
      <c r="AB154">
        <f t="shared" si="62"/>
        <v>569</v>
      </c>
      <c r="AC154">
        <f t="shared" si="63"/>
        <v>824</v>
      </c>
      <c r="AE154" t="str">
        <f t="shared" si="64"/>
        <v>Applied Art and Design</v>
      </c>
      <c r="AF154" t="str">
        <f t="shared" si="64"/>
        <v>NULL</v>
      </c>
      <c r="AG154">
        <f t="shared" ref="AG154:AG205" si="69">ROUND(100*U154/W154,0)</f>
        <v>99</v>
      </c>
      <c r="AH154">
        <f t="shared" ref="AH154:AH205" si="70">ROUND(100*V154/$W154,0)</f>
        <v>69</v>
      </c>
      <c r="AI154">
        <v>100</v>
      </c>
      <c r="AK154" t="str">
        <f t="shared" ref="AK154:AL205" si="71">AE154</f>
        <v>Applied Art and Design</v>
      </c>
      <c r="AL154" t="str">
        <f t="shared" si="71"/>
        <v>NULL</v>
      </c>
      <c r="AM154">
        <f t="shared" ref="AM154:AM185" si="72">ROUND(100*IF(AL154="F",U154/$AS$7,IF(AL154="M",U154/$AR$7,IF(AL154="NULL",U154/$AT$7,"Error"))),0)</f>
        <v>0</v>
      </c>
      <c r="AN154">
        <f t="shared" ref="AN154:AN185" si="73">ROUND(100*IF(AL154="F",V154/$AS$7,IF(AL154="M",V154/$AR$7,IF(AL154="NULL",V154/$AT$7,"Error"))),0)</f>
        <v>0</v>
      </c>
      <c r="AO154">
        <f t="shared" ref="AO154:AO185" si="74">ROUND(100*IF(AL154="F",W154/$AS$7,IF(AL154="M",W154/$AR$7,IF(AL154="NULL",W154/$AT$7,"Error"))),0)</f>
        <v>0</v>
      </c>
      <c r="BJ154" s="56"/>
      <c r="BK154" s="56"/>
    </row>
    <row r="155" spans="18:63" x14ac:dyDescent="0.45">
      <c r="R155" s="59"/>
      <c r="S155" t="s">
        <v>46</v>
      </c>
      <c r="T155" t="s">
        <v>1</v>
      </c>
      <c r="U155">
        <v>111950</v>
      </c>
      <c r="V155">
        <v>92892</v>
      </c>
      <c r="W155">
        <v>112635</v>
      </c>
      <c r="Y155" t="str">
        <f t="shared" si="68"/>
        <v>Art and Design</v>
      </c>
      <c r="Z155" t="str">
        <f t="shared" si="68"/>
        <v>F</v>
      </c>
      <c r="AA155">
        <f t="shared" ref="AA155:AA205" si="75">U155</f>
        <v>111950</v>
      </c>
      <c r="AB155">
        <f t="shared" ref="AB155:AB205" si="76">V155</f>
        <v>92892</v>
      </c>
      <c r="AC155">
        <f t="shared" ref="AC155:AC205" si="77">W155</f>
        <v>112635</v>
      </c>
      <c r="AE155" t="str">
        <f t="shared" ref="AE155:AF205" si="78">Y155</f>
        <v>Art and Design</v>
      </c>
      <c r="AF155" t="str">
        <f t="shared" si="78"/>
        <v>F</v>
      </c>
      <c r="AG155">
        <f t="shared" si="69"/>
        <v>99</v>
      </c>
      <c r="AH155">
        <f t="shared" si="70"/>
        <v>82</v>
      </c>
      <c r="AI155">
        <v>100</v>
      </c>
      <c r="AK155" t="str">
        <f t="shared" si="71"/>
        <v>Art and Design</v>
      </c>
      <c r="AL155" t="str">
        <f t="shared" si="71"/>
        <v>F</v>
      </c>
      <c r="AM155">
        <f t="shared" si="72"/>
        <v>38</v>
      </c>
      <c r="AN155">
        <f t="shared" si="73"/>
        <v>31</v>
      </c>
      <c r="AO155">
        <f t="shared" si="74"/>
        <v>38</v>
      </c>
      <c r="BJ155" s="56"/>
      <c r="BK155" s="56"/>
    </row>
    <row r="156" spans="18:63" x14ac:dyDescent="0.45">
      <c r="R156" s="59"/>
      <c r="S156" t="s">
        <v>46</v>
      </c>
      <c r="T156" t="s">
        <v>2</v>
      </c>
      <c r="U156">
        <v>57656</v>
      </c>
      <c r="V156">
        <v>37236</v>
      </c>
      <c r="W156">
        <v>58515</v>
      </c>
      <c r="Y156" t="str">
        <f t="shared" si="68"/>
        <v>Art and Design</v>
      </c>
      <c r="Z156" t="str">
        <f t="shared" si="68"/>
        <v>M</v>
      </c>
      <c r="AA156">
        <f t="shared" si="75"/>
        <v>57656</v>
      </c>
      <c r="AB156">
        <f t="shared" si="76"/>
        <v>37236</v>
      </c>
      <c r="AC156">
        <f t="shared" si="77"/>
        <v>58515</v>
      </c>
      <c r="AE156" t="str">
        <f t="shared" si="78"/>
        <v>Art and Design</v>
      </c>
      <c r="AF156" t="str">
        <f t="shared" si="78"/>
        <v>M</v>
      </c>
      <c r="AG156">
        <f t="shared" si="69"/>
        <v>99</v>
      </c>
      <c r="AH156">
        <f t="shared" si="70"/>
        <v>64</v>
      </c>
      <c r="AI156">
        <v>100</v>
      </c>
      <c r="AK156" t="str">
        <f t="shared" si="71"/>
        <v>Art and Design</v>
      </c>
      <c r="AL156" t="str">
        <f t="shared" si="71"/>
        <v>M</v>
      </c>
      <c r="AM156">
        <f t="shared" si="72"/>
        <v>18</v>
      </c>
      <c r="AN156">
        <f t="shared" si="73"/>
        <v>12</v>
      </c>
      <c r="AO156">
        <f t="shared" si="74"/>
        <v>19</v>
      </c>
      <c r="BJ156" s="56"/>
      <c r="BK156" s="56"/>
    </row>
    <row r="157" spans="18:63" x14ac:dyDescent="0.45">
      <c r="R157" s="59"/>
      <c r="S157" t="s">
        <v>46</v>
      </c>
      <c r="T157" t="s">
        <v>3</v>
      </c>
      <c r="U157">
        <v>169606</v>
      </c>
      <c r="V157">
        <v>130128</v>
      </c>
      <c r="W157">
        <v>171150</v>
      </c>
      <c r="Y157" t="str">
        <f t="shared" si="68"/>
        <v>Art and Design</v>
      </c>
      <c r="Z157" t="str">
        <f t="shared" si="68"/>
        <v>NULL</v>
      </c>
      <c r="AA157">
        <f t="shared" si="75"/>
        <v>169606</v>
      </c>
      <c r="AB157">
        <f t="shared" si="76"/>
        <v>130128</v>
      </c>
      <c r="AC157">
        <f t="shared" si="77"/>
        <v>171150</v>
      </c>
      <c r="AE157" t="str">
        <f t="shared" si="78"/>
        <v>Art and Design</v>
      </c>
      <c r="AF157" t="str">
        <f t="shared" si="78"/>
        <v>NULL</v>
      </c>
      <c r="AG157">
        <f t="shared" si="69"/>
        <v>99</v>
      </c>
      <c r="AH157">
        <f t="shared" si="70"/>
        <v>76</v>
      </c>
      <c r="AI157">
        <v>100</v>
      </c>
      <c r="AK157" t="str">
        <f t="shared" si="71"/>
        <v>Art and Design</v>
      </c>
      <c r="AL157" t="str">
        <f t="shared" si="71"/>
        <v>NULL</v>
      </c>
      <c r="AM157">
        <f t="shared" si="72"/>
        <v>28</v>
      </c>
      <c r="AN157">
        <f t="shared" si="73"/>
        <v>21</v>
      </c>
      <c r="AO157">
        <f t="shared" si="74"/>
        <v>28</v>
      </c>
      <c r="BJ157" s="56"/>
      <c r="BK157" s="56"/>
    </row>
    <row r="158" spans="18:63" x14ac:dyDescent="0.45">
      <c r="R158" s="59"/>
      <c r="S158" t="s">
        <v>47</v>
      </c>
      <c r="T158" t="s">
        <v>1</v>
      </c>
      <c r="U158">
        <v>4694</v>
      </c>
      <c r="V158">
        <v>3233</v>
      </c>
      <c r="W158">
        <v>4804</v>
      </c>
      <c r="Y158" t="str">
        <f t="shared" si="68"/>
        <v>Communication Studies</v>
      </c>
      <c r="Z158" t="str">
        <f t="shared" si="68"/>
        <v>F</v>
      </c>
      <c r="AA158">
        <f t="shared" si="75"/>
        <v>4694</v>
      </c>
      <c r="AB158">
        <f t="shared" si="76"/>
        <v>3233</v>
      </c>
      <c r="AC158">
        <f t="shared" si="77"/>
        <v>4804</v>
      </c>
      <c r="AE158" t="str">
        <f t="shared" si="78"/>
        <v>Communication Studies</v>
      </c>
      <c r="AF158" t="str">
        <f t="shared" si="78"/>
        <v>F</v>
      </c>
      <c r="AG158">
        <f t="shared" si="69"/>
        <v>98</v>
      </c>
      <c r="AH158">
        <f t="shared" si="70"/>
        <v>67</v>
      </c>
      <c r="AI158">
        <v>100</v>
      </c>
      <c r="AK158" t="str">
        <f t="shared" si="71"/>
        <v>Communication Studies</v>
      </c>
      <c r="AL158" t="str">
        <f t="shared" si="71"/>
        <v>F</v>
      </c>
      <c r="AM158">
        <f t="shared" si="72"/>
        <v>2</v>
      </c>
      <c r="AN158">
        <f t="shared" si="73"/>
        <v>1</v>
      </c>
      <c r="AO158">
        <f t="shared" si="74"/>
        <v>2</v>
      </c>
      <c r="BJ158" s="56"/>
      <c r="BK158" s="56"/>
    </row>
    <row r="159" spans="18:63" x14ac:dyDescent="0.45">
      <c r="R159" s="59"/>
      <c r="S159" t="s">
        <v>47</v>
      </c>
      <c r="T159" t="s">
        <v>2</v>
      </c>
      <c r="U159">
        <v>4396</v>
      </c>
      <c r="V159">
        <v>2276</v>
      </c>
      <c r="W159">
        <v>4571</v>
      </c>
      <c r="Y159" t="str">
        <f t="shared" si="68"/>
        <v>Communication Studies</v>
      </c>
      <c r="Z159" t="str">
        <f t="shared" si="68"/>
        <v>M</v>
      </c>
      <c r="AA159">
        <f t="shared" si="75"/>
        <v>4396</v>
      </c>
      <c r="AB159">
        <f t="shared" si="76"/>
        <v>2276</v>
      </c>
      <c r="AC159">
        <f t="shared" si="77"/>
        <v>4571</v>
      </c>
      <c r="AE159" t="str">
        <f t="shared" si="78"/>
        <v>Communication Studies</v>
      </c>
      <c r="AF159" t="str">
        <f t="shared" si="78"/>
        <v>M</v>
      </c>
      <c r="AG159">
        <f t="shared" si="69"/>
        <v>96</v>
      </c>
      <c r="AH159">
        <f t="shared" si="70"/>
        <v>50</v>
      </c>
      <c r="AI159">
        <v>100</v>
      </c>
      <c r="AK159" t="str">
        <f t="shared" si="71"/>
        <v>Communication Studies</v>
      </c>
      <c r="AL159" t="str">
        <f t="shared" si="71"/>
        <v>M</v>
      </c>
      <c r="AM159">
        <f t="shared" si="72"/>
        <v>1</v>
      </c>
      <c r="AN159">
        <f t="shared" si="73"/>
        <v>1</v>
      </c>
      <c r="AO159">
        <f t="shared" si="74"/>
        <v>1</v>
      </c>
      <c r="BJ159" s="56"/>
      <c r="BK159" s="56"/>
    </row>
    <row r="160" spans="18:63" x14ac:dyDescent="0.45">
      <c r="R160" s="59"/>
      <c r="S160" t="s">
        <v>47</v>
      </c>
      <c r="T160" t="s">
        <v>3</v>
      </c>
      <c r="U160">
        <v>9090</v>
      </c>
      <c r="V160">
        <v>5509</v>
      </c>
      <c r="W160">
        <v>9375</v>
      </c>
      <c r="Y160" t="str">
        <f t="shared" si="68"/>
        <v>Communication Studies</v>
      </c>
      <c r="Z160" t="str">
        <f t="shared" si="68"/>
        <v>NULL</v>
      </c>
      <c r="AA160">
        <f t="shared" si="75"/>
        <v>9090</v>
      </c>
      <c r="AB160">
        <f t="shared" si="76"/>
        <v>5509</v>
      </c>
      <c r="AC160">
        <f t="shared" si="77"/>
        <v>9375</v>
      </c>
      <c r="AE160" t="str">
        <f t="shared" si="78"/>
        <v>Communication Studies</v>
      </c>
      <c r="AF160" t="str">
        <f t="shared" si="78"/>
        <v>NULL</v>
      </c>
      <c r="AG160">
        <f t="shared" si="69"/>
        <v>97</v>
      </c>
      <c r="AH160">
        <f t="shared" si="70"/>
        <v>59</v>
      </c>
      <c r="AI160">
        <v>100</v>
      </c>
      <c r="AK160" t="str">
        <f t="shared" si="71"/>
        <v>Communication Studies</v>
      </c>
      <c r="AL160" t="str">
        <f t="shared" si="71"/>
        <v>NULL</v>
      </c>
      <c r="AM160">
        <f t="shared" si="72"/>
        <v>1</v>
      </c>
      <c r="AN160">
        <f t="shared" si="73"/>
        <v>1</v>
      </c>
      <c r="AO160">
        <f t="shared" si="74"/>
        <v>2</v>
      </c>
      <c r="BJ160" s="56"/>
      <c r="BK160" s="56"/>
    </row>
    <row r="161" spans="18:63" x14ac:dyDescent="0.45">
      <c r="R161" s="59"/>
      <c r="S161" t="s">
        <v>48</v>
      </c>
      <c r="T161" t="s">
        <v>1</v>
      </c>
      <c r="U161">
        <v>43341</v>
      </c>
      <c r="V161">
        <v>33904</v>
      </c>
      <c r="W161">
        <v>43553</v>
      </c>
      <c r="Y161" t="str">
        <f t="shared" si="68"/>
        <v>Drama</v>
      </c>
      <c r="Z161" t="str">
        <f t="shared" si="68"/>
        <v>F</v>
      </c>
      <c r="AA161">
        <f t="shared" si="75"/>
        <v>43341</v>
      </c>
      <c r="AB161">
        <f t="shared" si="76"/>
        <v>33904</v>
      </c>
      <c r="AC161">
        <f t="shared" si="77"/>
        <v>43553</v>
      </c>
      <c r="AE161" t="str">
        <f t="shared" si="78"/>
        <v>Drama</v>
      </c>
      <c r="AF161" t="str">
        <f t="shared" si="78"/>
        <v>F</v>
      </c>
      <c r="AG161">
        <f t="shared" si="69"/>
        <v>100</v>
      </c>
      <c r="AH161">
        <f t="shared" si="70"/>
        <v>78</v>
      </c>
      <c r="AI161">
        <v>100</v>
      </c>
      <c r="AK161" t="str">
        <f t="shared" si="71"/>
        <v>Drama</v>
      </c>
      <c r="AL161" t="str">
        <f t="shared" si="71"/>
        <v>F</v>
      </c>
      <c r="AM161">
        <f t="shared" si="72"/>
        <v>15</v>
      </c>
      <c r="AN161">
        <f t="shared" si="73"/>
        <v>11</v>
      </c>
      <c r="AO161">
        <f t="shared" si="74"/>
        <v>15</v>
      </c>
      <c r="BJ161" s="56"/>
      <c r="BK161" s="56"/>
    </row>
    <row r="162" spans="18:63" x14ac:dyDescent="0.45">
      <c r="R162" s="59"/>
      <c r="S162" t="s">
        <v>48</v>
      </c>
      <c r="T162" t="s">
        <v>2</v>
      </c>
      <c r="U162">
        <v>26904</v>
      </c>
      <c r="V162">
        <v>17712</v>
      </c>
      <c r="W162">
        <v>27180</v>
      </c>
      <c r="Y162" t="str">
        <f t="shared" si="68"/>
        <v>Drama</v>
      </c>
      <c r="Z162" t="str">
        <f t="shared" si="68"/>
        <v>M</v>
      </c>
      <c r="AA162">
        <f t="shared" si="75"/>
        <v>26904</v>
      </c>
      <c r="AB162">
        <f t="shared" si="76"/>
        <v>17712</v>
      </c>
      <c r="AC162">
        <f t="shared" si="77"/>
        <v>27180</v>
      </c>
      <c r="AE162" t="str">
        <f t="shared" si="78"/>
        <v>Drama</v>
      </c>
      <c r="AF162" t="str">
        <f t="shared" si="78"/>
        <v>M</v>
      </c>
      <c r="AG162">
        <f t="shared" si="69"/>
        <v>99</v>
      </c>
      <c r="AH162">
        <f t="shared" si="70"/>
        <v>65</v>
      </c>
      <c r="AI162">
        <v>100</v>
      </c>
      <c r="AK162" t="str">
        <f t="shared" si="71"/>
        <v>Drama</v>
      </c>
      <c r="AL162" t="str">
        <f t="shared" si="71"/>
        <v>M</v>
      </c>
      <c r="AM162">
        <f t="shared" si="72"/>
        <v>9</v>
      </c>
      <c r="AN162">
        <f t="shared" si="73"/>
        <v>6</v>
      </c>
      <c r="AO162">
        <f t="shared" si="74"/>
        <v>9</v>
      </c>
      <c r="BJ162" s="56"/>
      <c r="BK162" s="56"/>
    </row>
    <row r="163" spans="18:63" x14ac:dyDescent="0.45">
      <c r="R163" s="59"/>
      <c r="S163" t="s">
        <v>48</v>
      </c>
      <c r="T163" t="s">
        <v>3</v>
      </c>
      <c r="U163">
        <v>70245</v>
      </c>
      <c r="V163">
        <v>51616</v>
      </c>
      <c r="W163">
        <v>70733</v>
      </c>
      <c r="Y163" t="str">
        <f t="shared" si="68"/>
        <v>Drama</v>
      </c>
      <c r="Z163" t="str">
        <f t="shared" si="68"/>
        <v>NULL</v>
      </c>
      <c r="AA163">
        <f t="shared" si="75"/>
        <v>70245</v>
      </c>
      <c r="AB163">
        <f t="shared" si="76"/>
        <v>51616</v>
      </c>
      <c r="AC163">
        <f t="shared" si="77"/>
        <v>70733</v>
      </c>
      <c r="AE163" t="str">
        <f t="shared" si="78"/>
        <v>Drama</v>
      </c>
      <c r="AF163" t="str">
        <f t="shared" si="78"/>
        <v>NULL</v>
      </c>
      <c r="AG163">
        <f t="shared" si="69"/>
        <v>99</v>
      </c>
      <c r="AH163">
        <f t="shared" si="70"/>
        <v>73</v>
      </c>
      <c r="AI163">
        <v>100</v>
      </c>
      <c r="AK163" t="str">
        <f t="shared" si="71"/>
        <v>Drama</v>
      </c>
      <c r="AL163" t="str">
        <f t="shared" si="71"/>
        <v>NULL</v>
      </c>
      <c r="AM163">
        <f t="shared" si="72"/>
        <v>11</v>
      </c>
      <c r="AN163">
        <f t="shared" si="73"/>
        <v>8</v>
      </c>
      <c r="AO163">
        <f t="shared" si="74"/>
        <v>12</v>
      </c>
      <c r="BJ163" s="56"/>
      <c r="BK163" s="56"/>
    </row>
    <row r="164" spans="18:63" x14ac:dyDescent="0.45">
      <c r="R164" s="59"/>
      <c r="S164" t="s">
        <v>49</v>
      </c>
      <c r="T164" t="s">
        <v>1</v>
      </c>
      <c r="U164">
        <v>209936</v>
      </c>
      <c r="V164">
        <v>173586</v>
      </c>
      <c r="W164">
        <v>211423</v>
      </c>
      <c r="Y164" t="str">
        <f t="shared" si="68"/>
        <v>English Literature</v>
      </c>
      <c r="Z164" t="str">
        <f t="shared" si="68"/>
        <v>F</v>
      </c>
      <c r="AA164">
        <f t="shared" si="75"/>
        <v>209936</v>
      </c>
      <c r="AB164">
        <f t="shared" si="76"/>
        <v>173586</v>
      </c>
      <c r="AC164">
        <f t="shared" si="77"/>
        <v>211423</v>
      </c>
      <c r="AE164" t="str">
        <f t="shared" si="78"/>
        <v>English Literature</v>
      </c>
      <c r="AF164" t="str">
        <f t="shared" si="78"/>
        <v>F</v>
      </c>
      <c r="AG164">
        <f t="shared" si="69"/>
        <v>99</v>
      </c>
      <c r="AH164">
        <f t="shared" si="70"/>
        <v>82</v>
      </c>
      <c r="AI164">
        <v>100</v>
      </c>
      <c r="AK164" t="str">
        <f t="shared" si="71"/>
        <v>English Literature</v>
      </c>
      <c r="AL164" t="str">
        <f t="shared" si="71"/>
        <v>F</v>
      </c>
      <c r="AM164">
        <f t="shared" si="72"/>
        <v>70</v>
      </c>
      <c r="AN164">
        <f t="shared" si="73"/>
        <v>58</v>
      </c>
      <c r="AO164">
        <f t="shared" si="74"/>
        <v>71</v>
      </c>
      <c r="BJ164" s="56"/>
      <c r="BK164" s="56"/>
    </row>
    <row r="165" spans="18:63" x14ac:dyDescent="0.45">
      <c r="R165" s="59"/>
      <c r="S165" t="s">
        <v>49</v>
      </c>
      <c r="T165" t="s">
        <v>2</v>
      </c>
      <c r="U165">
        <v>193176</v>
      </c>
      <c r="V165">
        <v>133110</v>
      </c>
      <c r="W165">
        <v>195570</v>
      </c>
      <c r="Y165" t="str">
        <f t="shared" si="68"/>
        <v>English Literature</v>
      </c>
      <c r="Z165" t="str">
        <f t="shared" si="68"/>
        <v>M</v>
      </c>
      <c r="AA165">
        <f t="shared" si="75"/>
        <v>193176</v>
      </c>
      <c r="AB165">
        <f t="shared" si="76"/>
        <v>133110</v>
      </c>
      <c r="AC165">
        <f t="shared" si="77"/>
        <v>195570</v>
      </c>
      <c r="AE165" t="str">
        <f t="shared" si="78"/>
        <v>English Literature</v>
      </c>
      <c r="AF165" t="str">
        <f t="shared" si="78"/>
        <v>M</v>
      </c>
      <c r="AG165">
        <f t="shared" si="69"/>
        <v>99</v>
      </c>
      <c r="AH165">
        <f t="shared" si="70"/>
        <v>68</v>
      </c>
      <c r="AI165">
        <v>100</v>
      </c>
      <c r="AK165" t="str">
        <f t="shared" si="71"/>
        <v>English Literature</v>
      </c>
      <c r="AL165" t="str">
        <f t="shared" si="71"/>
        <v>M</v>
      </c>
      <c r="AM165">
        <f t="shared" si="72"/>
        <v>62</v>
      </c>
      <c r="AN165">
        <f t="shared" si="73"/>
        <v>42</v>
      </c>
      <c r="AO165">
        <f t="shared" si="74"/>
        <v>62</v>
      </c>
      <c r="BJ165" s="56"/>
      <c r="BK165" s="56"/>
    </row>
    <row r="166" spans="18:63" x14ac:dyDescent="0.45">
      <c r="R166" s="59"/>
      <c r="S166" t="s">
        <v>49</v>
      </c>
      <c r="T166" t="s">
        <v>3</v>
      </c>
      <c r="U166">
        <v>403112</v>
      </c>
      <c r="V166">
        <v>306696</v>
      </c>
      <c r="W166">
        <v>406993</v>
      </c>
      <c r="Y166" t="str">
        <f t="shared" si="68"/>
        <v>English Literature</v>
      </c>
      <c r="Z166" t="str">
        <f t="shared" si="68"/>
        <v>NULL</v>
      </c>
      <c r="AA166">
        <f t="shared" si="75"/>
        <v>403112</v>
      </c>
      <c r="AB166">
        <f t="shared" si="76"/>
        <v>306696</v>
      </c>
      <c r="AC166">
        <f t="shared" si="77"/>
        <v>406993</v>
      </c>
      <c r="AE166" t="str">
        <f t="shared" si="78"/>
        <v>English Literature</v>
      </c>
      <c r="AF166" t="str">
        <f t="shared" si="78"/>
        <v>NULL</v>
      </c>
      <c r="AG166">
        <f t="shared" si="69"/>
        <v>99</v>
      </c>
      <c r="AH166">
        <f t="shared" si="70"/>
        <v>75</v>
      </c>
      <c r="AI166">
        <v>100</v>
      </c>
      <c r="AK166" t="str">
        <f t="shared" si="71"/>
        <v>English Literature</v>
      </c>
      <c r="AL166" t="str">
        <f t="shared" si="71"/>
        <v>NULL</v>
      </c>
      <c r="AM166">
        <f t="shared" si="72"/>
        <v>66</v>
      </c>
      <c r="AN166">
        <f t="shared" si="73"/>
        <v>50</v>
      </c>
      <c r="AO166">
        <f t="shared" si="74"/>
        <v>66</v>
      </c>
      <c r="BJ166" s="56"/>
      <c r="BK166" s="56"/>
    </row>
    <row r="167" spans="18:63" x14ac:dyDescent="0.45">
      <c r="R167" s="59"/>
      <c r="S167" t="s">
        <v>50</v>
      </c>
      <c r="T167" t="s">
        <v>1</v>
      </c>
      <c r="U167">
        <v>367</v>
      </c>
      <c r="V167">
        <v>211</v>
      </c>
      <c r="W167">
        <v>368</v>
      </c>
      <c r="Y167" t="str">
        <f t="shared" si="68"/>
        <v>English Studies</v>
      </c>
      <c r="Z167" t="str">
        <f t="shared" si="68"/>
        <v>F</v>
      </c>
      <c r="AA167">
        <f t="shared" si="75"/>
        <v>367</v>
      </c>
      <c r="AB167">
        <f t="shared" si="76"/>
        <v>211</v>
      </c>
      <c r="AC167">
        <f t="shared" si="77"/>
        <v>368</v>
      </c>
      <c r="AE167" t="str">
        <f t="shared" si="78"/>
        <v>English Studies</v>
      </c>
      <c r="AF167" t="str">
        <f t="shared" si="78"/>
        <v>F</v>
      </c>
      <c r="AG167">
        <f t="shared" si="69"/>
        <v>100</v>
      </c>
      <c r="AH167">
        <f t="shared" si="70"/>
        <v>57</v>
      </c>
      <c r="AI167">
        <v>100</v>
      </c>
      <c r="AK167" t="str">
        <f t="shared" si="71"/>
        <v>English Studies</v>
      </c>
      <c r="AL167" t="str">
        <f t="shared" si="71"/>
        <v>F</v>
      </c>
      <c r="AM167">
        <f t="shared" si="72"/>
        <v>0</v>
      </c>
      <c r="AN167">
        <f t="shared" si="73"/>
        <v>0</v>
      </c>
      <c r="AO167">
        <f t="shared" si="74"/>
        <v>0</v>
      </c>
      <c r="BJ167" s="56"/>
      <c r="BK167" s="56"/>
    </row>
    <row r="168" spans="18:63" x14ac:dyDescent="0.45">
      <c r="R168" s="59"/>
      <c r="S168" t="s">
        <v>50</v>
      </c>
      <c r="T168" t="s">
        <v>2</v>
      </c>
      <c r="U168">
        <v>352</v>
      </c>
      <c r="V168">
        <v>160</v>
      </c>
      <c r="W168">
        <v>353</v>
      </c>
      <c r="Y168" t="str">
        <f t="shared" si="68"/>
        <v>English Studies</v>
      </c>
      <c r="Z168" t="str">
        <f t="shared" si="68"/>
        <v>M</v>
      </c>
      <c r="AA168">
        <f t="shared" si="75"/>
        <v>352</v>
      </c>
      <c r="AB168">
        <f t="shared" si="76"/>
        <v>160</v>
      </c>
      <c r="AC168">
        <f t="shared" si="77"/>
        <v>353</v>
      </c>
      <c r="AE168" t="str">
        <f t="shared" si="78"/>
        <v>English Studies</v>
      </c>
      <c r="AF168" t="str">
        <f t="shared" si="78"/>
        <v>M</v>
      </c>
      <c r="AG168">
        <f t="shared" si="69"/>
        <v>100</v>
      </c>
      <c r="AH168">
        <f t="shared" si="70"/>
        <v>45</v>
      </c>
      <c r="AI168">
        <v>100</v>
      </c>
      <c r="AK168" t="str">
        <f t="shared" si="71"/>
        <v>English Studies</v>
      </c>
      <c r="AL168" t="str">
        <f t="shared" si="71"/>
        <v>M</v>
      </c>
      <c r="AM168">
        <f t="shared" si="72"/>
        <v>0</v>
      </c>
      <c r="AN168">
        <f t="shared" si="73"/>
        <v>0</v>
      </c>
      <c r="AO168">
        <f t="shared" si="74"/>
        <v>0</v>
      </c>
      <c r="BJ168" s="56"/>
      <c r="BK168" s="56"/>
    </row>
    <row r="169" spans="18:63" x14ac:dyDescent="0.45">
      <c r="R169" s="59"/>
      <c r="S169" t="s">
        <v>50</v>
      </c>
      <c r="T169" t="s">
        <v>3</v>
      </c>
      <c r="U169">
        <v>719</v>
      </c>
      <c r="V169">
        <v>371</v>
      </c>
      <c r="W169">
        <v>721</v>
      </c>
      <c r="Y169" t="str">
        <f t="shared" si="68"/>
        <v>English Studies</v>
      </c>
      <c r="Z169" t="str">
        <f t="shared" si="68"/>
        <v>NULL</v>
      </c>
      <c r="AA169">
        <f t="shared" si="75"/>
        <v>719</v>
      </c>
      <c r="AB169">
        <f t="shared" si="76"/>
        <v>371</v>
      </c>
      <c r="AC169">
        <f t="shared" si="77"/>
        <v>721</v>
      </c>
      <c r="AE169" t="str">
        <f t="shared" si="78"/>
        <v>English Studies</v>
      </c>
      <c r="AF169" t="str">
        <f t="shared" si="78"/>
        <v>NULL</v>
      </c>
      <c r="AG169">
        <f t="shared" si="69"/>
        <v>100</v>
      </c>
      <c r="AH169">
        <f t="shared" si="70"/>
        <v>51</v>
      </c>
      <c r="AI169">
        <v>100</v>
      </c>
      <c r="AK169" t="str">
        <f t="shared" si="71"/>
        <v>English Studies</v>
      </c>
      <c r="AL169" t="str">
        <f t="shared" si="71"/>
        <v>NULL</v>
      </c>
      <c r="AM169">
        <f t="shared" si="72"/>
        <v>0</v>
      </c>
      <c r="AN169">
        <f t="shared" si="73"/>
        <v>0</v>
      </c>
      <c r="AO169">
        <f t="shared" si="74"/>
        <v>0</v>
      </c>
      <c r="BJ169" s="56"/>
      <c r="BK169" s="56"/>
    </row>
    <row r="170" spans="18:63" x14ac:dyDescent="0.45">
      <c r="R170" s="59"/>
      <c r="S170" t="s">
        <v>51</v>
      </c>
      <c r="T170" t="s">
        <v>1</v>
      </c>
      <c r="U170">
        <v>4315</v>
      </c>
      <c r="V170">
        <v>1955</v>
      </c>
      <c r="W170">
        <v>4566</v>
      </c>
      <c r="Y170" t="str">
        <f t="shared" si="68"/>
        <v>General Studies</v>
      </c>
      <c r="Z170" t="str">
        <f t="shared" si="68"/>
        <v>F</v>
      </c>
      <c r="AA170">
        <f t="shared" si="75"/>
        <v>4315</v>
      </c>
      <c r="AB170">
        <f t="shared" si="76"/>
        <v>1955</v>
      </c>
      <c r="AC170">
        <f t="shared" si="77"/>
        <v>4566</v>
      </c>
      <c r="AE170" t="str">
        <f t="shared" si="78"/>
        <v>General Studies</v>
      </c>
      <c r="AF170" t="str">
        <f t="shared" si="78"/>
        <v>F</v>
      </c>
      <c r="AG170">
        <f t="shared" si="69"/>
        <v>95</v>
      </c>
      <c r="AH170">
        <f t="shared" si="70"/>
        <v>43</v>
      </c>
      <c r="AI170">
        <v>100</v>
      </c>
      <c r="AK170" t="str">
        <f t="shared" si="71"/>
        <v>General Studies</v>
      </c>
      <c r="AL170" t="str">
        <f t="shared" si="71"/>
        <v>F</v>
      </c>
      <c r="AM170">
        <f t="shared" si="72"/>
        <v>1</v>
      </c>
      <c r="AN170">
        <f t="shared" si="73"/>
        <v>1</v>
      </c>
      <c r="AO170">
        <f t="shared" si="74"/>
        <v>2</v>
      </c>
      <c r="BJ170" s="56"/>
      <c r="BK170" s="56"/>
    </row>
    <row r="171" spans="18:63" x14ac:dyDescent="0.45">
      <c r="R171" s="59"/>
      <c r="S171" t="s">
        <v>51</v>
      </c>
      <c r="T171" t="s">
        <v>2</v>
      </c>
      <c r="U171">
        <v>4511</v>
      </c>
      <c r="V171">
        <v>1783</v>
      </c>
      <c r="W171">
        <v>4962</v>
      </c>
      <c r="Y171" t="str">
        <f t="shared" si="68"/>
        <v>General Studies</v>
      </c>
      <c r="Z171" t="str">
        <f t="shared" si="68"/>
        <v>M</v>
      </c>
      <c r="AA171">
        <f t="shared" si="75"/>
        <v>4511</v>
      </c>
      <c r="AB171">
        <f t="shared" si="76"/>
        <v>1783</v>
      </c>
      <c r="AC171">
        <f t="shared" si="77"/>
        <v>4962</v>
      </c>
      <c r="AE171" t="str">
        <f t="shared" si="78"/>
        <v>General Studies</v>
      </c>
      <c r="AF171" t="str">
        <f t="shared" si="78"/>
        <v>M</v>
      </c>
      <c r="AG171">
        <f t="shared" si="69"/>
        <v>91</v>
      </c>
      <c r="AH171">
        <f t="shared" si="70"/>
        <v>36</v>
      </c>
      <c r="AI171">
        <v>100</v>
      </c>
      <c r="AK171" t="str">
        <f t="shared" si="71"/>
        <v>General Studies</v>
      </c>
      <c r="AL171" t="str">
        <f t="shared" si="71"/>
        <v>M</v>
      </c>
      <c r="AM171">
        <f t="shared" si="72"/>
        <v>1</v>
      </c>
      <c r="AN171">
        <f t="shared" si="73"/>
        <v>1</v>
      </c>
      <c r="AO171">
        <f t="shared" si="74"/>
        <v>2</v>
      </c>
      <c r="BJ171" s="56"/>
      <c r="BK171" s="56"/>
    </row>
    <row r="172" spans="18:63" x14ac:dyDescent="0.45">
      <c r="R172" s="59"/>
      <c r="S172" t="s">
        <v>51</v>
      </c>
      <c r="T172" t="s">
        <v>3</v>
      </c>
      <c r="U172">
        <v>8826</v>
      </c>
      <c r="V172">
        <v>3738</v>
      </c>
      <c r="W172">
        <v>9528</v>
      </c>
      <c r="Y172" t="str">
        <f t="shared" si="68"/>
        <v>General Studies</v>
      </c>
      <c r="Z172" t="str">
        <f t="shared" si="68"/>
        <v>NULL</v>
      </c>
      <c r="AA172">
        <f t="shared" si="75"/>
        <v>8826</v>
      </c>
      <c r="AB172">
        <f t="shared" si="76"/>
        <v>3738</v>
      </c>
      <c r="AC172">
        <f t="shared" si="77"/>
        <v>9528</v>
      </c>
      <c r="AE172" t="str">
        <f t="shared" si="78"/>
        <v>General Studies</v>
      </c>
      <c r="AF172" t="str">
        <f t="shared" si="78"/>
        <v>NULL</v>
      </c>
      <c r="AG172">
        <f t="shared" si="69"/>
        <v>93</v>
      </c>
      <c r="AH172">
        <f t="shared" si="70"/>
        <v>39</v>
      </c>
      <c r="AI172">
        <v>100</v>
      </c>
      <c r="AK172" t="str">
        <f t="shared" si="71"/>
        <v>General Studies</v>
      </c>
      <c r="AL172" t="str">
        <f t="shared" si="71"/>
        <v>NULL</v>
      </c>
      <c r="AM172">
        <f t="shared" si="72"/>
        <v>1</v>
      </c>
      <c r="AN172">
        <f t="shared" si="73"/>
        <v>1</v>
      </c>
      <c r="AO172">
        <f t="shared" si="74"/>
        <v>2</v>
      </c>
      <c r="BJ172" s="56"/>
      <c r="BK172" s="56"/>
    </row>
    <row r="173" spans="18:63" x14ac:dyDescent="0.45">
      <c r="R173" s="59"/>
      <c r="S173" t="s">
        <v>52</v>
      </c>
      <c r="T173" t="s">
        <v>1</v>
      </c>
      <c r="U173">
        <v>16704</v>
      </c>
      <c r="V173">
        <v>9649</v>
      </c>
      <c r="W173">
        <v>17171</v>
      </c>
      <c r="Y173" t="str">
        <f t="shared" si="68"/>
        <v>Health and Social Care</v>
      </c>
      <c r="Z173" t="str">
        <f t="shared" si="68"/>
        <v>F</v>
      </c>
      <c r="AA173">
        <f t="shared" si="75"/>
        <v>16704</v>
      </c>
      <c r="AB173">
        <f t="shared" si="76"/>
        <v>9649</v>
      </c>
      <c r="AC173">
        <f t="shared" si="77"/>
        <v>17171</v>
      </c>
      <c r="AE173" t="str">
        <f t="shared" si="78"/>
        <v>Health and Social Care</v>
      </c>
      <c r="AF173" t="str">
        <f t="shared" si="78"/>
        <v>F</v>
      </c>
      <c r="AG173">
        <f t="shared" si="69"/>
        <v>97</v>
      </c>
      <c r="AH173">
        <f t="shared" si="70"/>
        <v>56</v>
      </c>
      <c r="AI173">
        <v>100</v>
      </c>
      <c r="AK173" t="str">
        <f t="shared" si="71"/>
        <v>Health and Social Care</v>
      </c>
      <c r="AL173" t="str">
        <f t="shared" si="71"/>
        <v>F</v>
      </c>
      <c r="AM173">
        <f t="shared" si="72"/>
        <v>6</v>
      </c>
      <c r="AN173">
        <f t="shared" si="73"/>
        <v>3</v>
      </c>
      <c r="AO173">
        <f t="shared" si="74"/>
        <v>6</v>
      </c>
      <c r="BJ173" s="56"/>
      <c r="BK173" s="56"/>
    </row>
    <row r="174" spans="18:63" x14ac:dyDescent="0.45">
      <c r="R174" s="59"/>
      <c r="S174" t="s">
        <v>52</v>
      </c>
      <c r="T174" t="s">
        <v>2</v>
      </c>
      <c r="U174">
        <v>1094</v>
      </c>
      <c r="V174">
        <v>333</v>
      </c>
      <c r="W174">
        <v>1201</v>
      </c>
      <c r="Y174" t="str">
        <f t="shared" si="68"/>
        <v>Health and Social Care</v>
      </c>
      <c r="Z174" t="str">
        <f t="shared" si="68"/>
        <v>M</v>
      </c>
      <c r="AA174">
        <f t="shared" si="75"/>
        <v>1094</v>
      </c>
      <c r="AB174">
        <f t="shared" si="76"/>
        <v>333</v>
      </c>
      <c r="AC174">
        <f t="shared" si="77"/>
        <v>1201</v>
      </c>
      <c r="AE174" t="str">
        <f t="shared" si="78"/>
        <v>Health and Social Care</v>
      </c>
      <c r="AF174" t="str">
        <f t="shared" si="78"/>
        <v>M</v>
      </c>
      <c r="AG174">
        <f t="shared" si="69"/>
        <v>91</v>
      </c>
      <c r="AH174">
        <f t="shared" si="70"/>
        <v>28</v>
      </c>
      <c r="AI174">
        <v>100</v>
      </c>
      <c r="AK174" t="str">
        <f t="shared" si="71"/>
        <v>Health and Social Care</v>
      </c>
      <c r="AL174" t="str">
        <f t="shared" si="71"/>
        <v>M</v>
      </c>
      <c r="AM174">
        <f t="shared" si="72"/>
        <v>0</v>
      </c>
      <c r="AN174">
        <f t="shared" si="73"/>
        <v>0</v>
      </c>
      <c r="AO174">
        <f t="shared" si="74"/>
        <v>0</v>
      </c>
      <c r="BJ174" s="56"/>
      <c r="BK174" s="56"/>
    </row>
    <row r="175" spans="18:63" x14ac:dyDescent="0.45">
      <c r="R175" s="59"/>
      <c r="S175" t="s">
        <v>52</v>
      </c>
      <c r="T175" t="s">
        <v>3</v>
      </c>
      <c r="U175">
        <v>17798</v>
      </c>
      <c r="V175">
        <v>9982</v>
      </c>
      <c r="W175">
        <v>18372</v>
      </c>
      <c r="Y175" t="str">
        <f t="shared" si="68"/>
        <v>Health and Social Care</v>
      </c>
      <c r="Z175" t="str">
        <f t="shared" si="68"/>
        <v>NULL</v>
      </c>
      <c r="AA175">
        <f t="shared" si="75"/>
        <v>17798</v>
      </c>
      <c r="AB175">
        <f t="shared" si="76"/>
        <v>9982</v>
      </c>
      <c r="AC175">
        <f t="shared" si="77"/>
        <v>18372</v>
      </c>
      <c r="AE175" t="str">
        <f t="shared" si="78"/>
        <v>Health and Social Care</v>
      </c>
      <c r="AF175" t="str">
        <f t="shared" si="78"/>
        <v>NULL</v>
      </c>
      <c r="AG175">
        <f t="shared" si="69"/>
        <v>97</v>
      </c>
      <c r="AH175">
        <f t="shared" si="70"/>
        <v>54</v>
      </c>
      <c r="AI175">
        <v>100</v>
      </c>
      <c r="AK175" t="str">
        <f t="shared" si="71"/>
        <v>Health and Social Care</v>
      </c>
      <c r="AL175" t="str">
        <f t="shared" si="71"/>
        <v>NULL</v>
      </c>
      <c r="AM175">
        <f t="shared" si="72"/>
        <v>3</v>
      </c>
      <c r="AN175">
        <f t="shared" si="73"/>
        <v>2</v>
      </c>
      <c r="AO175">
        <f t="shared" si="74"/>
        <v>3</v>
      </c>
      <c r="BJ175" s="56"/>
      <c r="BK175" s="56"/>
    </row>
    <row r="176" spans="18:63" x14ac:dyDescent="0.45">
      <c r="R176" s="59"/>
      <c r="S176" t="s">
        <v>53</v>
      </c>
      <c r="T176" t="s">
        <v>1</v>
      </c>
      <c r="U176">
        <v>1369</v>
      </c>
      <c r="V176">
        <v>879</v>
      </c>
      <c r="W176">
        <v>1395</v>
      </c>
      <c r="Y176" t="str">
        <f t="shared" si="68"/>
        <v>Hospitality and Catering</v>
      </c>
      <c r="Z176" t="str">
        <f t="shared" si="68"/>
        <v>F</v>
      </c>
      <c r="AA176">
        <f t="shared" si="75"/>
        <v>1369</v>
      </c>
      <c r="AB176">
        <f t="shared" si="76"/>
        <v>879</v>
      </c>
      <c r="AC176">
        <f t="shared" si="77"/>
        <v>1395</v>
      </c>
      <c r="AE176" t="str">
        <f t="shared" si="78"/>
        <v>Hospitality and Catering</v>
      </c>
      <c r="AF176" t="str">
        <f t="shared" si="78"/>
        <v>F</v>
      </c>
      <c r="AG176">
        <f t="shared" si="69"/>
        <v>98</v>
      </c>
      <c r="AH176">
        <f t="shared" si="70"/>
        <v>63</v>
      </c>
      <c r="AI176">
        <v>100</v>
      </c>
      <c r="AK176" t="str">
        <f t="shared" si="71"/>
        <v>Hospitality and Catering</v>
      </c>
      <c r="AL176" t="str">
        <f t="shared" si="71"/>
        <v>F</v>
      </c>
      <c r="AM176">
        <f t="shared" si="72"/>
        <v>0</v>
      </c>
      <c r="AN176">
        <f t="shared" si="73"/>
        <v>0</v>
      </c>
      <c r="AO176">
        <f t="shared" si="74"/>
        <v>0</v>
      </c>
      <c r="BJ176" s="56"/>
      <c r="BK176" s="56"/>
    </row>
    <row r="177" spans="18:63" x14ac:dyDescent="0.45">
      <c r="R177" s="59"/>
      <c r="S177" t="s">
        <v>53</v>
      </c>
      <c r="T177" t="s">
        <v>2</v>
      </c>
      <c r="U177">
        <v>1033</v>
      </c>
      <c r="V177">
        <v>410</v>
      </c>
      <c r="W177">
        <v>1057</v>
      </c>
      <c r="Y177" t="str">
        <f t="shared" si="68"/>
        <v>Hospitality and Catering</v>
      </c>
      <c r="Z177" t="str">
        <f t="shared" si="68"/>
        <v>M</v>
      </c>
      <c r="AA177">
        <f t="shared" si="75"/>
        <v>1033</v>
      </c>
      <c r="AB177">
        <f t="shared" si="76"/>
        <v>410</v>
      </c>
      <c r="AC177">
        <f t="shared" si="77"/>
        <v>1057</v>
      </c>
      <c r="AE177" t="str">
        <f t="shared" si="78"/>
        <v>Hospitality and Catering</v>
      </c>
      <c r="AF177" t="str">
        <f t="shared" si="78"/>
        <v>M</v>
      </c>
      <c r="AG177">
        <f t="shared" si="69"/>
        <v>98</v>
      </c>
      <c r="AH177">
        <f t="shared" si="70"/>
        <v>39</v>
      </c>
      <c r="AI177">
        <v>100</v>
      </c>
      <c r="AK177" t="str">
        <f t="shared" si="71"/>
        <v>Hospitality and Catering</v>
      </c>
      <c r="AL177" t="str">
        <f t="shared" si="71"/>
        <v>M</v>
      </c>
      <c r="AM177">
        <f t="shared" si="72"/>
        <v>0</v>
      </c>
      <c r="AN177">
        <f t="shared" si="73"/>
        <v>0</v>
      </c>
      <c r="AO177">
        <f t="shared" si="74"/>
        <v>0</v>
      </c>
      <c r="BJ177" s="56"/>
      <c r="BK177" s="56"/>
    </row>
    <row r="178" spans="18:63" x14ac:dyDescent="0.45">
      <c r="R178" s="59"/>
      <c r="S178" t="s">
        <v>53</v>
      </c>
      <c r="T178" t="s">
        <v>3</v>
      </c>
      <c r="U178">
        <v>2402</v>
      </c>
      <c r="V178">
        <v>1289</v>
      </c>
      <c r="W178">
        <v>2452</v>
      </c>
      <c r="Y178" t="str">
        <f t="shared" si="68"/>
        <v>Hospitality and Catering</v>
      </c>
      <c r="Z178" t="str">
        <f t="shared" si="68"/>
        <v>NULL</v>
      </c>
      <c r="AA178">
        <f t="shared" si="75"/>
        <v>2402</v>
      </c>
      <c r="AB178">
        <f t="shared" si="76"/>
        <v>1289</v>
      </c>
      <c r="AC178">
        <f t="shared" si="77"/>
        <v>2452</v>
      </c>
      <c r="AE178" t="str">
        <f t="shared" si="78"/>
        <v>Hospitality and Catering</v>
      </c>
      <c r="AF178" t="str">
        <f t="shared" si="78"/>
        <v>NULL</v>
      </c>
      <c r="AG178">
        <f t="shared" si="69"/>
        <v>98</v>
      </c>
      <c r="AH178">
        <f t="shared" si="70"/>
        <v>53</v>
      </c>
      <c r="AI178">
        <v>100</v>
      </c>
      <c r="AK178" t="str">
        <f t="shared" si="71"/>
        <v>Hospitality and Catering</v>
      </c>
      <c r="AL178" t="str">
        <f t="shared" si="71"/>
        <v>NULL</v>
      </c>
      <c r="AM178">
        <f t="shared" si="72"/>
        <v>0</v>
      </c>
      <c r="AN178">
        <f t="shared" si="73"/>
        <v>0</v>
      </c>
      <c r="AO178">
        <f t="shared" si="74"/>
        <v>0</v>
      </c>
      <c r="BJ178" s="56"/>
      <c r="BK178" s="56"/>
    </row>
    <row r="179" spans="18:63" x14ac:dyDescent="0.45">
      <c r="R179" s="59"/>
      <c r="S179" t="s">
        <v>54</v>
      </c>
      <c r="T179" t="s">
        <v>1</v>
      </c>
      <c r="U179">
        <v>2967</v>
      </c>
      <c r="V179">
        <v>1437</v>
      </c>
      <c r="W179">
        <v>3108</v>
      </c>
      <c r="Y179" t="str">
        <f t="shared" si="68"/>
        <v>Leisure and Tourism</v>
      </c>
      <c r="Z179" t="str">
        <f t="shared" si="68"/>
        <v>F</v>
      </c>
      <c r="AA179">
        <f t="shared" si="75"/>
        <v>2967</v>
      </c>
      <c r="AB179">
        <f t="shared" si="76"/>
        <v>1437</v>
      </c>
      <c r="AC179">
        <f t="shared" si="77"/>
        <v>3108</v>
      </c>
      <c r="AE179" t="str">
        <f t="shared" si="78"/>
        <v>Leisure and Tourism</v>
      </c>
      <c r="AF179" t="str">
        <f t="shared" si="78"/>
        <v>F</v>
      </c>
      <c r="AG179">
        <f t="shared" si="69"/>
        <v>95</v>
      </c>
      <c r="AH179">
        <f t="shared" si="70"/>
        <v>46</v>
      </c>
      <c r="AI179">
        <v>100</v>
      </c>
      <c r="AK179" t="str">
        <f t="shared" si="71"/>
        <v>Leisure and Tourism</v>
      </c>
      <c r="AL179" t="str">
        <f t="shared" si="71"/>
        <v>F</v>
      </c>
      <c r="AM179">
        <f t="shared" si="72"/>
        <v>1</v>
      </c>
      <c r="AN179">
        <f t="shared" si="73"/>
        <v>0</v>
      </c>
      <c r="AO179">
        <f t="shared" si="74"/>
        <v>1</v>
      </c>
      <c r="BJ179" s="56"/>
      <c r="BK179" s="56"/>
    </row>
    <row r="180" spans="18:63" x14ac:dyDescent="0.45">
      <c r="R180" s="59"/>
      <c r="S180" t="s">
        <v>54</v>
      </c>
      <c r="T180" t="s">
        <v>2</v>
      </c>
      <c r="U180">
        <v>2644</v>
      </c>
      <c r="V180">
        <v>837</v>
      </c>
      <c r="W180">
        <v>2918</v>
      </c>
      <c r="Y180" t="str">
        <f t="shared" si="68"/>
        <v>Leisure and Tourism</v>
      </c>
      <c r="Z180" t="str">
        <f t="shared" si="68"/>
        <v>M</v>
      </c>
      <c r="AA180">
        <f t="shared" si="75"/>
        <v>2644</v>
      </c>
      <c r="AB180">
        <f t="shared" si="76"/>
        <v>837</v>
      </c>
      <c r="AC180">
        <f t="shared" si="77"/>
        <v>2918</v>
      </c>
      <c r="AE180" t="str">
        <f t="shared" si="78"/>
        <v>Leisure and Tourism</v>
      </c>
      <c r="AF180" t="str">
        <f t="shared" si="78"/>
        <v>M</v>
      </c>
      <c r="AG180">
        <f t="shared" si="69"/>
        <v>91</v>
      </c>
      <c r="AH180">
        <f t="shared" si="70"/>
        <v>29</v>
      </c>
      <c r="AI180">
        <v>100</v>
      </c>
      <c r="AK180" t="str">
        <f t="shared" si="71"/>
        <v>Leisure and Tourism</v>
      </c>
      <c r="AL180" t="str">
        <f t="shared" si="71"/>
        <v>M</v>
      </c>
      <c r="AM180">
        <f t="shared" si="72"/>
        <v>1</v>
      </c>
      <c r="AN180">
        <f t="shared" si="73"/>
        <v>0</v>
      </c>
      <c r="AO180">
        <f t="shared" si="74"/>
        <v>1</v>
      </c>
      <c r="BJ180" s="56"/>
      <c r="BK180" s="56"/>
    </row>
    <row r="181" spans="18:63" x14ac:dyDescent="0.45">
      <c r="R181" s="59"/>
      <c r="S181" t="s">
        <v>54</v>
      </c>
      <c r="T181" t="s">
        <v>3</v>
      </c>
      <c r="U181">
        <v>5611</v>
      </c>
      <c r="V181">
        <v>2274</v>
      </c>
      <c r="W181">
        <v>6026</v>
      </c>
      <c r="Y181" t="str">
        <f t="shared" si="68"/>
        <v>Leisure and Tourism</v>
      </c>
      <c r="Z181" t="str">
        <f t="shared" si="68"/>
        <v>NULL</v>
      </c>
      <c r="AA181">
        <f t="shared" si="75"/>
        <v>5611</v>
      </c>
      <c r="AB181">
        <f t="shared" si="76"/>
        <v>2274</v>
      </c>
      <c r="AC181">
        <f t="shared" si="77"/>
        <v>6026</v>
      </c>
      <c r="AE181" t="str">
        <f t="shared" si="78"/>
        <v>Leisure and Tourism</v>
      </c>
      <c r="AF181" t="str">
        <f t="shared" si="78"/>
        <v>NULL</v>
      </c>
      <c r="AG181">
        <f t="shared" si="69"/>
        <v>93</v>
      </c>
      <c r="AH181">
        <f t="shared" si="70"/>
        <v>38</v>
      </c>
      <c r="AI181">
        <v>100</v>
      </c>
      <c r="AK181" t="str">
        <f t="shared" si="71"/>
        <v>Leisure and Tourism</v>
      </c>
      <c r="AL181" t="str">
        <f t="shared" si="71"/>
        <v>NULL</v>
      </c>
      <c r="AM181">
        <f t="shared" si="72"/>
        <v>1</v>
      </c>
      <c r="AN181">
        <f t="shared" si="73"/>
        <v>0</v>
      </c>
      <c r="AO181">
        <f t="shared" si="74"/>
        <v>1</v>
      </c>
      <c r="BJ181" s="56"/>
      <c r="BK181" s="56"/>
    </row>
    <row r="182" spans="18:63" x14ac:dyDescent="0.45">
      <c r="R182" s="59"/>
      <c r="S182" t="s">
        <v>55</v>
      </c>
      <c r="T182" t="s">
        <v>1</v>
      </c>
      <c r="U182">
        <v>40</v>
      </c>
      <c r="V182">
        <v>29</v>
      </c>
      <c r="W182">
        <v>40</v>
      </c>
      <c r="Y182" t="str">
        <f t="shared" si="68"/>
        <v>Manufacturing</v>
      </c>
      <c r="Z182" t="str">
        <f t="shared" si="68"/>
        <v>F</v>
      </c>
      <c r="AA182">
        <f t="shared" si="75"/>
        <v>40</v>
      </c>
      <c r="AB182">
        <f t="shared" si="76"/>
        <v>29</v>
      </c>
      <c r="AC182">
        <f t="shared" si="77"/>
        <v>40</v>
      </c>
      <c r="AE182" t="str">
        <f t="shared" si="78"/>
        <v>Manufacturing</v>
      </c>
      <c r="AF182" t="str">
        <f t="shared" si="78"/>
        <v>F</v>
      </c>
      <c r="AG182">
        <f t="shared" si="69"/>
        <v>100</v>
      </c>
      <c r="AH182">
        <f t="shared" si="70"/>
        <v>73</v>
      </c>
      <c r="AI182">
        <v>100</v>
      </c>
      <c r="AK182" t="str">
        <f t="shared" si="71"/>
        <v>Manufacturing</v>
      </c>
      <c r="AL182" t="str">
        <f t="shared" si="71"/>
        <v>F</v>
      </c>
      <c r="AM182">
        <f t="shared" si="72"/>
        <v>0</v>
      </c>
      <c r="AN182">
        <f t="shared" si="73"/>
        <v>0</v>
      </c>
      <c r="AO182">
        <f t="shared" si="74"/>
        <v>0</v>
      </c>
      <c r="BJ182" s="56"/>
      <c r="BK182" s="56"/>
    </row>
    <row r="183" spans="18:63" x14ac:dyDescent="0.45">
      <c r="R183" s="59"/>
      <c r="S183" t="s">
        <v>55</v>
      </c>
      <c r="T183" t="s">
        <v>2</v>
      </c>
      <c r="U183">
        <v>94</v>
      </c>
      <c r="V183">
        <v>39</v>
      </c>
      <c r="W183">
        <v>94</v>
      </c>
      <c r="Y183" t="str">
        <f t="shared" si="68"/>
        <v>Manufacturing</v>
      </c>
      <c r="Z183" t="str">
        <f t="shared" si="68"/>
        <v>M</v>
      </c>
      <c r="AA183">
        <f t="shared" si="75"/>
        <v>94</v>
      </c>
      <c r="AB183">
        <f t="shared" si="76"/>
        <v>39</v>
      </c>
      <c r="AC183">
        <f t="shared" si="77"/>
        <v>94</v>
      </c>
      <c r="AE183" t="str">
        <f t="shared" si="78"/>
        <v>Manufacturing</v>
      </c>
      <c r="AF183" t="str">
        <f t="shared" si="78"/>
        <v>M</v>
      </c>
      <c r="AG183">
        <f t="shared" si="69"/>
        <v>100</v>
      </c>
      <c r="AH183">
        <f t="shared" si="70"/>
        <v>41</v>
      </c>
      <c r="AI183">
        <v>100</v>
      </c>
      <c r="AK183" t="str">
        <f t="shared" si="71"/>
        <v>Manufacturing</v>
      </c>
      <c r="AL183" t="str">
        <f t="shared" si="71"/>
        <v>M</v>
      </c>
      <c r="AM183">
        <f t="shared" si="72"/>
        <v>0</v>
      </c>
      <c r="AN183">
        <f t="shared" si="73"/>
        <v>0</v>
      </c>
      <c r="AO183">
        <f t="shared" si="74"/>
        <v>0</v>
      </c>
      <c r="BJ183" s="56"/>
      <c r="BK183" s="56"/>
    </row>
    <row r="184" spans="18:63" x14ac:dyDescent="0.45">
      <c r="R184" s="59"/>
      <c r="S184" t="s">
        <v>55</v>
      </c>
      <c r="T184" t="s">
        <v>3</v>
      </c>
      <c r="U184">
        <v>134</v>
      </c>
      <c r="V184">
        <v>68</v>
      </c>
      <c r="W184">
        <v>134</v>
      </c>
      <c r="Y184" t="str">
        <f t="shared" si="68"/>
        <v>Manufacturing</v>
      </c>
      <c r="Z184" t="str">
        <f t="shared" si="68"/>
        <v>NULL</v>
      </c>
      <c r="AA184">
        <f t="shared" si="75"/>
        <v>134</v>
      </c>
      <c r="AB184">
        <f t="shared" si="76"/>
        <v>68</v>
      </c>
      <c r="AC184">
        <f t="shared" si="77"/>
        <v>134</v>
      </c>
      <c r="AE184" t="str">
        <f t="shared" si="78"/>
        <v>Manufacturing</v>
      </c>
      <c r="AF184" t="str">
        <f t="shared" si="78"/>
        <v>NULL</v>
      </c>
      <c r="AG184">
        <f t="shared" si="69"/>
        <v>100</v>
      </c>
      <c r="AH184">
        <f t="shared" si="70"/>
        <v>51</v>
      </c>
      <c r="AI184">
        <v>100</v>
      </c>
      <c r="AK184" t="str">
        <f t="shared" si="71"/>
        <v>Manufacturing</v>
      </c>
      <c r="AL184" t="str">
        <f t="shared" si="71"/>
        <v>NULL</v>
      </c>
      <c r="AM184">
        <f t="shared" si="72"/>
        <v>0</v>
      </c>
      <c r="AN184">
        <f t="shared" si="73"/>
        <v>0</v>
      </c>
      <c r="AO184">
        <f t="shared" si="74"/>
        <v>0</v>
      </c>
      <c r="BJ184" s="56"/>
      <c r="BK184" s="56"/>
    </row>
    <row r="185" spans="18:63" x14ac:dyDescent="0.45">
      <c r="R185" s="59"/>
      <c r="S185" t="s">
        <v>56</v>
      </c>
      <c r="T185" t="s">
        <v>1</v>
      </c>
      <c r="U185">
        <v>25060</v>
      </c>
      <c r="V185">
        <v>19255</v>
      </c>
      <c r="W185">
        <v>25361</v>
      </c>
      <c r="Y185" t="str">
        <f t="shared" si="68"/>
        <v>Media/Film/TV</v>
      </c>
      <c r="Z185" t="str">
        <f t="shared" si="68"/>
        <v>F</v>
      </c>
      <c r="AA185">
        <f t="shared" si="75"/>
        <v>25060</v>
      </c>
      <c r="AB185">
        <f t="shared" si="76"/>
        <v>19255</v>
      </c>
      <c r="AC185">
        <f t="shared" si="77"/>
        <v>25361</v>
      </c>
      <c r="AE185" t="str">
        <f t="shared" si="78"/>
        <v>Media/Film/TV</v>
      </c>
      <c r="AF185" t="str">
        <f t="shared" si="78"/>
        <v>F</v>
      </c>
      <c r="AG185">
        <f t="shared" si="69"/>
        <v>99</v>
      </c>
      <c r="AH185">
        <f t="shared" si="70"/>
        <v>76</v>
      </c>
      <c r="AI185">
        <v>100</v>
      </c>
      <c r="AK185" t="str">
        <f t="shared" si="71"/>
        <v>Media/Film/TV</v>
      </c>
      <c r="AL185" t="str">
        <f t="shared" si="71"/>
        <v>F</v>
      </c>
      <c r="AM185">
        <f t="shared" si="72"/>
        <v>8</v>
      </c>
      <c r="AN185">
        <f t="shared" si="73"/>
        <v>6</v>
      </c>
      <c r="AO185">
        <f t="shared" si="74"/>
        <v>8</v>
      </c>
      <c r="BJ185" s="56"/>
      <c r="BK185" s="56"/>
    </row>
    <row r="186" spans="18:63" x14ac:dyDescent="0.45">
      <c r="R186" s="59"/>
      <c r="S186" t="s">
        <v>56</v>
      </c>
      <c r="T186" t="s">
        <v>2</v>
      </c>
      <c r="U186">
        <v>25607</v>
      </c>
      <c r="V186">
        <v>14364</v>
      </c>
      <c r="W186">
        <v>26238</v>
      </c>
      <c r="Y186" t="str">
        <f t="shared" si="68"/>
        <v>Media/Film/TV</v>
      </c>
      <c r="Z186" t="str">
        <f t="shared" si="68"/>
        <v>M</v>
      </c>
      <c r="AA186">
        <f t="shared" si="75"/>
        <v>25607</v>
      </c>
      <c r="AB186">
        <f t="shared" si="76"/>
        <v>14364</v>
      </c>
      <c r="AC186">
        <f t="shared" si="77"/>
        <v>26238</v>
      </c>
      <c r="AE186" t="str">
        <f t="shared" si="78"/>
        <v>Media/Film/TV</v>
      </c>
      <c r="AF186" t="str">
        <f t="shared" si="78"/>
        <v>M</v>
      </c>
      <c r="AG186">
        <f t="shared" si="69"/>
        <v>98</v>
      </c>
      <c r="AH186">
        <f t="shared" si="70"/>
        <v>55</v>
      </c>
      <c r="AI186">
        <v>100</v>
      </c>
      <c r="AK186" t="str">
        <f t="shared" si="71"/>
        <v>Media/Film/TV</v>
      </c>
      <c r="AL186" t="str">
        <f t="shared" si="71"/>
        <v>M</v>
      </c>
      <c r="AM186">
        <f t="shared" ref="AM186:AM205" si="79">ROUND(100*IF(AL186="F",U186/$AS$7,IF(AL186="M",U186/$AR$7,IF(AL186="NULL",U186/$AT$7,"Error"))),0)</f>
        <v>8</v>
      </c>
      <c r="AN186">
        <f t="shared" ref="AN186:AN205" si="80">ROUND(100*IF(AL186="F",V186/$AS$7,IF(AL186="M",V186/$AR$7,IF(AL186="NULL",V186/$AT$7,"Error"))),0)</f>
        <v>5</v>
      </c>
      <c r="AO186">
        <f t="shared" ref="AO186:AO205" si="81">ROUND(100*IF(AL186="F",W186/$AS$7,IF(AL186="M",W186/$AR$7,IF(AL186="NULL",W186/$AT$7,"Error"))),0)</f>
        <v>8</v>
      </c>
      <c r="BJ186" s="56"/>
      <c r="BK186" s="56"/>
    </row>
    <row r="187" spans="18:63" x14ac:dyDescent="0.45">
      <c r="R187" s="59"/>
      <c r="S187" t="s">
        <v>56</v>
      </c>
      <c r="T187" t="s">
        <v>3</v>
      </c>
      <c r="U187">
        <v>50667</v>
      </c>
      <c r="V187">
        <v>33619</v>
      </c>
      <c r="W187">
        <v>51599</v>
      </c>
      <c r="Y187" t="str">
        <f t="shared" si="68"/>
        <v>Media/Film/TV</v>
      </c>
      <c r="Z187" t="str">
        <f t="shared" si="68"/>
        <v>NULL</v>
      </c>
      <c r="AA187">
        <f t="shared" si="75"/>
        <v>50667</v>
      </c>
      <c r="AB187">
        <f t="shared" si="76"/>
        <v>33619</v>
      </c>
      <c r="AC187">
        <f t="shared" si="77"/>
        <v>51599</v>
      </c>
      <c r="AE187" t="str">
        <f t="shared" si="78"/>
        <v>Media/Film/TV</v>
      </c>
      <c r="AF187" t="str">
        <f t="shared" si="78"/>
        <v>NULL</v>
      </c>
      <c r="AG187">
        <f t="shared" si="69"/>
        <v>98</v>
      </c>
      <c r="AH187">
        <f t="shared" si="70"/>
        <v>65</v>
      </c>
      <c r="AI187">
        <v>100</v>
      </c>
      <c r="AK187" t="str">
        <f t="shared" si="71"/>
        <v>Media/Film/TV</v>
      </c>
      <c r="AL187" t="str">
        <f t="shared" si="71"/>
        <v>NULL</v>
      </c>
      <c r="AM187">
        <f t="shared" si="79"/>
        <v>8</v>
      </c>
      <c r="AN187">
        <f t="shared" si="80"/>
        <v>5</v>
      </c>
      <c r="AO187">
        <f t="shared" si="81"/>
        <v>8</v>
      </c>
      <c r="BJ187" s="56"/>
      <c r="BK187" s="56"/>
    </row>
    <row r="188" spans="18:63" x14ac:dyDescent="0.45">
      <c r="R188" s="59"/>
      <c r="S188" t="s">
        <v>57</v>
      </c>
      <c r="T188" t="s">
        <v>1</v>
      </c>
      <c r="U188">
        <v>23046</v>
      </c>
      <c r="V188">
        <v>18028</v>
      </c>
      <c r="W188">
        <v>23266</v>
      </c>
      <c r="Y188" t="str">
        <f t="shared" si="68"/>
        <v>Music</v>
      </c>
      <c r="Z188" t="str">
        <f t="shared" si="68"/>
        <v>F</v>
      </c>
      <c r="AA188">
        <f t="shared" si="75"/>
        <v>23046</v>
      </c>
      <c r="AB188">
        <f t="shared" si="76"/>
        <v>18028</v>
      </c>
      <c r="AC188">
        <f t="shared" si="77"/>
        <v>23266</v>
      </c>
      <c r="AE188" t="str">
        <f t="shared" si="78"/>
        <v>Music</v>
      </c>
      <c r="AF188" t="str">
        <f t="shared" si="78"/>
        <v>F</v>
      </c>
      <c r="AG188">
        <f t="shared" si="69"/>
        <v>99</v>
      </c>
      <c r="AH188">
        <f t="shared" si="70"/>
        <v>77</v>
      </c>
      <c r="AI188">
        <v>100</v>
      </c>
      <c r="AK188" t="str">
        <f t="shared" si="71"/>
        <v>Music</v>
      </c>
      <c r="AL188" t="str">
        <f t="shared" si="71"/>
        <v>F</v>
      </c>
      <c r="AM188">
        <f t="shared" si="79"/>
        <v>8</v>
      </c>
      <c r="AN188">
        <f t="shared" si="80"/>
        <v>6</v>
      </c>
      <c r="AO188">
        <f t="shared" si="81"/>
        <v>8</v>
      </c>
      <c r="BJ188" s="56"/>
      <c r="BK188" s="56"/>
    </row>
    <row r="189" spans="18:63" x14ac:dyDescent="0.45">
      <c r="R189" s="59"/>
      <c r="S189" t="s">
        <v>57</v>
      </c>
      <c r="T189" t="s">
        <v>2</v>
      </c>
      <c r="U189">
        <v>20027</v>
      </c>
      <c r="V189">
        <v>14625</v>
      </c>
      <c r="W189">
        <v>20373</v>
      </c>
      <c r="Y189" t="str">
        <f t="shared" si="68"/>
        <v>Music</v>
      </c>
      <c r="Z189" t="str">
        <f t="shared" si="68"/>
        <v>M</v>
      </c>
      <c r="AA189">
        <f t="shared" si="75"/>
        <v>20027</v>
      </c>
      <c r="AB189">
        <f t="shared" si="76"/>
        <v>14625</v>
      </c>
      <c r="AC189">
        <f t="shared" si="77"/>
        <v>20373</v>
      </c>
      <c r="AE189" t="str">
        <f t="shared" si="78"/>
        <v>Music</v>
      </c>
      <c r="AF189" t="str">
        <f t="shared" si="78"/>
        <v>M</v>
      </c>
      <c r="AG189">
        <f t="shared" si="69"/>
        <v>98</v>
      </c>
      <c r="AH189">
        <f t="shared" si="70"/>
        <v>72</v>
      </c>
      <c r="AI189">
        <v>100</v>
      </c>
      <c r="AK189" t="str">
        <f t="shared" si="71"/>
        <v>Music</v>
      </c>
      <c r="AL189" t="str">
        <f t="shared" si="71"/>
        <v>M</v>
      </c>
      <c r="AM189">
        <f t="shared" si="79"/>
        <v>6</v>
      </c>
      <c r="AN189">
        <f t="shared" si="80"/>
        <v>5</v>
      </c>
      <c r="AO189">
        <f t="shared" si="81"/>
        <v>6</v>
      </c>
      <c r="BJ189" s="56"/>
      <c r="BK189" s="56"/>
    </row>
    <row r="190" spans="18:63" x14ac:dyDescent="0.45">
      <c r="R190" s="59"/>
      <c r="S190" t="s">
        <v>57</v>
      </c>
      <c r="T190" t="s">
        <v>3</v>
      </c>
      <c r="U190">
        <v>43073</v>
      </c>
      <c r="V190">
        <v>32653</v>
      </c>
      <c r="W190">
        <v>43639</v>
      </c>
      <c r="Y190" t="str">
        <f t="shared" si="68"/>
        <v>Music</v>
      </c>
      <c r="Z190" t="str">
        <f t="shared" si="68"/>
        <v>NULL</v>
      </c>
      <c r="AA190">
        <f t="shared" si="75"/>
        <v>43073</v>
      </c>
      <c r="AB190">
        <f t="shared" si="76"/>
        <v>32653</v>
      </c>
      <c r="AC190">
        <f t="shared" si="77"/>
        <v>43639</v>
      </c>
      <c r="AE190" t="str">
        <f t="shared" si="78"/>
        <v>Music</v>
      </c>
      <c r="AF190" t="str">
        <f t="shared" si="78"/>
        <v>NULL</v>
      </c>
      <c r="AG190">
        <f t="shared" si="69"/>
        <v>99</v>
      </c>
      <c r="AH190">
        <f t="shared" si="70"/>
        <v>75</v>
      </c>
      <c r="AI190">
        <v>100</v>
      </c>
      <c r="AK190" t="str">
        <f t="shared" si="71"/>
        <v>Music</v>
      </c>
      <c r="AL190" t="str">
        <f t="shared" si="71"/>
        <v>NULL</v>
      </c>
      <c r="AM190">
        <f t="shared" si="79"/>
        <v>7</v>
      </c>
      <c r="AN190">
        <f t="shared" si="80"/>
        <v>5</v>
      </c>
      <c r="AO190">
        <f t="shared" si="81"/>
        <v>7</v>
      </c>
      <c r="BJ190" s="56"/>
      <c r="BK190" s="56"/>
    </row>
    <row r="191" spans="18:63" x14ac:dyDescent="0.45">
      <c r="R191" s="59"/>
      <c r="S191" t="s">
        <v>58</v>
      </c>
      <c r="T191" t="s">
        <v>1</v>
      </c>
      <c r="U191">
        <v>4289</v>
      </c>
      <c r="V191">
        <v>2923</v>
      </c>
      <c r="W191">
        <v>4334</v>
      </c>
      <c r="Y191" t="str">
        <f t="shared" si="68"/>
        <v>Performing Arts</v>
      </c>
      <c r="Z191" t="str">
        <f t="shared" si="68"/>
        <v>F</v>
      </c>
      <c r="AA191">
        <f t="shared" si="75"/>
        <v>4289</v>
      </c>
      <c r="AB191">
        <f t="shared" si="76"/>
        <v>2923</v>
      </c>
      <c r="AC191">
        <f t="shared" si="77"/>
        <v>4334</v>
      </c>
      <c r="AE191" t="str">
        <f t="shared" si="78"/>
        <v>Performing Arts</v>
      </c>
      <c r="AF191" t="str">
        <f t="shared" si="78"/>
        <v>F</v>
      </c>
      <c r="AG191">
        <f t="shared" si="69"/>
        <v>99</v>
      </c>
      <c r="AH191">
        <f t="shared" si="70"/>
        <v>67</v>
      </c>
      <c r="AI191">
        <v>100</v>
      </c>
      <c r="AK191" t="str">
        <f t="shared" si="71"/>
        <v>Performing Arts</v>
      </c>
      <c r="AL191" t="str">
        <f t="shared" si="71"/>
        <v>F</v>
      </c>
      <c r="AM191">
        <f t="shared" si="79"/>
        <v>1</v>
      </c>
      <c r="AN191">
        <f t="shared" si="80"/>
        <v>1</v>
      </c>
      <c r="AO191">
        <f t="shared" si="81"/>
        <v>1</v>
      </c>
      <c r="BJ191" s="56"/>
      <c r="BK191" s="56"/>
    </row>
    <row r="192" spans="18:63" x14ac:dyDescent="0.45">
      <c r="R192" s="59"/>
      <c r="S192" t="s">
        <v>58</v>
      </c>
      <c r="T192" t="s">
        <v>2</v>
      </c>
      <c r="U192">
        <v>1621</v>
      </c>
      <c r="V192">
        <v>825</v>
      </c>
      <c r="W192">
        <v>1665</v>
      </c>
      <c r="Y192" t="str">
        <f t="shared" si="68"/>
        <v>Performing Arts</v>
      </c>
      <c r="Z192" t="str">
        <f t="shared" si="68"/>
        <v>M</v>
      </c>
      <c r="AA192">
        <f t="shared" si="75"/>
        <v>1621</v>
      </c>
      <c r="AB192">
        <f t="shared" si="76"/>
        <v>825</v>
      </c>
      <c r="AC192">
        <f t="shared" si="77"/>
        <v>1665</v>
      </c>
      <c r="AE192" t="str">
        <f t="shared" si="78"/>
        <v>Performing Arts</v>
      </c>
      <c r="AF192" t="str">
        <f t="shared" si="78"/>
        <v>M</v>
      </c>
      <c r="AG192">
        <f t="shared" si="69"/>
        <v>97</v>
      </c>
      <c r="AH192">
        <f t="shared" si="70"/>
        <v>50</v>
      </c>
      <c r="AI192">
        <v>100</v>
      </c>
      <c r="AK192" t="str">
        <f t="shared" si="71"/>
        <v>Performing Arts</v>
      </c>
      <c r="AL192" t="str">
        <f t="shared" si="71"/>
        <v>M</v>
      </c>
      <c r="AM192">
        <f t="shared" si="79"/>
        <v>1</v>
      </c>
      <c r="AN192">
        <f t="shared" si="80"/>
        <v>0</v>
      </c>
      <c r="AO192">
        <f t="shared" si="81"/>
        <v>1</v>
      </c>
      <c r="BJ192" s="56"/>
      <c r="BK192" s="56"/>
    </row>
    <row r="193" spans="18:63" x14ac:dyDescent="0.45">
      <c r="R193" s="59"/>
      <c r="S193" t="s">
        <v>58</v>
      </c>
      <c r="T193" t="s">
        <v>3</v>
      </c>
      <c r="U193">
        <v>5910</v>
      </c>
      <c r="V193">
        <v>3748</v>
      </c>
      <c r="W193">
        <v>5999</v>
      </c>
      <c r="Y193" t="str">
        <f t="shared" si="68"/>
        <v>Performing Arts</v>
      </c>
      <c r="Z193" t="str">
        <f t="shared" si="68"/>
        <v>NULL</v>
      </c>
      <c r="AA193">
        <f t="shared" si="75"/>
        <v>5910</v>
      </c>
      <c r="AB193">
        <f t="shared" si="76"/>
        <v>3748</v>
      </c>
      <c r="AC193">
        <f t="shared" si="77"/>
        <v>5999</v>
      </c>
      <c r="AE193" t="str">
        <f t="shared" si="78"/>
        <v>Performing Arts</v>
      </c>
      <c r="AF193" t="str">
        <f t="shared" si="78"/>
        <v>NULL</v>
      </c>
      <c r="AG193">
        <f t="shared" si="69"/>
        <v>99</v>
      </c>
      <c r="AH193">
        <f t="shared" si="70"/>
        <v>62</v>
      </c>
      <c r="AI193">
        <v>100</v>
      </c>
      <c r="AK193" t="str">
        <f t="shared" si="71"/>
        <v>Performing Arts</v>
      </c>
      <c r="AL193" t="str">
        <f t="shared" si="71"/>
        <v>NULL</v>
      </c>
      <c r="AM193">
        <f t="shared" si="79"/>
        <v>1</v>
      </c>
      <c r="AN193">
        <f t="shared" si="80"/>
        <v>1</v>
      </c>
      <c r="AO193">
        <f t="shared" si="81"/>
        <v>1</v>
      </c>
      <c r="BJ193" s="56"/>
      <c r="BK193" s="56"/>
    </row>
    <row r="194" spans="18:63" x14ac:dyDescent="0.45">
      <c r="R194" s="59"/>
      <c r="S194" t="s">
        <v>59</v>
      </c>
      <c r="T194" t="s">
        <v>1</v>
      </c>
      <c r="U194">
        <v>46748</v>
      </c>
      <c r="V194">
        <v>33508</v>
      </c>
      <c r="W194">
        <v>47018</v>
      </c>
      <c r="Y194" t="str">
        <f t="shared" si="68"/>
        <v>Physical Education</v>
      </c>
      <c r="Z194" t="str">
        <f t="shared" si="68"/>
        <v>F</v>
      </c>
      <c r="AA194">
        <f t="shared" si="75"/>
        <v>46748</v>
      </c>
      <c r="AB194">
        <f t="shared" si="76"/>
        <v>33508</v>
      </c>
      <c r="AC194">
        <f t="shared" si="77"/>
        <v>47018</v>
      </c>
      <c r="AE194" t="str">
        <f t="shared" si="78"/>
        <v>Physical Education</v>
      </c>
      <c r="AF194" t="str">
        <f t="shared" si="78"/>
        <v>F</v>
      </c>
      <c r="AG194">
        <f t="shared" si="69"/>
        <v>99</v>
      </c>
      <c r="AH194">
        <f t="shared" si="70"/>
        <v>71</v>
      </c>
      <c r="AI194">
        <v>100</v>
      </c>
      <c r="AK194" t="str">
        <f t="shared" si="71"/>
        <v>Physical Education</v>
      </c>
      <c r="AL194" t="str">
        <f t="shared" si="71"/>
        <v>F</v>
      </c>
      <c r="AM194">
        <f t="shared" si="79"/>
        <v>16</v>
      </c>
      <c r="AN194">
        <f t="shared" si="80"/>
        <v>11</v>
      </c>
      <c r="AO194">
        <f t="shared" si="81"/>
        <v>16</v>
      </c>
      <c r="BJ194" s="56"/>
      <c r="BK194" s="56"/>
    </row>
    <row r="195" spans="18:63" x14ac:dyDescent="0.45">
      <c r="R195" s="59"/>
      <c r="S195" t="s">
        <v>59</v>
      </c>
      <c r="T195" t="s">
        <v>2</v>
      </c>
      <c r="U195">
        <v>73713</v>
      </c>
      <c r="V195">
        <v>50428</v>
      </c>
      <c r="W195">
        <v>74004</v>
      </c>
      <c r="Y195" t="str">
        <f t="shared" si="68"/>
        <v>Physical Education</v>
      </c>
      <c r="Z195" t="str">
        <f t="shared" si="68"/>
        <v>M</v>
      </c>
      <c r="AA195">
        <f t="shared" si="75"/>
        <v>73713</v>
      </c>
      <c r="AB195">
        <f t="shared" si="76"/>
        <v>50428</v>
      </c>
      <c r="AC195">
        <f t="shared" si="77"/>
        <v>74004</v>
      </c>
      <c r="AE195" t="str">
        <f t="shared" si="78"/>
        <v>Physical Education</v>
      </c>
      <c r="AF195" t="str">
        <f t="shared" si="78"/>
        <v>M</v>
      </c>
      <c r="AG195">
        <f t="shared" si="69"/>
        <v>100</v>
      </c>
      <c r="AH195">
        <f t="shared" si="70"/>
        <v>68</v>
      </c>
      <c r="AI195">
        <v>100</v>
      </c>
      <c r="AK195" t="str">
        <f t="shared" si="71"/>
        <v>Physical Education</v>
      </c>
      <c r="AL195" t="str">
        <f t="shared" si="71"/>
        <v>M</v>
      </c>
      <c r="AM195">
        <f t="shared" si="79"/>
        <v>23</v>
      </c>
      <c r="AN195">
        <f t="shared" si="80"/>
        <v>16</v>
      </c>
      <c r="AO195">
        <f t="shared" si="81"/>
        <v>24</v>
      </c>
      <c r="BJ195" s="56"/>
      <c r="BK195" s="56"/>
    </row>
    <row r="196" spans="18:63" x14ac:dyDescent="0.45">
      <c r="R196" s="59"/>
      <c r="S196" t="s">
        <v>59</v>
      </c>
      <c r="T196" t="s">
        <v>3</v>
      </c>
      <c r="U196">
        <v>120461</v>
      </c>
      <c r="V196">
        <v>83936</v>
      </c>
      <c r="W196">
        <v>121022</v>
      </c>
      <c r="Y196" t="str">
        <f t="shared" si="68"/>
        <v>Physical Education</v>
      </c>
      <c r="Z196" t="str">
        <f t="shared" si="68"/>
        <v>NULL</v>
      </c>
      <c r="AA196">
        <f t="shared" si="75"/>
        <v>120461</v>
      </c>
      <c r="AB196">
        <f t="shared" si="76"/>
        <v>83936</v>
      </c>
      <c r="AC196">
        <f t="shared" si="77"/>
        <v>121022</v>
      </c>
      <c r="AE196" t="str">
        <f t="shared" si="78"/>
        <v>Physical Education</v>
      </c>
      <c r="AF196" t="str">
        <f t="shared" si="78"/>
        <v>NULL</v>
      </c>
      <c r="AG196">
        <f t="shared" si="69"/>
        <v>100</v>
      </c>
      <c r="AH196">
        <f t="shared" si="70"/>
        <v>69</v>
      </c>
      <c r="AI196">
        <v>100</v>
      </c>
      <c r="AK196" t="str">
        <f t="shared" si="71"/>
        <v>Physical Education</v>
      </c>
      <c r="AL196" t="str">
        <f t="shared" si="71"/>
        <v>NULL</v>
      </c>
      <c r="AM196">
        <f t="shared" si="79"/>
        <v>20</v>
      </c>
      <c r="AN196">
        <f t="shared" si="80"/>
        <v>14</v>
      </c>
      <c r="AO196">
        <f t="shared" si="81"/>
        <v>20</v>
      </c>
      <c r="BJ196" s="56"/>
      <c r="BK196" s="56"/>
    </row>
    <row r="197" spans="18:63" x14ac:dyDescent="0.45">
      <c r="R197" s="59"/>
      <c r="S197" t="s">
        <v>60</v>
      </c>
      <c r="T197" t="s">
        <v>1</v>
      </c>
      <c r="U197">
        <v>142468</v>
      </c>
      <c r="V197">
        <v>112660</v>
      </c>
      <c r="W197">
        <v>144412</v>
      </c>
      <c r="Y197" t="str">
        <f t="shared" si="68"/>
        <v>Religious Studies</v>
      </c>
      <c r="Z197" t="str">
        <f t="shared" si="68"/>
        <v>F</v>
      </c>
      <c r="AA197">
        <f t="shared" si="75"/>
        <v>142468</v>
      </c>
      <c r="AB197">
        <f t="shared" si="76"/>
        <v>112660</v>
      </c>
      <c r="AC197">
        <f t="shared" si="77"/>
        <v>144412</v>
      </c>
      <c r="AE197" t="str">
        <f t="shared" si="78"/>
        <v>Religious Studies</v>
      </c>
      <c r="AF197" t="str">
        <f t="shared" si="78"/>
        <v>F</v>
      </c>
      <c r="AG197">
        <f t="shared" si="69"/>
        <v>99</v>
      </c>
      <c r="AH197">
        <f t="shared" si="70"/>
        <v>78</v>
      </c>
      <c r="AI197">
        <v>100</v>
      </c>
      <c r="AK197" t="str">
        <f t="shared" si="71"/>
        <v>Religious Studies</v>
      </c>
      <c r="AL197" t="str">
        <f t="shared" si="71"/>
        <v>F</v>
      </c>
      <c r="AM197">
        <f t="shared" si="79"/>
        <v>48</v>
      </c>
      <c r="AN197">
        <f t="shared" si="80"/>
        <v>38</v>
      </c>
      <c r="AO197">
        <f t="shared" si="81"/>
        <v>48</v>
      </c>
      <c r="BJ197" s="56"/>
      <c r="BK197" s="56"/>
    </row>
    <row r="198" spans="18:63" x14ac:dyDescent="0.45">
      <c r="R198" s="59"/>
      <c r="S198" t="s">
        <v>60</v>
      </c>
      <c r="T198" t="s">
        <v>2</v>
      </c>
      <c r="U198">
        <v>121451</v>
      </c>
      <c r="V198">
        <v>81033</v>
      </c>
      <c r="W198">
        <v>125114</v>
      </c>
      <c r="Y198" t="str">
        <f t="shared" si="68"/>
        <v>Religious Studies</v>
      </c>
      <c r="Z198" t="str">
        <f t="shared" si="68"/>
        <v>M</v>
      </c>
      <c r="AA198">
        <f t="shared" si="75"/>
        <v>121451</v>
      </c>
      <c r="AB198">
        <f t="shared" si="76"/>
        <v>81033</v>
      </c>
      <c r="AC198">
        <f t="shared" si="77"/>
        <v>125114</v>
      </c>
      <c r="AE198" t="str">
        <f t="shared" si="78"/>
        <v>Religious Studies</v>
      </c>
      <c r="AF198" t="str">
        <f t="shared" si="78"/>
        <v>M</v>
      </c>
      <c r="AG198">
        <f t="shared" si="69"/>
        <v>97</v>
      </c>
      <c r="AH198">
        <f t="shared" si="70"/>
        <v>65</v>
      </c>
      <c r="AI198">
        <v>100</v>
      </c>
      <c r="AK198" t="str">
        <f t="shared" si="71"/>
        <v>Religious Studies</v>
      </c>
      <c r="AL198" t="str">
        <f t="shared" si="71"/>
        <v>M</v>
      </c>
      <c r="AM198">
        <f t="shared" si="79"/>
        <v>39</v>
      </c>
      <c r="AN198">
        <f t="shared" si="80"/>
        <v>26</v>
      </c>
      <c r="AO198">
        <f t="shared" si="81"/>
        <v>40</v>
      </c>
      <c r="BJ198" s="56"/>
      <c r="BK198" s="56"/>
    </row>
    <row r="199" spans="18:63" x14ac:dyDescent="0.45">
      <c r="R199" s="59"/>
      <c r="S199" t="s">
        <v>60</v>
      </c>
      <c r="T199" t="s">
        <v>3</v>
      </c>
      <c r="U199">
        <v>263919</v>
      </c>
      <c r="V199">
        <v>193693</v>
      </c>
      <c r="W199">
        <v>269526</v>
      </c>
      <c r="Y199" t="str">
        <f t="shared" si="68"/>
        <v>Religious Studies</v>
      </c>
      <c r="Z199" t="str">
        <f t="shared" si="68"/>
        <v>NULL</v>
      </c>
      <c r="AA199">
        <f t="shared" si="75"/>
        <v>263919</v>
      </c>
      <c r="AB199">
        <f t="shared" si="76"/>
        <v>193693</v>
      </c>
      <c r="AC199">
        <f t="shared" si="77"/>
        <v>269526</v>
      </c>
      <c r="AE199" t="str">
        <f t="shared" si="78"/>
        <v>Religious Studies</v>
      </c>
      <c r="AF199" t="str">
        <f t="shared" si="78"/>
        <v>NULL</v>
      </c>
      <c r="AG199">
        <f t="shared" si="69"/>
        <v>98</v>
      </c>
      <c r="AH199">
        <f t="shared" si="70"/>
        <v>72</v>
      </c>
      <c r="AI199">
        <v>100</v>
      </c>
      <c r="AK199" t="str">
        <f t="shared" si="71"/>
        <v>Religious Studies</v>
      </c>
      <c r="AL199" t="str">
        <f t="shared" si="71"/>
        <v>NULL</v>
      </c>
      <c r="AM199">
        <f t="shared" si="79"/>
        <v>43</v>
      </c>
      <c r="AN199">
        <f t="shared" si="80"/>
        <v>32</v>
      </c>
      <c r="AO199">
        <f t="shared" si="81"/>
        <v>44</v>
      </c>
      <c r="BJ199" s="56"/>
      <c r="BK199" s="56"/>
    </row>
    <row r="200" spans="18:63" x14ac:dyDescent="0.45">
      <c r="R200" s="59"/>
      <c r="S200" t="s">
        <v>61</v>
      </c>
      <c r="T200" t="s">
        <v>1</v>
      </c>
      <c r="U200">
        <v>23448</v>
      </c>
      <c r="V200">
        <v>17436</v>
      </c>
      <c r="W200">
        <v>23930</v>
      </c>
      <c r="Y200" t="str">
        <f t="shared" si="68"/>
        <v>Statistics</v>
      </c>
      <c r="Z200" t="str">
        <f t="shared" si="68"/>
        <v>F</v>
      </c>
      <c r="AA200">
        <f t="shared" si="75"/>
        <v>23448</v>
      </c>
      <c r="AB200">
        <f t="shared" si="76"/>
        <v>17436</v>
      </c>
      <c r="AC200">
        <f t="shared" si="77"/>
        <v>23930</v>
      </c>
      <c r="AE200" t="str">
        <f t="shared" si="78"/>
        <v>Statistics</v>
      </c>
      <c r="AF200" t="str">
        <f t="shared" si="78"/>
        <v>F</v>
      </c>
      <c r="AG200">
        <f t="shared" si="69"/>
        <v>98</v>
      </c>
      <c r="AH200">
        <f t="shared" si="70"/>
        <v>73</v>
      </c>
      <c r="AI200">
        <v>100</v>
      </c>
      <c r="AK200" t="str">
        <f t="shared" si="71"/>
        <v>Statistics</v>
      </c>
      <c r="AL200" t="str">
        <f t="shared" si="71"/>
        <v>F</v>
      </c>
      <c r="AM200">
        <f t="shared" si="79"/>
        <v>8</v>
      </c>
      <c r="AN200">
        <f t="shared" si="80"/>
        <v>6</v>
      </c>
      <c r="AO200">
        <f t="shared" si="81"/>
        <v>8</v>
      </c>
      <c r="BJ200" s="56"/>
      <c r="BK200" s="56"/>
    </row>
    <row r="201" spans="18:63" x14ac:dyDescent="0.45">
      <c r="R201" s="59"/>
      <c r="S201" t="s">
        <v>61</v>
      </c>
      <c r="T201" t="s">
        <v>2</v>
      </c>
      <c r="U201">
        <v>27531</v>
      </c>
      <c r="V201">
        <v>19046</v>
      </c>
      <c r="W201">
        <v>28147</v>
      </c>
      <c r="Y201" t="str">
        <f t="shared" si="68"/>
        <v>Statistics</v>
      </c>
      <c r="Z201" t="str">
        <f t="shared" si="68"/>
        <v>M</v>
      </c>
      <c r="AA201">
        <f t="shared" si="75"/>
        <v>27531</v>
      </c>
      <c r="AB201">
        <f t="shared" si="76"/>
        <v>19046</v>
      </c>
      <c r="AC201">
        <f t="shared" si="77"/>
        <v>28147</v>
      </c>
      <c r="AE201" t="str">
        <f t="shared" si="78"/>
        <v>Statistics</v>
      </c>
      <c r="AF201" t="str">
        <f t="shared" si="78"/>
        <v>M</v>
      </c>
      <c r="AG201">
        <f t="shared" si="69"/>
        <v>98</v>
      </c>
      <c r="AH201">
        <f t="shared" si="70"/>
        <v>68</v>
      </c>
      <c r="AI201">
        <v>100</v>
      </c>
      <c r="AK201" t="str">
        <f t="shared" si="71"/>
        <v>Statistics</v>
      </c>
      <c r="AL201" t="str">
        <f t="shared" si="71"/>
        <v>M</v>
      </c>
      <c r="AM201">
        <f t="shared" si="79"/>
        <v>9</v>
      </c>
      <c r="AN201">
        <f t="shared" si="80"/>
        <v>6</v>
      </c>
      <c r="AO201">
        <f t="shared" si="81"/>
        <v>9</v>
      </c>
      <c r="BJ201" s="56"/>
      <c r="BK201" s="56"/>
    </row>
    <row r="202" spans="18:63" x14ac:dyDescent="0.45">
      <c r="R202" s="59"/>
      <c r="S202" t="s">
        <v>61</v>
      </c>
      <c r="T202" t="s">
        <v>3</v>
      </c>
      <c r="U202">
        <v>50979</v>
      </c>
      <c r="V202">
        <v>36482</v>
      </c>
      <c r="W202">
        <v>52077</v>
      </c>
      <c r="Y202" t="str">
        <f t="shared" si="68"/>
        <v>Statistics</v>
      </c>
      <c r="Z202" t="str">
        <f t="shared" si="68"/>
        <v>NULL</v>
      </c>
      <c r="AA202">
        <f t="shared" si="75"/>
        <v>50979</v>
      </c>
      <c r="AB202">
        <f t="shared" si="76"/>
        <v>36482</v>
      </c>
      <c r="AC202">
        <f t="shared" si="77"/>
        <v>52077</v>
      </c>
      <c r="AE202" t="str">
        <f t="shared" si="78"/>
        <v>Statistics</v>
      </c>
      <c r="AF202" t="str">
        <f t="shared" si="78"/>
        <v>NULL</v>
      </c>
      <c r="AG202">
        <f t="shared" si="69"/>
        <v>98</v>
      </c>
      <c r="AH202">
        <f t="shared" si="70"/>
        <v>70</v>
      </c>
      <c r="AI202">
        <v>100</v>
      </c>
      <c r="AK202" t="str">
        <f t="shared" si="71"/>
        <v>Statistics</v>
      </c>
      <c r="AL202" t="str">
        <f t="shared" si="71"/>
        <v>NULL</v>
      </c>
      <c r="AM202">
        <f t="shared" si="79"/>
        <v>8</v>
      </c>
      <c r="AN202">
        <f t="shared" si="80"/>
        <v>6</v>
      </c>
      <c r="AO202">
        <f t="shared" si="81"/>
        <v>9</v>
      </c>
      <c r="BJ202" s="56"/>
      <c r="BK202" s="56"/>
    </row>
    <row r="203" spans="18:63" x14ac:dyDescent="0.45">
      <c r="R203" s="59"/>
      <c r="S203" t="s">
        <v>62</v>
      </c>
      <c r="T203" t="s">
        <v>1</v>
      </c>
      <c r="U203">
        <v>21895</v>
      </c>
      <c r="V203">
        <v>15381</v>
      </c>
      <c r="W203">
        <v>22070</v>
      </c>
      <c r="Y203" t="str">
        <f t="shared" si="68"/>
        <v>Vocational Studies</v>
      </c>
      <c r="Z203" t="str">
        <f t="shared" si="68"/>
        <v>F</v>
      </c>
      <c r="AA203">
        <f t="shared" si="75"/>
        <v>21895</v>
      </c>
      <c r="AB203">
        <f t="shared" si="76"/>
        <v>15381</v>
      </c>
      <c r="AC203">
        <f t="shared" si="77"/>
        <v>22070</v>
      </c>
      <c r="AE203" t="str">
        <f t="shared" si="78"/>
        <v>Vocational Studies</v>
      </c>
      <c r="AF203" t="str">
        <f t="shared" si="78"/>
        <v>F</v>
      </c>
      <c r="AG203">
        <f t="shared" si="69"/>
        <v>99</v>
      </c>
      <c r="AH203">
        <f t="shared" si="70"/>
        <v>70</v>
      </c>
      <c r="AI203">
        <v>100</v>
      </c>
      <c r="AK203" t="str">
        <f t="shared" si="71"/>
        <v>Vocational Studies</v>
      </c>
      <c r="AL203" t="str">
        <f t="shared" si="71"/>
        <v>F</v>
      </c>
      <c r="AM203">
        <f t="shared" si="79"/>
        <v>7</v>
      </c>
      <c r="AN203">
        <f t="shared" si="80"/>
        <v>5</v>
      </c>
      <c r="AO203">
        <f t="shared" si="81"/>
        <v>7</v>
      </c>
      <c r="BJ203" s="56"/>
      <c r="BK203" s="56"/>
    </row>
    <row r="204" spans="18:63" x14ac:dyDescent="0.45">
      <c r="R204" s="59"/>
      <c r="S204" t="s">
        <v>62</v>
      </c>
      <c r="T204" t="s">
        <v>2</v>
      </c>
      <c r="U204">
        <v>19340</v>
      </c>
      <c r="V204">
        <v>10029</v>
      </c>
      <c r="W204">
        <v>19675</v>
      </c>
      <c r="Y204" t="str">
        <f t="shared" si="68"/>
        <v>Vocational Studies</v>
      </c>
      <c r="Z204" t="str">
        <f t="shared" si="68"/>
        <v>M</v>
      </c>
      <c r="AA204">
        <f t="shared" si="75"/>
        <v>19340</v>
      </c>
      <c r="AB204">
        <f t="shared" si="76"/>
        <v>10029</v>
      </c>
      <c r="AC204">
        <f t="shared" si="77"/>
        <v>19675</v>
      </c>
      <c r="AE204" t="str">
        <f t="shared" si="78"/>
        <v>Vocational Studies</v>
      </c>
      <c r="AF204" t="str">
        <f t="shared" si="78"/>
        <v>M</v>
      </c>
      <c r="AG204">
        <f t="shared" si="69"/>
        <v>98</v>
      </c>
      <c r="AH204">
        <f t="shared" si="70"/>
        <v>51</v>
      </c>
      <c r="AI204">
        <v>100</v>
      </c>
      <c r="AK204" t="str">
        <f t="shared" si="71"/>
        <v>Vocational Studies</v>
      </c>
      <c r="AL204" t="str">
        <f t="shared" si="71"/>
        <v>M</v>
      </c>
      <c r="AM204">
        <f t="shared" si="79"/>
        <v>6</v>
      </c>
      <c r="AN204">
        <f t="shared" si="80"/>
        <v>3</v>
      </c>
      <c r="AO204">
        <f t="shared" si="81"/>
        <v>6</v>
      </c>
      <c r="BJ204" s="56"/>
      <c r="BK204" s="56"/>
    </row>
    <row r="205" spans="18:63" x14ac:dyDescent="0.45">
      <c r="R205" s="59"/>
      <c r="S205" t="s">
        <v>62</v>
      </c>
      <c r="T205" t="s">
        <v>3</v>
      </c>
      <c r="U205">
        <v>41235</v>
      </c>
      <c r="V205">
        <v>25410</v>
      </c>
      <c r="W205">
        <v>41745</v>
      </c>
      <c r="Y205" t="str">
        <f t="shared" si="68"/>
        <v>Vocational Studies</v>
      </c>
      <c r="Z205" t="str">
        <f t="shared" si="68"/>
        <v>NULL</v>
      </c>
      <c r="AA205">
        <f t="shared" si="75"/>
        <v>41235</v>
      </c>
      <c r="AB205">
        <f t="shared" si="76"/>
        <v>25410</v>
      </c>
      <c r="AC205">
        <f t="shared" si="77"/>
        <v>41745</v>
      </c>
      <c r="AE205" t="str">
        <f t="shared" si="78"/>
        <v>Vocational Studies</v>
      </c>
      <c r="AF205" t="str">
        <f t="shared" si="78"/>
        <v>NULL</v>
      </c>
      <c r="AG205">
        <f t="shared" si="69"/>
        <v>99</v>
      </c>
      <c r="AH205">
        <f t="shared" si="70"/>
        <v>61</v>
      </c>
      <c r="AI205">
        <v>100</v>
      </c>
      <c r="AK205" t="str">
        <f t="shared" si="71"/>
        <v>Vocational Studies</v>
      </c>
      <c r="AL205" t="str">
        <f t="shared" si="71"/>
        <v>NULL</v>
      </c>
      <c r="AM205">
        <f t="shared" si="79"/>
        <v>7</v>
      </c>
      <c r="AN205">
        <f t="shared" si="80"/>
        <v>4</v>
      </c>
      <c r="AO205">
        <f t="shared" si="81"/>
        <v>7</v>
      </c>
      <c r="BJ205" s="56"/>
      <c r="BK205" s="56"/>
    </row>
    <row r="206" spans="18:63" x14ac:dyDescent="0.45">
      <c r="R206" s="59"/>
      <c r="S206" t="s">
        <v>3</v>
      </c>
      <c r="T206" t="s">
        <v>3</v>
      </c>
      <c r="U206">
        <v>4514624</v>
      </c>
      <c r="V206">
        <v>3234011</v>
      </c>
      <c r="W206">
        <v>4586619</v>
      </c>
    </row>
    <row r="207" spans="18:63" x14ac:dyDescent="0.45">
      <c r="R207" s="59"/>
    </row>
    <row r="208" spans="18:63" x14ac:dyDescent="0.45">
      <c r="R208" s="59"/>
      <c r="S208" t="s">
        <v>81</v>
      </c>
      <c r="T208" t="s">
        <v>1</v>
      </c>
      <c r="U208">
        <v>6817</v>
      </c>
      <c r="V208">
        <v>6158</v>
      </c>
      <c r="W208">
        <v>6841</v>
      </c>
      <c r="Y208" t="str">
        <f t="shared" ref="Y208:Y229" si="82">S208</f>
        <v>Any Classical Study</v>
      </c>
      <c r="Z208" t="s">
        <v>3</v>
      </c>
      <c r="AA208">
        <f>U208</f>
        <v>6817</v>
      </c>
      <c r="AB208">
        <f t="shared" ref="AB208:AC208" si="83">V208</f>
        <v>6158</v>
      </c>
      <c r="AC208">
        <f t="shared" si="83"/>
        <v>6841</v>
      </c>
      <c r="AE208" t="str">
        <f t="shared" ref="AE208:AF223" si="84">Y208</f>
        <v>Any Classical Study</v>
      </c>
      <c r="AF208" t="str">
        <f t="shared" si="84"/>
        <v>NULL</v>
      </c>
      <c r="AG208">
        <f t="shared" ref="AG208:AG229" si="85">ROUND(100*U208/W208,0)</f>
        <v>100</v>
      </c>
      <c r="AH208">
        <f t="shared" ref="AH208:AH229" si="86">ROUND(100*V208/$W208,0)</f>
        <v>90</v>
      </c>
      <c r="AI208">
        <v>100</v>
      </c>
      <c r="AK208" t="str">
        <f t="shared" ref="AK208:AL223" si="87">AE208</f>
        <v>Any Classical Study</v>
      </c>
      <c r="AL208" t="str">
        <f t="shared" si="87"/>
        <v>NULL</v>
      </c>
      <c r="AM208">
        <f>ROUND(100*IF(AL208="F",U208/$AS$7,IF(AL208="M",U208/$AR$7,IF(AL208="NULL",U208/$AT$7,"Error"))),0)</f>
        <v>1</v>
      </c>
      <c r="AN208">
        <f>ROUND(100*IF(AL208="F",V208/$AS$7,IF(AL208="M",V208/$AR$7,IF(AL208="NULL",V208/$AT$7,"Error"))),0)</f>
        <v>1</v>
      </c>
      <c r="AO208">
        <f>ROUND(100*IF(AL208="F",W208/$AS$7,IF(AL208="M",W208/$AR$7,IF(AL208="NULL",W208/$AT$7,"Error"))),0)</f>
        <v>1</v>
      </c>
    </row>
    <row r="209" spans="18:41" x14ac:dyDescent="0.45">
      <c r="R209" s="59"/>
      <c r="S209" t="s">
        <v>81</v>
      </c>
      <c r="T209" t="s">
        <v>2</v>
      </c>
      <c r="U209">
        <v>6687</v>
      </c>
      <c r="V209">
        <v>5855</v>
      </c>
      <c r="W209">
        <v>6742</v>
      </c>
      <c r="Y209" t="str">
        <f t="shared" si="82"/>
        <v>Any Classical Study</v>
      </c>
      <c r="Z209" t="s">
        <v>3</v>
      </c>
      <c r="AA209">
        <f t="shared" ref="AA209:AA229" si="88">U209</f>
        <v>6687</v>
      </c>
      <c r="AB209">
        <f t="shared" ref="AB209:AB229" si="89">V209</f>
        <v>5855</v>
      </c>
      <c r="AC209">
        <f t="shared" ref="AC209:AC229" si="90">W209</f>
        <v>6742</v>
      </c>
      <c r="AE209" t="str">
        <f t="shared" si="84"/>
        <v>Any Classical Study</v>
      </c>
      <c r="AF209" t="str">
        <f t="shared" si="84"/>
        <v>NULL</v>
      </c>
      <c r="AG209">
        <f t="shared" si="85"/>
        <v>99</v>
      </c>
      <c r="AH209">
        <f t="shared" si="86"/>
        <v>87</v>
      </c>
      <c r="AI209">
        <v>101</v>
      </c>
      <c r="AK209" t="str">
        <f t="shared" si="87"/>
        <v>Any Classical Study</v>
      </c>
      <c r="AL209" t="str">
        <f t="shared" si="87"/>
        <v>NULL</v>
      </c>
      <c r="AM209">
        <f t="shared" ref="AM209:AM229" si="91">ROUND(100*IF(AL209="F",U209/$AS$7,IF(AL209="M",U209/$AR$7,IF(AL209="NULL",U209/$AT$7,"Error"))),0)</f>
        <v>1</v>
      </c>
      <c r="AN209">
        <f t="shared" ref="AN209:AN229" si="92">ROUND(100*IF(AL209="F",V209/$AS$7,IF(AL209="M",V209/$AR$7,IF(AL209="NULL",V209/$AT$7,"Error"))),0)</f>
        <v>1</v>
      </c>
      <c r="AO209">
        <f t="shared" ref="AO209:AO229" si="93">ROUND(100*IF(AL209="F",W209/$AS$7,IF(AL209="M",W209/$AR$7,IF(AL209="NULL",W209/$AT$7,"Error"))),0)</f>
        <v>1</v>
      </c>
    </row>
    <row r="210" spans="18:41" x14ac:dyDescent="0.45">
      <c r="R210" s="59"/>
      <c r="S210" t="s">
        <v>81</v>
      </c>
      <c r="T210" t="s">
        <v>3</v>
      </c>
      <c r="U210">
        <v>13504</v>
      </c>
      <c r="V210">
        <v>12013</v>
      </c>
      <c r="W210">
        <v>13583</v>
      </c>
      <c r="Y210" t="str">
        <f t="shared" si="82"/>
        <v>Any Classical Study</v>
      </c>
      <c r="Z210" t="s">
        <v>3</v>
      </c>
      <c r="AA210">
        <f t="shared" si="88"/>
        <v>13504</v>
      </c>
      <c r="AB210">
        <f t="shared" si="89"/>
        <v>12013</v>
      </c>
      <c r="AC210">
        <f t="shared" si="90"/>
        <v>13583</v>
      </c>
      <c r="AE210" t="str">
        <f t="shared" si="84"/>
        <v>Any Classical Study</v>
      </c>
      <c r="AF210" t="str">
        <f t="shared" si="84"/>
        <v>NULL</v>
      </c>
      <c r="AG210">
        <f t="shared" si="85"/>
        <v>99</v>
      </c>
      <c r="AH210">
        <f t="shared" si="86"/>
        <v>88</v>
      </c>
      <c r="AI210">
        <v>102</v>
      </c>
      <c r="AK210" t="str">
        <f t="shared" si="87"/>
        <v>Any Classical Study</v>
      </c>
      <c r="AL210" t="str">
        <f t="shared" si="87"/>
        <v>NULL</v>
      </c>
      <c r="AM210">
        <f t="shared" si="91"/>
        <v>2</v>
      </c>
      <c r="AN210">
        <f t="shared" si="92"/>
        <v>2</v>
      </c>
      <c r="AO210">
        <f t="shared" si="93"/>
        <v>2</v>
      </c>
    </row>
    <row r="211" spans="18:41" x14ac:dyDescent="0.45">
      <c r="S211" t="s">
        <v>133</v>
      </c>
      <c r="T211" t="s">
        <v>1</v>
      </c>
      <c r="U211">
        <v>75086</v>
      </c>
      <c r="V211">
        <v>54802</v>
      </c>
      <c r="W211">
        <v>75772</v>
      </c>
      <c r="Y211" t="str">
        <f t="shared" si="82"/>
        <v>Any Design Technology</v>
      </c>
      <c r="Z211" t="s">
        <v>3</v>
      </c>
      <c r="AA211">
        <f t="shared" si="88"/>
        <v>75086</v>
      </c>
      <c r="AB211">
        <f t="shared" si="89"/>
        <v>54802</v>
      </c>
      <c r="AC211">
        <f t="shared" si="90"/>
        <v>75772</v>
      </c>
      <c r="AE211" t="str">
        <f t="shared" si="84"/>
        <v>Any Design Technology</v>
      </c>
      <c r="AF211" t="str">
        <f t="shared" si="84"/>
        <v>NULL</v>
      </c>
      <c r="AG211">
        <f t="shared" si="85"/>
        <v>99</v>
      </c>
      <c r="AH211">
        <f t="shared" si="86"/>
        <v>72</v>
      </c>
      <c r="AI211">
        <v>103</v>
      </c>
      <c r="AK211" t="str">
        <f t="shared" si="87"/>
        <v>Any Design Technology</v>
      </c>
      <c r="AL211" t="str">
        <f t="shared" si="87"/>
        <v>NULL</v>
      </c>
      <c r="AM211">
        <f t="shared" si="91"/>
        <v>12</v>
      </c>
      <c r="AN211">
        <f t="shared" si="92"/>
        <v>9</v>
      </c>
      <c r="AO211">
        <f t="shared" si="93"/>
        <v>12</v>
      </c>
    </row>
    <row r="212" spans="18:41" x14ac:dyDescent="0.45">
      <c r="S212" t="s">
        <v>133</v>
      </c>
      <c r="T212" t="s">
        <v>2</v>
      </c>
      <c r="U212">
        <v>105914</v>
      </c>
      <c r="V212">
        <v>58411</v>
      </c>
      <c r="W212">
        <v>108381</v>
      </c>
      <c r="Y212" t="str">
        <f t="shared" si="82"/>
        <v>Any Design Technology</v>
      </c>
      <c r="Z212" t="s">
        <v>3</v>
      </c>
      <c r="AA212">
        <f t="shared" si="88"/>
        <v>105914</v>
      </c>
      <c r="AB212">
        <f t="shared" si="89"/>
        <v>58411</v>
      </c>
      <c r="AC212">
        <f t="shared" si="90"/>
        <v>108381</v>
      </c>
      <c r="AE212" t="str">
        <f t="shared" si="84"/>
        <v>Any Design Technology</v>
      </c>
      <c r="AF212" t="str">
        <f t="shared" si="84"/>
        <v>NULL</v>
      </c>
      <c r="AG212">
        <f t="shared" si="85"/>
        <v>98</v>
      </c>
      <c r="AH212">
        <f t="shared" si="86"/>
        <v>54</v>
      </c>
      <c r="AI212">
        <v>104</v>
      </c>
      <c r="AK212" t="str">
        <f t="shared" si="87"/>
        <v>Any Design Technology</v>
      </c>
      <c r="AL212" t="str">
        <f t="shared" si="87"/>
        <v>NULL</v>
      </c>
      <c r="AM212">
        <f t="shared" si="91"/>
        <v>17</v>
      </c>
      <c r="AN212">
        <f t="shared" si="92"/>
        <v>10</v>
      </c>
      <c r="AO212">
        <f t="shared" si="93"/>
        <v>18</v>
      </c>
    </row>
    <row r="213" spans="18:41" x14ac:dyDescent="0.45">
      <c r="S213" t="s">
        <v>133</v>
      </c>
      <c r="T213" t="s">
        <v>3</v>
      </c>
      <c r="U213">
        <v>181000</v>
      </c>
      <c r="V213">
        <v>113213</v>
      </c>
      <c r="W213">
        <v>184153</v>
      </c>
      <c r="Y213" t="str">
        <f t="shared" si="82"/>
        <v>Any Design Technology</v>
      </c>
      <c r="Z213" t="s">
        <v>3</v>
      </c>
      <c r="AA213">
        <f t="shared" si="88"/>
        <v>181000</v>
      </c>
      <c r="AB213">
        <f t="shared" si="89"/>
        <v>113213</v>
      </c>
      <c r="AC213">
        <f t="shared" si="90"/>
        <v>184153</v>
      </c>
      <c r="AE213" t="str">
        <f t="shared" si="84"/>
        <v>Any Design Technology</v>
      </c>
      <c r="AF213" t="str">
        <f t="shared" si="84"/>
        <v>NULL</v>
      </c>
      <c r="AG213">
        <f t="shared" si="85"/>
        <v>98</v>
      </c>
      <c r="AH213">
        <f t="shared" si="86"/>
        <v>61</v>
      </c>
      <c r="AI213">
        <v>105</v>
      </c>
      <c r="AK213" t="str">
        <f t="shared" si="87"/>
        <v>Any Design Technology</v>
      </c>
      <c r="AL213" t="str">
        <f t="shared" si="87"/>
        <v>NULL</v>
      </c>
      <c r="AM213">
        <f t="shared" si="91"/>
        <v>30</v>
      </c>
      <c r="AN213">
        <f t="shared" si="92"/>
        <v>18</v>
      </c>
      <c r="AO213">
        <f t="shared" si="93"/>
        <v>30</v>
      </c>
    </row>
    <row r="214" spans="18:41" x14ac:dyDescent="0.45">
      <c r="S214" t="s">
        <v>86</v>
      </c>
      <c r="T214" t="s">
        <v>1</v>
      </c>
      <c r="U214">
        <v>185513</v>
      </c>
      <c r="V214">
        <v>151082</v>
      </c>
      <c r="W214">
        <v>186447</v>
      </c>
      <c r="Y214" t="str">
        <f t="shared" si="82"/>
        <v>Any English</v>
      </c>
      <c r="Z214" t="s">
        <v>3</v>
      </c>
      <c r="AA214">
        <f t="shared" si="88"/>
        <v>185513</v>
      </c>
      <c r="AB214">
        <f t="shared" si="89"/>
        <v>151082</v>
      </c>
      <c r="AC214">
        <f t="shared" si="90"/>
        <v>186447</v>
      </c>
      <c r="AE214" t="str">
        <f t="shared" si="84"/>
        <v>Any English</v>
      </c>
      <c r="AF214" t="str">
        <f t="shared" si="84"/>
        <v>NULL</v>
      </c>
      <c r="AG214">
        <f t="shared" si="85"/>
        <v>99</v>
      </c>
      <c r="AH214">
        <f t="shared" si="86"/>
        <v>81</v>
      </c>
      <c r="AI214">
        <v>106</v>
      </c>
      <c r="AK214" t="str">
        <f t="shared" si="87"/>
        <v>Any English</v>
      </c>
      <c r="AL214" t="str">
        <f t="shared" si="87"/>
        <v>NULL</v>
      </c>
      <c r="AM214">
        <f t="shared" si="91"/>
        <v>30</v>
      </c>
      <c r="AN214">
        <f t="shared" si="92"/>
        <v>25</v>
      </c>
      <c r="AO214">
        <f t="shared" si="93"/>
        <v>30</v>
      </c>
    </row>
    <row r="215" spans="18:41" x14ac:dyDescent="0.45">
      <c r="S215" t="s">
        <v>86</v>
      </c>
      <c r="T215" t="s">
        <v>2</v>
      </c>
      <c r="U215">
        <v>175132</v>
      </c>
      <c r="V215">
        <v>116597</v>
      </c>
      <c r="W215">
        <v>176766</v>
      </c>
      <c r="Y215" t="str">
        <f t="shared" si="82"/>
        <v>Any English</v>
      </c>
      <c r="Z215" t="s">
        <v>3</v>
      </c>
      <c r="AA215">
        <f t="shared" si="88"/>
        <v>175132</v>
      </c>
      <c r="AB215">
        <f t="shared" si="89"/>
        <v>116597</v>
      </c>
      <c r="AC215">
        <f t="shared" si="90"/>
        <v>176766</v>
      </c>
      <c r="AE215" t="str">
        <f t="shared" si="84"/>
        <v>Any English</v>
      </c>
      <c r="AF215" t="str">
        <f t="shared" si="84"/>
        <v>NULL</v>
      </c>
      <c r="AG215">
        <f t="shared" si="85"/>
        <v>99</v>
      </c>
      <c r="AH215">
        <f t="shared" si="86"/>
        <v>66</v>
      </c>
      <c r="AI215">
        <v>107</v>
      </c>
      <c r="AK215" t="str">
        <f t="shared" si="87"/>
        <v>Any English</v>
      </c>
      <c r="AL215" t="str">
        <f t="shared" si="87"/>
        <v>NULL</v>
      </c>
      <c r="AM215">
        <f t="shared" si="91"/>
        <v>29</v>
      </c>
      <c r="AN215">
        <f t="shared" si="92"/>
        <v>19</v>
      </c>
      <c r="AO215">
        <f t="shared" si="93"/>
        <v>29</v>
      </c>
    </row>
    <row r="216" spans="18:41" x14ac:dyDescent="0.45">
      <c r="S216" t="s">
        <v>86</v>
      </c>
      <c r="T216" t="s">
        <v>3</v>
      </c>
      <c r="U216">
        <v>360645</v>
      </c>
      <c r="V216">
        <v>267679</v>
      </c>
      <c r="W216">
        <v>363213</v>
      </c>
      <c r="Y216" t="str">
        <f t="shared" si="82"/>
        <v>Any English</v>
      </c>
      <c r="Z216" t="s">
        <v>3</v>
      </c>
      <c r="AA216">
        <f t="shared" si="88"/>
        <v>360645</v>
      </c>
      <c r="AB216">
        <f t="shared" si="89"/>
        <v>267679</v>
      </c>
      <c r="AC216">
        <f t="shared" si="90"/>
        <v>363213</v>
      </c>
      <c r="AE216" t="str">
        <f t="shared" si="84"/>
        <v>Any English</v>
      </c>
      <c r="AF216" t="str">
        <f t="shared" si="84"/>
        <v>NULL</v>
      </c>
      <c r="AG216">
        <f t="shared" si="85"/>
        <v>99</v>
      </c>
      <c r="AH216">
        <f t="shared" si="86"/>
        <v>74</v>
      </c>
      <c r="AI216">
        <v>108</v>
      </c>
      <c r="AK216" t="str">
        <f t="shared" si="87"/>
        <v>Any English</v>
      </c>
      <c r="AL216" t="str">
        <f t="shared" si="87"/>
        <v>NULL</v>
      </c>
      <c r="AM216">
        <f t="shared" si="91"/>
        <v>59</v>
      </c>
      <c r="AN216">
        <f t="shared" si="92"/>
        <v>44</v>
      </c>
      <c r="AO216">
        <f t="shared" si="93"/>
        <v>59</v>
      </c>
    </row>
    <row r="217" spans="18:41" x14ac:dyDescent="0.45">
      <c r="S217" t="s">
        <v>80</v>
      </c>
      <c r="T217" t="s">
        <v>1</v>
      </c>
      <c r="U217">
        <v>161737</v>
      </c>
      <c r="V217">
        <v>123036</v>
      </c>
      <c r="W217">
        <v>162473</v>
      </c>
      <c r="Y217" t="str">
        <f t="shared" si="82"/>
        <v>Any Modern Language</v>
      </c>
      <c r="Z217" t="s">
        <v>3</v>
      </c>
      <c r="AA217">
        <f t="shared" si="88"/>
        <v>161737</v>
      </c>
      <c r="AB217">
        <f t="shared" si="89"/>
        <v>123036</v>
      </c>
      <c r="AC217">
        <f t="shared" si="90"/>
        <v>162473</v>
      </c>
      <c r="AE217" t="str">
        <f t="shared" si="84"/>
        <v>Any Modern Language</v>
      </c>
      <c r="AF217" t="str">
        <f t="shared" si="84"/>
        <v>NULL</v>
      </c>
      <c r="AG217">
        <f t="shared" si="85"/>
        <v>100</v>
      </c>
      <c r="AH217">
        <f t="shared" si="86"/>
        <v>76</v>
      </c>
      <c r="AI217">
        <v>109</v>
      </c>
      <c r="AK217" t="str">
        <f t="shared" si="87"/>
        <v>Any Modern Language</v>
      </c>
      <c r="AL217" t="str">
        <f t="shared" si="87"/>
        <v>NULL</v>
      </c>
      <c r="AM217">
        <f t="shared" si="91"/>
        <v>26</v>
      </c>
      <c r="AN217">
        <f t="shared" si="92"/>
        <v>20</v>
      </c>
      <c r="AO217">
        <f t="shared" si="93"/>
        <v>27</v>
      </c>
    </row>
    <row r="218" spans="18:41" x14ac:dyDescent="0.45">
      <c r="S218" t="s">
        <v>80</v>
      </c>
      <c r="T218" t="s">
        <v>2</v>
      </c>
      <c r="U218">
        <v>129006</v>
      </c>
      <c r="V218">
        <v>85582</v>
      </c>
      <c r="W218">
        <v>130015</v>
      </c>
      <c r="Y218" t="str">
        <f t="shared" si="82"/>
        <v>Any Modern Language</v>
      </c>
      <c r="Z218" t="s">
        <v>3</v>
      </c>
      <c r="AA218">
        <f t="shared" si="88"/>
        <v>129006</v>
      </c>
      <c r="AB218">
        <f t="shared" si="89"/>
        <v>85582</v>
      </c>
      <c r="AC218">
        <f t="shared" si="90"/>
        <v>130015</v>
      </c>
      <c r="AE218" t="str">
        <f t="shared" si="84"/>
        <v>Any Modern Language</v>
      </c>
      <c r="AF218" t="str">
        <f t="shared" si="84"/>
        <v>NULL</v>
      </c>
      <c r="AG218">
        <f t="shared" si="85"/>
        <v>99</v>
      </c>
      <c r="AH218">
        <f t="shared" si="86"/>
        <v>66</v>
      </c>
      <c r="AI218">
        <v>110</v>
      </c>
      <c r="AK218" t="str">
        <f t="shared" si="87"/>
        <v>Any Modern Language</v>
      </c>
      <c r="AL218" t="str">
        <f t="shared" si="87"/>
        <v>NULL</v>
      </c>
      <c r="AM218">
        <f t="shared" si="91"/>
        <v>21</v>
      </c>
      <c r="AN218">
        <f t="shared" si="92"/>
        <v>14</v>
      </c>
      <c r="AO218">
        <f t="shared" si="93"/>
        <v>21</v>
      </c>
    </row>
    <row r="219" spans="18:41" x14ac:dyDescent="0.45">
      <c r="S219" t="s">
        <v>80</v>
      </c>
      <c r="T219" t="s">
        <v>3</v>
      </c>
      <c r="U219">
        <v>290743</v>
      </c>
      <c r="V219">
        <v>208618</v>
      </c>
      <c r="W219">
        <v>292488</v>
      </c>
      <c r="Y219" t="str">
        <f t="shared" si="82"/>
        <v>Any Modern Language</v>
      </c>
      <c r="Z219" t="s">
        <v>3</v>
      </c>
      <c r="AA219">
        <f t="shared" si="88"/>
        <v>290743</v>
      </c>
      <c r="AB219">
        <f t="shared" si="89"/>
        <v>208618</v>
      </c>
      <c r="AC219">
        <f t="shared" si="90"/>
        <v>292488</v>
      </c>
      <c r="AE219" t="str">
        <f t="shared" si="84"/>
        <v>Any Modern Language</v>
      </c>
      <c r="AF219" t="str">
        <f t="shared" si="84"/>
        <v>NULL</v>
      </c>
      <c r="AG219">
        <f t="shared" si="85"/>
        <v>99</v>
      </c>
      <c r="AH219">
        <f t="shared" si="86"/>
        <v>71</v>
      </c>
      <c r="AI219">
        <v>111</v>
      </c>
      <c r="AK219" t="str">
        <f t="shared" si="87"/>
        <v>Any Modern Language</v>
      </c>
      <c r="AL219" t="str">
        <f t="shared" si="87"/>
        <v>NULL</v>
      </c>
      <c r="AM219">
        <f t="shared" si="91"/>
        <v>47</v>
      </c>
      <c r="AN219">
        <f t="shared" si="92"/>
        <v>34</v>
      </c>
      <c r="AO219">
        <f t="shared" si="93"/>
        <v>48</v>
      </c>
    </row>
    <row r="220" spans="18:41" x14ac:dyDescent="0.45">
      <c r="S220" t="s">
        <v>77</v>
      </c>
      <c r="T220" t="s">
        <v>1</v>
      </c>
      <c r="U220">
        <v>250817</v>
      </c>
      <c r="V220">
        <v>185914</v>
      </c>
      <c r="W220">
        <v>252835</v>
      </c>
      <c r="Y220" t="str">
        <f t="shared" si="82"/>
        <v>Any Science</v>
      </c>
      <c r="Z220" t="s">
        <v>3</v>
      </c>
      <c r="AA220">
        <f t="shared" si="88"/>
        <v>250817</v>
      </c>
      <c r="AB220">
        <f t="shared" si="89"/>
        <v>185914</v>
      </c>
      <c r="AC220">
        <f t="shared" si="90"/>
        <v>252835</v>
      </c>
      <c r="AE220" t="str">
        <f t="shared" si="84"/>
        <v>Any Science</v>
      </c>
      <c r="AF220" t="str">
        <f t="shared" si="84"/>
        <v>NULL</v>
      </c>
      <c r="AG220">
        <f t="shared" si="85"/>
        <v>99</v>
      </c>
      <c r="AH220">
        <f t="shared" si="86"/>
        <v>74</v>
      </c>
      <c r="AI220">
        <v>112</v>
      </c>
      <c r="AK220" t="str">
        <f t="shared" si="87"/>
        <v>Any Science</v>
      </c>
      <c r="AL220" t="str">
        <f t="shared" si="87"/>
        <v>NULL</v>
      </c>
      <c r="AM220">
        <f t="shared" si="91"/>
        <v>41</v>
      </c>
      <c r="AN220">
        <f t="shared" si="92"/>
        <v>30</v>
      </c>
      <c r="AO220">
        <f t="shared" si="93"/>
        <v>41</v>
      </c>
    </row>
    <row r="221" spans="18:41" x14ac:dyDescent="0.45">
      <c r="S221" t="s">
        <v>77</v>
      </c>
      <c r="T221" t="s">
        <v>2</v>
      </c>
      <c r="U221">
        <v>253289</v>
      </c>
      <c r="V221">
        <v>176031</v>
      </c>
      <c r="W221">
        <v>256257</v>
      </c>
      <c r="Y221" t="str">
        <f t="shared" si="82"/>
        <v>Any Science</v>
      </c>
      <c r="Z221" t="s">
        <v>3</v>
      </c>
      <c r="AA221">
        <f t="shared" si="88"/>
        <v>253289</v>
      </c>
      <c r="AB221">
        <f t="shared" si="89"/>
        <v>176031</v>
      </c>
      <c r="AC221">
        <f t="shared" si="90"/>
        <v>256257</v>
      </c>
      <c r="AE221" t="str">
        <f t="shared" si="84"/>
        <v>Any Science</v>
      </c>
      <c r="AF221" t="str">
        <f t="shared" si="84"/>
        <v>NULL</v>
      </c>
      <c r="AG221">
        <f t="shared" si="85"/>
        <v>99</v>
      </c>
      <c r="AH221">
        <f t="shared" si="86"/>
        <v>69</v>
      </c>
      <c r="AI221">
        <v>113</v>
      </c>
      <c r="AK221" t="str">
        <f t="shared" si="87"/>
        <v>Any Science</v>
      </c>
      <c r="AL221" t="str">
        <f t="shared" si="87"/>
        <v>NULL</v>
      </c>
      <c r="AM221">
        <f t="shared" si="91"/>
        <v>41</v>
      </c>
      <c r="AN221">
        <f t="shared" si="92"/>
        <v>29</v>
      </c>
      <c r="AO221">
        <f t="shared" si="93"/>
        <v>42</v>
      </c>
    </row>
    <row r="222" spans="18:41" x14ac:dyDescent="0.45">
      <c r="S222" t="s">
        <v>77</v>
      </c>
      <c r="T222" t="s">
        <v>3</v>
      </c>
      <c r="U222">
        <v>504106</v>
      </c>
      <c r="V222">
        <v>361945</v>
      </c>
      <c r="W222">
        <v>509092</v>
      </c>
      <c r="Y222" t="str">
        <f t="shared" si="82"/>
        <v>Any Science</v>
      </c>
      <c r="Z222" t="s">
        <v>3</v>
      </c>
      <c r="AA222">
        <f t="shared" si="88"/>
        <v>504106</v>
      </c>
      <c r="AB222">
        <f t="shared" si="89"/>
        <v>361945</v>
      </c>
      <c r="AC222">
        <f t="shared" si="90"/>
        <v>509092</v>
      </c>
      <c r="AE222" t="str">
        <f t="shared" si="84"/>
        <v>Any Science</v>
      </c>
      <c r="AF222" t="str">
        <f t="shared" si="84"/>
        <v>NULL</v>
      </c>
      <c r="AG222">
        <f t="shared" si="85"/>
        <v>99</v>
      </c>
      <c r="AH222">
        <f t="shared" si="86"/>
        <v>71</v>
      </c>
      <c r="AI222">
        <v>114</v>
      </c>
      <c r="AK222" t="str">
        <f t="shared" si="87"/>
        <v>Any Science</v>
      </c>
      <c r="AL222" t="str">
        <f t="shared" si="87"/>
        <v>NULL</v>
      </c>
      <c r="AM222">
        <f t="shared" si="91"/>
        <v>82</v>
      </c>
      <c r="AN222">
        <f t="shared" si="92"/>
        <v>59</v>
      </c>
      <c r="AO222">
        <f t="shared" si="93"/>
        <v>83</v>
      </c>
    </row>
    <row r="223" spans="18:41" x14ac:dyDescent="0.45">
      <c r="S223" t="s">
        <v>5</v>
      </c>
      <c r="T223" t="s">
        <v>1</v>
      </c>
      <c r="U223">
        <v>265355</v>
      </c>
      <c r="V223">
        <v>194855</v>
      </c>
      <c r="W223">
        <v>275646</v>
      </c>
      <c r="Y223" t="str">
        <f t="shared" si="82"/>
        <v>Mathematics</v>
      </c>
      <c r="Z223" t="s">
        <v>3</v>
      </c>
      <c r="AA223">
        <f t="shared" si="88"/>
        <v>265355</v>
      </c>
      <c r="AB223">
        <f t="shared" si="89"/>
        <v>194855</v>
      </c>
      <c r="AC223">
        <f t="shared" si="90"/>
        <v>275646</v>
      </c>
      <c r="AE223" t="str">
        <f t="shared" si="84"/>
        <v>Mathematics</v>
      </c>
      <c r="AF223" t="str">
        <f t="shared" si="84"/>
        <v>NULL</v>
      </c>
      <c r="AG223">
        <f t="shared" si="85"/>
        <v>96</v>
      </c>
      <c r="AH223">
        <f t="shared" si="86"/>
        <v>71</v>
      </c>
      <c r="AI223">
        <v>115</v>
      </c>
      <c r="AK223" t="str">
        <f t="shared" si="87"/>
        <v>Mathematics</v>
      </c>
      <c r="AL223" t="str">
        <f t="shared" si="87"/>
        <v>NULL</v>
      </c>
      <c r="AM223">
        <f t="shared" si="91"/>
        <v>43</v>
      </c>
      <c r="AN223">
        <f t="shared" si="92"/>
        <v>32</v>
      </c>
      <c r="AO223">
        <f t="shared" si="93"/>
        <v>45</v>
      </c>
    </row>
    <row r="224" spans="18:41" x14ac:dyDescent="0.45">
      <c r="S224" t="s">
        <v>5</v>
      </c>
      <c r="T224" t="s">
        <v>2</v>
      </c>
      <c r="U224">
        <v>271465</v>
      </c>
      <c r="V224">
        <v>197733</v>
      </c>
      <c r="W224">
        <v>283427</v>
      </c>
      <c r="Y224" t="str">
        <f t="shared" si="82"/>
        <v>Mathematics</v>
      </c>
      <c r="Z224" t="s">
        <v>3</v>
      </c>
      <c r="AA224">
        <f t="shared" si="88"/>
        <v>271465</v>
      </c>
      <c r="AB224">
        <f t="shared" si="89"/>
        <v>197733</v>
      </c>
      <c r="AC224">
        <f t="shared" si="90"/>
        <v>283427</v>
      </c>
      <c r="AE224" t="str">
        <f t="shared" ref="AE224:AF229" si="94">Y224</f>
        <v>Mathematics</v>
      </c>
      <c r="AF224" t="str">
        <f t="shared" si="94"/>
        <v>NULL</v>
      </c>
      <c r="AG224">
        <f t="shared" si="85"/>
        <v>96</v>
      </c>
      <c r="AH224">
        <f t="shared" si="86"/>
        <v>70</v>
      </c>
      <c r="AI224">
        <v>116</v>
      </c>
      <c r="AK224" t="str">
        <f t="shared" ref="AK224:AL229" si="95">AE224</f>
        <v>Mathematics</v>
      </c>
      <c r="AL224" t="str">
        <f t="shared" si="95"/>
        <v>NULL</v>
      </c>
      <c r="AM224">
        <f t="shared" si="91"/>
        <v>44</v>
      </c>
      <c r="AN224">
        <f t="shared" si="92"/>
        <v>32</v>
      </c>
      <c r="AO224">
        <f t="shared" si="93"/>
        <v>46</v>
      </c>
    </row>
    <row r="225" spans="19:41" x14ac:dyDescent="0.45">
      <c r="S225" t="s">
        <v>5</v>
      </c>
      <c r="T225" t="s">
        <v>3</v>
      </c>
      <c r="U225">
        <v>536820</v>
      </c>
      <c r="V225">
        <v>392588</v>
      </c>
      <c r="W225">
        <v>559073</v>
      </c>
      <c r="Y225" t="str">
        <f t="shared" si="82"/>
        <v>Mathematics</v>
      </c>
      <c r="Z225" t="s">
        <v>3</v>
      </c>
      <c r="AA225">
        <f t="shared" si="88"/>
        <v>536820</v>
      </c>
      <c r="AB225">
        <f t="shared" si="89"/>
        <v>392588</v>
      </c>
      <c r="AC225">
        <f t="shared" si="90"/>
        <v>559073</v>
      </c>
      <c r="AE225" t="str">
        <f t="shared" si="94"/>
        <v>Mathematics</v>
      </c>
      <c r="AF225" t="str">
        <f t="shared" si="94"/>
        <v>NULL</v>
      </c>
      <c r="AG225">
        <f t="shared" si="85"/>
        <v>96</v>
      </c>
      <c r="AH225">
        <f t="shared" si="86"/>
        <v>70</v>
      </c>
      <c r="AI225">
        <v>117</v>
      </c>
      <c r="AK225" t="str">
        <f t="shared" si="95"/>
        <v>Mathematics</v>
      </c>
      <c r="AL225" t="str">
        <f t="shared" si="95"/>
        <v>NULL</v>
      </c>
      <c r="AM225">
        <f t="shared" si="91"/>
        <v>88</v>
      </c>
      <c r="AN225">
        <f t="shared" si="92"/>
        <v>64</v>
      </c>
      <c r="AO225">
        <f t="shared" si="93"/>
        <v>91</v>
      </c>
    </row>
    <row r="226" spans="19:41" x14ac:dyDescent="0.45">
      <c r="S226" t="s">
        <v>165</v>
      </c>
      <c r="T226" t="s">
        <v>1</v>
      </c>
      <c r="U226">
        <v>285121</v>
      </c>
      <c r="V226">
        <v>249215</v>
      </c>
      <c r="W226">
        <v>287085</v>
      </c>
      <c r="Y226" t="str">
        <f t="shared" si="82"/>
        <v>Other</v>
      </c>
      <c r="Z226" t="s">
        <v>3</v>
      </c>
      <c r="AA226">
        <f t="shared" si="88"/>
        <v>285121</v>
      </c>
      <c r="AB226">
        <f t="shared" si="89"/>
        <v>249215</v>
      </c>
      <c r="AC226">
        <f t="shared" si="90"/>
        <v>287085</v>
      </c>
      <c r="AE226" t="str">
        <f t="shared" si="94"/>
        <v>Other</v>
      </c>
      <c r="AF226" t="str">
        <f t="shared" si="94"/>
        <v>NULL</v>
      </c>
      <c r="AG226">
        <f t="shared" si="85"/>
        <v>99</v>
      </c>
      <c r="AH226">
        <f t="shared" si="86"/>
        <v>87</v>
      </c>
      <c r="AI226">
        <v>118</v>
      </c>
      <c r="AK226" t="str">
        <f t="shared" si="95"/>
        <v>Other</v>
      </c>
      <c r="AL226" t="str">
        <f t="shared" si="95"/>
        <v>NULL</v>
      </c>
      <c r="AM226">
        <f t="shared" si="91"/>
        <v>47</v>
      </c>
      <c r="AN226">
        <f t="shared" si="92"/>
        <v>41</v>
      </c>
      <c r="AO226">
        <f t="shared" si="93"/>
        <v>47</v>
      </c>
    </row>
    <row r="227" spans="19:41" x14ac:dyDescent="0.45">
      <c r="S227" t="s">
        <v>165</v>
      </c>
      <c r="T227" t="s">
        <v>2</v>
      </c>
      <c r="U227">
        <v>286660</v>
      </c>
      <c r="V227">
        <v>221589</v>
      </c>
      <c r="W227">
        <v>290145</v>
      </c>
      <c r="Y227" t="str">
        <f t="shared" si="82"/>
        <v>Other</v>
      </c>
      <c r="Z227" t="s">
        <v>3</v>
      </c>
      <c r="AA227">
        <f t="shared" si="88"/>
        <v>286660</v>
      </c>
      <c r="AB227">
        <f t="shared" si="89"/>
        <v>221589</v>
      </c>
      <c r="AC227">
        <f t="shared" si="90"/>
        <v>290145</v>
      </c>
      <c r="AE227" t="str">
        <f t="shared" si="94"/>
        <v>Other</v>
      </c>
      <c r="AF227" t="str">
        <f t="shared" si="94"/>
        <v>NULL</v>
      </c>
      <c r="AG227">
        <f t="shared" si="85"/>
        <v>99</v>
      </c>
      <c r="AH227">
        <f t="shared" si="86"/>
        <v>76</v>
      </c>
      <c r="AI227">
        <v>119</v>
      </c>
      <c r="AK227" t="str">
        <f t="shared" si="95"/>
        <v>Other</v>
      </c>
      <c r="AL227" t="str">
        <f t="shared" si="95"/>
        <v>NULL</v>
      </c>
      <c r="AM227">
        <f t="shared" si="91"/>
        <v>47</v>
      </c>
      <c r="AN227">
        <f t="shared" si="92"/>
        <v>36</v>
      </c>
      <c r="AO227">
        <f t="shared" si="93"/>
        <v>47</v>
      </c>
    </row>
    <row r="228" spans="19:41" x14ac:dyDescent="0.45">
      <c r="S228" t="s">
        <v>165</v>
      </c>
      <c r="T228" t="s">
        <v>3</v>
      </c>
      <c r="U228">
        <v>571781</v>
      </c>
      <c r="V228">
        <v>470804</v>
      </c>
      <c r="W228">
        <v>577230</v>
      </c>
      <c r="Y228" t="str">
        <f t="shared" si="82"/>
        <v>Other</v>
      </c>
      <c r="Z228" t="s">
        <v>3</v>
      </c>
      <c r="AA228">
        <f t="shared" si="88"/>
        <v>571781</v>
      </c>
      <c r="AB228">
        <f t="shared" si="89"/>
        <v>470804</v>
      </c>
      <c r="AC228">
        <f t="shared" si="90"/>
        <v>577230</v>
      </c>
      <c r="AE228" t="str">
        <f t="shared" si="94"/>
        <v>Other</v>
      </c>
      <c r="AF228" t="str">
        <f t="shared" si="94"/>
        <v>NULL</v>
      </c>
      <c r="AG228">
        <f t="shared" si="85"/>
        <v>99</v>
      </c>
      <c r="AH228">
        <f t="shared" si="86"/>
        <v>82</v>
      </c>
      <c r="AI228">
        <v>120</v>
      </c>
      <c r="AK228" t="str">
        <f t="shared" si="95"/>
        <v>Other</v>
      </c>
      <c r="AL228" t="str">
        <f t="shared" si="95"/>
        <v>NULL</v>
      </c>
      <c r="AM228">
        <f t="shared" si="91"/>
        <v>93</v>
      </c>
      <c r="AN228">
        <f t="shared" si="92"/>
        <v>77</v>
      </c>
      <c r="AO228">
        <f t="shared" si="93"/>
        <v>94</v>
      </c>
    </row>
    <row r="229" spans="19:41" x14ac:dyDescent="0.45">
      <c r="S229" t="s">
        <v>3</v>
      </c>
      <c r="T229" t="s">
        <v>3</v>
      </c>
      <c r="U229">
        <v>2458599</v>
      </c>
      <c r="V229">
        <v>1826860</v>
      </c>
      <c r="W229">
        <v>2498832</v>
      </c>
      <c r="Y229" t="str">
        <f t="shared" si="82"/>
        <v>NULL</v>
      </c>
      <c r="Z229" t="s">
        <v>3</v>
      </c>
      <c r="AA229">
        <f t="shared" si="88"/>
        <v>2458599</v>
      </c>
      <c r="AB229">
        <f t="shared" si="89"/>
        <v>1826860</v>
      </c>
      <c r="AC229">
        <f t="shared" si="90"/>
        <v>2498832</v>
      </c>
      <c r="AE229" t="str">
        <f t="shared" si="94"/>
        <v>NULL</v>
      </c>
      <c r="AF229" t="str">
        <f t="shared" si="94"/>
        <v>NULL</v>
      </c>
      <c r="AG229">
        <f t="shared" si="85"/>
        <v>98</v>
      </c>
      <c r="AH229">
        <f t="shared" si="86"/>
        <v>73</v>
      </c>
      <c r="AI229">
        <v>121</v>
      </c>
      <c r="AK229" t="str">
        <f t="shared" si="95"/>
        <v>NULL</v>
      </c>
      <c r="AL229" t="str">
        <f t="shared" si="95"/>
        <v>NULL</v>
      </c>
      <c r="AM229">
        <f t="shared" si="91"/>
        <v>402</v>
      </c>
      <c r="AN229">
        <f t="shared" si="92"/>
        <v>298</v>
      </c>
      <c r="AO229">
        <f t="shared" si="93"/>
        <v>408</v>
      </c>
    </row>
  </sheetData>
  <sheetProtection selectLockedCells="1"/>
  <autoFilter ref="A11:L141"/>
  <mergeCells count="7">
    <mergeCell ref="A95:F95"/>
    <mergeCell ref="A96:K96"/>
    <mergeCell ref="A101:L101"/>
    <mergeCell ref="A1:L1"/>
    <mergeCell ref="A2:B2"/>
    <mergeCell ref="B6:F6"/>
    <mergeCell ref="B7:F7"/>
  </mergeCells>
  <dataValidations count="2">
    <dataValidation type="list" allowBlank="1" showInputMessage="1" showErrorMessage="1" sqref="B6:F6">
      <formula1>$O$5:$O$7</formula1>
    </dataValidation>
    <dataValidation type="list" allowBlank="1" showInputMessage="1" showErrorMessage="1" sqref="B7:F7">
      <formula1>$O$24:$O$26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8"/>
  <sheetViews>
    <sheetView showGridLines="0" zoomScale="85" zoomScaleNormal="85" workbookViewId="0"/>
  </sheetViews>
  <sheetFormatPr defaultColWidth="9.1328125" defaultRowHeight="13.15" x14ac:dyDescent="0.4"/>
  <cols>
    <col min="1" max="1" width="43" style="71" customWidth="1"/>
    <col min="2" max="2" width="15.73046875" style="71" customWidth="1"/>
    <col min="3" max="3" width="14.1328125" style="71" customWidth="1"/>
    <col min="4" max="8" width="13.3984375" style="71" customWidth="1"/>
    <col min="9" max="9" width="12.59765625" style="71" customWidth="1"/>
    <col min="10" max="10" width="12.1328125" style="71" customWidth="1"/>
    <col min="11" max="11" width="13.1328125" style="71" customWidth="1"/>
    <col min="12" max="12" width="11.59765625" style="71" customWidth="1"/>
    <col min="13" max="13" width="11.265625" style="71" customWidth="1"/>
    <col min="14" max="14" width="3.3984375" style="71" customWidth="1"/>
    <col min="15" max="15" width="11.86328125" style="71" customWidth="1"/>
    <col min="16" max="16" width="11.73046875" style="71" customWidth="1"/>
    <col min="17" max="17" width="12.3984375" style="71" customWidth="1"/>
    <col min="18" max="20" width="13.3984375" style="71" customWidth="1"/>
    <col min="21" max="21" width="12.3984375" style="71" customWidth="1"/>
    <col min="22" max="22" width="12.86328125" style="71" customWidth="1"/>
    <col min="23" max="23" width="10.73046875" style="71" customWidth="1"/>
    <col min="24" max="25" width="9.59765625" style="71" bestFit="1" customWidth="1"/>
    <col min="26" max="26" width="11.1328125" style="71" customWidth="1"/>
    <col min="27" max="27" width="2.73046875" style="71" customWidth="1"/>
    <col min="28" max="30" width="9.59765625" style="71" bestFit="1" customWidth="1"/>
    <col min="31" max="33" width="13.3984375" style="71" customWidth="1"/>
    <col min="34" max="34" width="9.1328125" style="71"/>
    <col min="35" max="39" width="9.59765625" style="71" bestFit="1" customWidth="1"/>
    <col min="40" max="40" width="9.59765625" style="84" bestFit="1" customWidth="1"/>
    <col min="41" max="43" width="9.59765625" style="71" bestFit="1" customWidth="1"/>
    <col min="44" max="45" width="9.1328125" style="71"/>
    <col min="46" max="46" width="30" style="71" customWidth="1"/>
    <col min="47" max="16384" width="9.1328125" style="71"/>
  </cols>
  <sheetData>
    <row r="1" spans="1:43" ht="15" x14ac:dyDescent="0.4">
      <c r="A1" s="84" t="s">
        <v>611</v>
      </c>
    </row>
    <row r="2" spans="1:43" x14ac:dyDescent="0.4">
      <c r="A2" s="84" t="s">
        <v>594</v>
      </c>
    </row>
    <row r="3" spans="1:43" x14ac:dyDescent="0.4">
      <c r="A3" s="84" t="s">
        <v>70</v>
      </c>
    </row>
    <row r="4" spans="1:43" ht="51.4" x14ac:dyDescent="0.4">
      <c r="A4" s="84"/>
      <c r="B4" s="237" t="s">
        <v>445</v>
      </c>
      <c r="C4" s="237" t="s">
        <v>446</v>
      </c>
      <c r="D4" s="237" t="s">
        <v>447</v>
      </c>
      <c r="E4" s="217"/>
      <c r="F4" s="217"/>
      <c r="G4" s="217"/>
      <c r="R4" s="217"/>
      <c r="S4" s="217"/>
      <c r="T4" s="217"/>
      <c r="AE4" s="217"/>
      <c r="AF4" s="217"/>
      <c r="AG4" s="217"/>
    </row>
    <row r="5" spans="1:43" x14ac:dyDescent="0.4">
      <c r="A5" s="84"/>
      <c r="B5" s="238">
        <v>286570</v>
      </c>
      <c r="C5" s="238">
        <v>301070</v>
      </c>
      <c r="D5" s="238">
        <v>587640</v>
      </c>
      <c r="E5" s="239"/>
      <c r="F5" s="239"/>
      <c r="G5" s="239"/>
      <c r="R5" s="239"/>
      <c r="S5" s="239"/>
      <c r="T5" s="239"/>
      <c r="AE5" s="239"/>
      <c r="AF5" s="239"/>
      <c r="AG5" s="239"/>
    </row>
    <row r="6" spans="1:43" s="84" customFormat="1" x14ac:dyDescent="0.4">
      <c r="B6" s="240"/>
      <c r="C6" s="240"/>
      <c r="E6" s="240"/>
      <c r="F6" s="240"/>
    </row>
    <row r="7" spans="1:43" x14ac:dyDescent="0.4">
      <c r="A7" s="84"/>
      <c r="B7" s="240"/>
      <c r="C7" s="240"/>
      <c r="D7" s="84"/>
      <c r="E7" s="240"/>
      <c r="F7" s="240"/>
      <c r="G7" s="84"/>
      <c r="H7" s="240"/>
      <c r="I7" s="240"/>
      <c r="J7" s="84"/>
      <c r="K7" s="240"/>
      <c r="L7" s="240"/>
      <c r="M7" s="84"/>
      <c r="O7" s="240"/>
      <c r="P7" s="240"/>
      <c r="Q7" s="84"/>
      <c r="R7" s="240"/>
      <c r="S7" s="240"/>
      <c r="T7" s="84"/>
      <c r="U7" s="240"/>
      <c r="V7" s="240"/>
      <c r="W7" s="84"/>
      <c r="X7" s="240"/>
      <c r="Y7" s="240"/>
      <c r="Z7" s="84"/>
      <c r="AB7" s="240"/>
      <c r="AC7" s="240"/>
      <c r="AD7" s="84"/>
      <c r="AE7" s="240"/>
      <c r="AF7" s="240"/>
      <c r="AG7" s="84"/>
      <c r="AH7" s="240"/>
      <c r="AI7" s="240"/>
      <c r="AJ7" s="84"/>
      <c r="AK7" s="240"/>
      <c r="AL7" s="240"/>
      <c r="AM7" s="84"/>
    </row>
    <row r="8" spans="1:43" s="84" customFormat="1" x14ac:dyDescent="0.4">
      <c r="A8" s="241"/>
      <c r="B8" s="241"/>
      <c r="C8" s="241"/>
      <c r="D8" s="241"/>
      <c r="E8" s="241"/>
      <c r="F8" s="241"/>
      <c r="G8" s="241"/>
      <c r="M8" s="241"/>
      <c r="N8" s="241"/>
      <c r="O8" s="241"/>
      <c r="P8" s="241"/>
      <c r="Q8" s="241"/>
      <c r="R8" s="241"/>
      <c r="S8" s="241"/>
      <c r="T8" s="241"/>
      <c r="AB8" s="241"/>
      <c r="AC8" s="241"/>
      <c r="AD8" s="241"/>
      <c r="AE8" s="241"/>
      <c r="AF8" s="241"/>
      <c r="AG8" s="241"/>
    </row>
    <row r="9" spans="1:43" x14ac:dyDescent="0.4">
      <c r="B9" s="355" t="s">
        <v>134</v>
      </c>
      <c r="C9" s="355"/>
      <c r="D9" s="355"/>
      <c r="E9" s="355"/>
      <c r="F9" s="356"/>
      <c r="G9" s="356"/>
      <c r="H9" s="356"/>
      <c r="I9" s="356"/>
      <c r="J9" s="356"/>
      <c r="K9" s="356"/>
      <c r="L9" s="356"/>
      <c r="M9" s="355"/>
      <c r="N9" s="219"/>
      <c r="O9" s="355" t="s">
        <v>448</v>
      </c>
      <c r="P9" s="355"/>
      <c r="Q9" s="355"/>
      <c r="R9" s="355"/>
      <c r="S9" s="356"/>
      <c r="T9" s="356"/>
      <c r="U9" s="356"/>
      <c r="V9" s="356"/>
      <c r="W9" s="356"/>
      <c r="X9" s="356"/>
      <c r="Y9" s="356"/>
      <c r="Z9" s="356"/>
      <c r="AA9" s="242"/>
      <c r="AB9" s="355" t="s">
        <v>449</v>
      </c>
      <c r="AC9" s="355"/>
      <c r="AD9" s="355"/>
      <c r="AE9" s="356"/>
      <c r="AF9" s="356"/>
      <c r="AG9" s="356"/>
      <c r="AH9" s="356"/>
      <c r="AI9" s="356"/>
      <c r="AJ9" s="356"/>
      <c r="AK9" s="356"/>
      <c r="AL9" s="356"/>
      <c r="AM9" s="356"/>
    </row>
    <row r="10" spans="1:43" ht="78.400000000000006" x14ac:dyDescent="0.4">
      <c r="A10" s="243"/>
      <c r="B10" s="209" t="s">
        <v>450</v>
      </c>
      <c r="C10" s="209" t="s">
        <v>451</v>
      </c>
      <c r="D10" s="209" t="s">
        <v>452</v>
      </c>
      <c r="E10" s="209" t="s">
        <v>572</v>
      </c>
      <c r="F10" s="209" t="s">
        <v>573</v>
      </c>
      <c r="G10" s="209" t="s">
        <v>574</v>
      </c>
      <c r="H10" s="209" t="s">
        <v>575</v>
      </c>
      <c r="I10" s="209" t="s">
        <v>576</v>
      </c>
      <c r="J10" s="209" t="s">
        <v>577</v>
      </c>
      <c r="K10" s="209" t="s">
        <v>578</v>
      </c>
      <c r="L10" s="209" t="s">
        <v>579</v>
      </c>
      <c r="M10" s="209" t="s">
        <v>580</v>
      </c>
      <c r="N10" s="217"/>
      <c r="O10" s="209" t="s">
        <v>450</v>
      </c>
      <c r="P10" s="209" t="s">
        <v>451</v>
      </c>
      <c r="Q10" s="209" t="s">
        <v>452</v>
      </c>
      <c r="R10" s="209" t="s">
        <v>572</v>
      </c>
      <c r="S10" s="209" t="s">
        <v>573</v>
      </c>
      <c r="T10" s="209" t="s">
        <v>574</v>
      </c>
      <c r="U10" s="209" t="s">
        <v>575</v>
      </c>
      <c r="V10" s="209" t="s">
        <v>576</v>
      </c>
      <c r="W10" s="209" t="s">
        <v>577</v>
      </c>
      <c r="X10" s="209" t="s">
        <v>578</v>
      </c>
      <c r="Y10" s="209" t="s">
        <v>579</v>
      </c>
      <c r="Z10" s="209" t="s">
        <v>580</v>
      </c>
      <c r="AA10" s="217"/>
      <c r="AB10" s="209" t="s">
        <v>450</v>
      </c>
      <c r="AC10" s="209" t="s">
        <v>451</v>
      </c>
      <c r="AD10" s="209" t="s">
        <v>452</v>
      </c>
      <c r="AE10" s="209" t="s">
        <v>572</v>
      </c>
      <c r="AF10" s="209" t="s">
        <v>573</v>
      </c>
      <c r="AG10" s="209" t="s">
        <v>574</v>
      </c>
      <c r="AH10" s="209" t="s">
        <v>575</v>
      </c>
      <c r="AI10" s="209" t="s">
        <v>576</v>
      </c>
      <c r="AJ10" s="209" t="s">
        <v>577</v>
      </c>
      <c r="AK10" s="209" t="s">
        <v>578</v>
      </c>
      <c r="AL10" s="209" t="s">
        <v>579</v>
      </c>
      <c r="AM10" s="209" t="s">
        <v>580</v>
      </c>
      <c r="AN10" s="244"/>
      <c r="AO10" s="217"/>
      <c r="AP10" s="217"/>
      <c r="AQ10" s="217"/>
    </row>
    <row r="11" spans="1:43" x14ac:dyDescent="0.4">
      <c r="A11" s="119"/>
    </row>
    <row r="12" spans="1:43" x14ac:dyDescent="0.4">
      <c r="A12" s="119"/>
    </row>
    <row r="13" spans="1:43" x14ac:dyDescent="0.4">
      <c r="A13" s="120" t="s">
        <v>125</v>
      </c>
      <c r="B13" s="227">
        <v>281296</v>
      </c>
      <c r="C13" s="227">
        <v>290169</v>
      </c>
      <c r="D13" s="227">
        <v>571465</v>
      </c>
      <c r="E13" s="227" t="s">
        <v>199</v>
      </c>
      <c r="F13" s="227" t="s">
        <v>199</v>
      </c>
      <c r="G13" s="227" t="s">
        <v>199</v>
      </c>
      <c r="H13" s="227">
        <v>256617</v>
      </c>
      <c r="I13" s="227">
        <v>245643</v>
      </c>
      <c r="J13" s="227">
        <v>502260</v>
      </c>
      <c r="K13" s="227">
        <v>280303</v>
      </c>
      <c r="L13" s="227">
        <v>287992</v>
      </c>
      <c r="M13" s="227">
        <v>568295</v>
      </c>
      <c r="N13" s="227"/>
      <c r="O13" s="227">
        <v>281043</v>
      </c>
      <c r="P13" s="227">
        <v>289593</v>
      </c>
      <c r="Q13" s="227">
        <v>570636</v>
      </c>
      <c r="R13" s="227" t="s">
        <v>199</v>
      </c>
      <c r="S13" s="227" t="s">
        <v>199</v>
      </c>
      <c r="T13" s="227" t="s">
        <v>199</v>
      </c>
      <c r="U13" s="227">
        <v>256338</v>
      </c>
      <c r="V13" s="227">
        <v>244935</v>
      </c>
      <c r="W13" s="227">
        <v>501273</v>
      </c>
      <c r="X13" s="227">
        <v>280050</v>
      </c>
      <c r="Y13" s="227">
        <v>287419</v>
      </c>
      <c r="Z13" s="227">
        <v>567469</v>
      </c>
      <c r="AA13" s="227"/>
      <c r="AB13" s="227">
        <v>14670</v>
      </c>
      <c r="AC13" s="227">
        <v>19554</v>
      </c>
      <c r="AD13" s="227">
        <v>34224</v>
      </c>
      <c r="AE13" s="227" t="s">
        <v>199</v>
      </c>
      <c r="AF13" s="227" t="s">
        <v>199</v>
      </c>
      <c r="AG13" s="227" t="s">
        <v>199</v>
      </c>
      <c r="AH13" s="227">
        <v>12492</v>
      </c>
      <c r="AI13" s="227">
        <v>16381</v>
      </c>
      <c r="AJ13" s="227">
        <v>28873</v>
      </c>
      <c r="AK13" s="227">
        <v>14368</v>
      </c>
      <c r="AL13" s="227">
        <v>19025</v>
      </c>
      <c r="AM13" s="227">
        <v>33393</v>
      </c>
    </row>
    <row r="14" spans="1:43" ht="21.95" customHeight="1" x14ac:dyDescent="0.4">
      <c r="A14" s="120" t="s">
        <v>612</v>
      </c>
      <c r="B14" s="227">
        <v>262531</v>
      </c>
      <c r="C14" s="227">
        <v>266578</v>
      </c>
      <c r="D14" s="227">
        <v>529109</v>
      </c>
      <c r="E14" s="227">
        <v>122920</v>
      </c>
      <c r="F14" s="227">
        <v>109569</v>
      </c>
      <c r="G14" s="227">
        <v>232489</v>
      </c>
      <c r="H14" s="227">
        <v>180850</v>
      </c>
      <c r="I14" s="227">
        <v>166069</v>
      </c>
      <c r="J14" s="227">
        <v>346919</v>
      </c>
      <c r="K14" s="227">
        <v>257287</v>
      </c>
      <c r="L14" s="227">
        <v>258286</v>
      </c>
      <c r="M14" s="227">
        <v>515573</v>
      </c>
      <c r="N14" s="227"/>
      <c r="O14" s="227">
        <v>262531</v>
      </c>
      <c r="P14" s="227">
        <v>266578</v>
      </c>
      <c r="Q14" s="227">
        <v>529109</v>
      </c>
      <c r="R14" s="227">
        <v>122920</v>
      </c>
      <c r="S14" s="227">
        <v>109569</v>
      </c>
      <c r="T14" s="227">
        <v>232489</v>
      </c>
      <c r="U14" s="227">
        <v>180850</v>
      </c>
      <c r="V14" s="227">
        <v>166069</v>
      </c>
      <c r="W14" s="227">
        <v>346919</v>
      </c>
      <c r="X14" s="227">
        <v>257287</v>
      </c>
      <c r="Y14" s="227">
        <v>258286</v>
      </c>
      <c r="Z14" s="227">
        <v>515573</v>
      </c>
      <c r="AA14" s="227"/>
      <c r="AB14" s="227" t="s">
        <v>199</v>
      </c>
      <c r="AC14" s="227" t="s">
        <v>199</v>
      </c>
      <c r="AD14" s="227" t="s">
        <v>199</v>
      </c>
      <c r="AE14" s="227" t="s">
        <v>199</v>
      </c>
      <c r="AF14" s="227" t="s">
        <v>199</v>
      </c>
      <c r="AG14" s="227" t="s">
        <v>199</v>
      </c>
      <c r="AH14" s="227" t="s">
        <v>199</v>
      </c>
      <c r="AI14" s="227" t="s">
        <v>199</v>
      </c>
      <c r="AJ14" s="227" t="s">
        <v>199</v>
      </c>
      <c r="AK14" s="227" t="s">
        <v>199</v>
      </c>
      <c r="AL14" s="227" t="s">
        <v>199</v>
      </c>
      <c r="AM14" s="227" t="s">
        <v>199</v>
      </c>
    </row>
    <row r="15" spans="1:43" ht="14.65" x14ac:dyDescent="0.4">
      <c r="A15" s="120" t="s">
        <v>613</v>
      </c>
      <c r="B15" s="227">
        <v>258341</v>
      </c>
      <c r="C15" s="227">
        <v>262942</v>
      </c>
      <c r="D15" s="227">
        <v>521283</v>
      </c>
      <c r="E15" s="227" t="s">
        <v>199</v>
      </c>
      <c r="F15" s="227" t="s">
        <v>199</v>
      </c>
      <c r="G15" s="227" t="s">
        <v>199</v>
      </c>
      <c r="H15" s="227">
        <v>169455</v>
      </c>
      <c r="I15" s="227">
        <v>163256</v>
      </c>
      <c r="J15" s="227">
        <v>332711</v>
      </c>
      <c r="K15" s="227">
        <v>253631</v>
      </c>
      <c r="L15" s="227">
        <v>256643</v>
      </c>
      <c r="M15" s="227">
        <v>510274</v>
      </c>
      <c r="N15" s="227"/>
      <c r="O15" s="227">
        <v>256840</v>
      </c>
      <c r="P15" s="227">
        <v>260425</v>
      </c>
      <c r="Q15" s="227">
        <v>517265</v>
      </c>
      <c r="R15" s="227" t="s">
        <v>199</v>
      </c>
      <c r="S15" s="227" t="s">
        <v>199</v>
      </c>
      <c r="T15" s="227" t="s">
        <v>199</v>
      </c>
      <c r="U15" s="227">
        <v>168076</v>
      </c>
      <c r="V15" s="227">
        <v>160820</v>
      </c>
      <c r="W15" s="227">
        <v>328896</v>
      </c>
      <c r="X15" s="227">
        <v>252139</v>
      </c>
      <c r="Y15" s="227">
        <v>254132</v>
      </c>
      <c r="Z15" s="227">
        <v>506271</v>
      </c>
      <c r="AA15" s="227"/>
      <c r="AB15" s="227" t="s">
        <v>199</v>
      </c>
      <c r="AC15" s="227" t="s">
        <v>199</v>
      </c>
      <c r="AD15" s="227" t="s">
        <v>199</v>
      </c>
      <c r="AE15" s="227" t="s">
        <v>199</v>
      </c>
      <c r="AF15" s="227" t="s">
        <v>199</v>
      </c>
      <c r="AG15" s="227" t="s">
        <v>199</v>
      </c>
      <c r="AH15" s="227" t="s">
        <v>199</v>
      </c>
      <c r="AI15" s="227" t="s">
        <v>199</v>
      </c>
      <c r="AJ15" s="227" t="s">
        <v>199</v>
      </c>
      <c r="AK15" s="227" t="s">
        <v>199</v>
      </c>
      <c r="AL15" s="227" t="s">
        <v>199</v>
      </c>
      <c r="AM15" s="227" t="s">
        <v>199</v>
      </c>
    </row>
    <row r="16" spans="1:43" ht="14.65" x14ac:dyDescent="0.4">
      <c r="A16" s="120" t="s">
        <v>614</v>
      </c>
      <c r="B16" s="227">
        <v>256963</v>
      </c>
      <c r="C16" s="227">
        <v>260094</v>
      </c>
      <c r="D16" s="227">
        <v>517057</v>
      </c>
      <c r="E16" s="227" t="s">
        <v>199</v>
      </c>
      <c r="F16" s="227" t="s">
        <v>199</v>
      </c>
      <c r="G16" s="227" t="s">
        <v>199</v>
      </c>
      <c r="H16" s="227">
        <v>165924</v>
      </c>
      <c r="I16" s="227">
        <v>150303</v>
      </c>
      <c r="J16" s="227">
        <v>316227</v>
      </c>
      <c r="K16" s="227">
        <v>252182</v>
      </c>
      <c r="L16" s="227">
        <v>252689</v>
      </c>
      <c r="M16" s="227">
        <v>504871</v>
      </c>
      <c r="N16" s="227"/>
      <c r="O16" s="227">
        <v>255520</v>
      </c>
      <c r="P16" s="227">
        <v>257671</v>
      </c>
      <c r="Q16" s="227">
        <v>513191</v>
      </c>
      <c r="R16" s="227" t="s">
        <v>199</v>
      </c>
      <c r="S16" s="227" t="s">
        <v>199</v>
      </c>
      <c r="T16" s="227" t="s">
        <v>199</v>
      </c>
      <c r="U16" s="227">
        <v>164593</v>
      </c>
      <c r="V16" s="227">
        <v>147949</v>
      </c>
      <c r="W16" s="227">
        <v>312542</v>
      </c>
      <c r="X16" s="227">
        <v>250745</v>
      </c>
      <c r="Y16" s="227">
        <v>250262</v>
      </c>
      <c r="Z16" s="227">
        <v>501007</v>
      </c>
      <c r="AA16" s="227"/>
      <c r="AB16" s="227" t="s">
        <v>199</v>
      </c>
      <c r="AC16" s="227" t="s">
        <v>199</v>
      </c>
      <c r="AD16" s="227" t="s">
        <v>199</v>
      </c>
      <c r="AE16" s="227" t="s">
        <v>199</v>
      </c>
      <c r="AF16" s="227" t="s">
        <v>199</v>
      </c>
      <c r="AG16" s="227" t="s">
        <v>199</v>
      </c>
      <c r="AH16" s="227" t="s">
        <v>199</v>
      </c>
      <c r="AI16" s="227" t="s">
        <v>199</v>
      </c>
      <c r="AJ16" s="227" t="s">
        <v>199</v>
      </c>
      <c r="AK16" s="227" t="s">
        <v>199</v>
      </c>
      <c r="AL16" s="227" t="s">
        <v>199</v>
      </c>
      <c r="AM16" s="227" t="s">
        <v>199</v>
      </c>
    </row>
    <row r="17" spans="1:39" ht="20.25" customHeight="1" x14ac:dyDescent="0.4">
      <c r="A17" s="235" t="s">
        <v>615</v>
      </c>
      <c r="B17" s="227">
        <v>266914</v>
      </c>
      <c r="C17" s="227">
        <v>270627</v>
      </c>
      <c r="D17" s="227">
        <v>537541</v>
      </c>
      <c r="E17" s="227">
        <v>169364</v>
      </c>
      <c r="F17" s="227">
        <v>120923</v>
      </c>
      <c r="G17" s="227">
        <v>290287</v>
      </c>
      <c r="H17" s="227">
        <v>210788</v>
      </c>
      <c r="I17" s="227">
        <v>169804</v>
      </c>
      <c r="J17" s="227">
        <v>380592</v>
      </c>
      <c r="K17" s="227">
        <v>264802</v>
      </c>
      <c r="L17" s="227">
        <v>264788</v>
      </c>
      <c r="M17" s="227">
        <v>529590</v>
      </c>
      <c r="N17" s="227" t="s">
        <v>199</v>
      </c>
      <c r="O17" s="227">
        <v>266914</v>
      </c>
      <c r="P17" s="227">
        <v>270627</v>
      </c>
      <c r="Q17" s="227">
        <v>537541</v>
      </c>
      <c r="R17" s="227">
        <v>169364</v>
      </c>
      <c r="S17" s="227">
        <v>120923</v>
      </c>
      <c r="T17" s="227">
        <v>290287</v>
      </c>
      <c r="U17" s="227">
        <v>210788</v>
      </c>
      <c r="V17" s="227">
        <v>169804</v>
      </c>
      <c r="W17" s="227">
        <v>380592</v>
      </c>
      <c r="X17" s="227">
        <v>264802</v>
      </c>
      <c r="Y17" s="227">
        <v>264788</v>
      </c>
      <c r="Z17" s="227">
        <v>529590</v>
      </c>
      <c r="AA17" s="227"/>
      <c r="AB17" s="227" t="s">
        <v>199</v>
      </c>
      <c r="AC17" s="227" t="s">
        <v>199</v>
      </c>
      <c r="AD17" s="227" t="s">
        <v>199</v>
      </c>
      <c r="AE17" s="227" t="s">
        <v>199</v>
      </c>
      <c r="AF17" s="227" t="s">
        <v>199</v>
      </c>
      <c r="AG17" s="227" t="s">
        <v>199</v>
      </c>
      <c r="AH17" s="227" t="s">
        <v>199</v>
      </c>
      <c r="AI17" s="227" t="s">
        <v>199</v>
      </c>
      <c r="AJ17" s="227" t="s">
        <v>199</v>
      </c>
      <c r="AK17" s="227" t="s">
        <v>199</v>
      </c>
      <c r="AL17" s="227" t="s">
        <v>199</v>
      </c>
      <c r="AM17" s="227" t="s">
        <v>199</v>
      </c>
    </row>
    <row r="18" spans="1:39" ht="14.65" x14ac:dyDescent="0.4">
      <c r="A18" s="120" t="s">
        <v>616</v>
      </c>
      <c r="B18" s="227">
        <v>262683</v>
      </c>
      <c r="C18" s="227">
        <v>263025</v>
      </c>
      <c r="D18" s="227">
        <v>525708</v>
      </c>
      <c r="E18" s="227">
        <v>168230</v>
      </c>
      <c r="F18" s="227">
        <v>124048</v>
      </c>
      <c r="G18" s="227">
        <v>292278</v>
      </c>
      <c r="H18" s="227">
        <v>209561</v>
      </c>
      <c r="I18" s="227">
        <v>172548</v>
      </c>
      <c r="J18" s="227">
        <v>382109</v>
      </c>
      <c r="K18" s="227">
        <v>259499</v>
      </c>
      <c r="L18" s="227">
        <v>254734</v>
      </c>
      <c r="M18" s="227">
        <v>514233</v>
      </c>
      <c r="N18" s="227" t="s">
        <v>199</v>
      </c>
      <c r="O18" s="227">
        <v>262683</v>
      </c>
      <c r="P18" s="227">
        <v>263025</v>
      </c>
      <c r="Q18" s="227">
        <v>525708</v>
      </c>
      <c r="R18" s="227">
        <v>168230</v>
      </c>
      <c r="S18" s="227">
        <v>124048</v>
      </c>
      <c r="T18" s="227">
        <v>292278</v>
      </c>
      <c r="U18" s="227">
        <v>209561</v>
      </c>
      <c r="V18" s="227">
        <v>172548</v>
      </c>
      <c r="W18" s="227">
        <v>382109</v>
      </c>
      <c r="X18" s="227">
        <v>259499</v>
      </c>
      <c r="Y18" s="227">
        <v>254734</v>
      </c>
      <c r="Z18" s="227">
        <v>514233</v>
      </c>
      <c r="AA18" s="227"/>
      <c r="AB18" s="227" t="s">
        <v>199</v>
      </c>
      <c r="AC18" s="227" t="s">
        <v>199</v>
      </c>
      <c r="AD18" s="227" t="s">
        <v>199</v>
      </c>
      <c r="AE18" s="227" t="s">
        <v>199</v>
      </c>
      <c r="AF18" s="227" t="s">
        <v>199</v>
      </c>
      <c r="AG18" s="227" t="s">
        <v>199</v>
      </c>
      <c r="AH18" s="227" t="s">
        <v>199</v>
      </c>
      <c r="AI18" s="227" t="s">
        <v>199</v>
      </c>
      <c r="AJ18" s="227" t="s">
        <v>199</v>
      </c>
      <c r="AK18" s="227" t="s">
        <v>199</v>
      </c>
      <c r="AL18" s="227" t="s">
        <v>199</v>
      </c>
      <c r="AM18" s="227" t="s">
        <v>199</v>
      </c>
    </row>
    <row r="19" spans="1:39" ht="24.4" customHeight="1" x14ac:dyDescent="0.4">
      <c r="A19" s="120" t="s">
        <v>461</v>
      </c>
      <c r="B19" s="227">
        <v>265025</v>
      </c>
      <c r="C19" s="227">
        <v>271662</v>
      </c>
      <c r="D19" s="227">
        <v>536687</v>
      </c>
      <c r="E19" s="227">
        <v>131520</v>
      </c>
      <c r="F19" s="227">
        <v>136081</v>
      </c>
      <c r="G19" s="227">
        <v>267601</v>
      </c>
      <c r="H19" s="227">
        <v>188380</v>
      </c>
      <c r="I19" s="227">
        <v>191246</v>
      </c>
      <c r="J19" s="227">
        <v>379626</v>
      </c>
      <c r="K19" s="227">
        <v>259827</v>
      </c>
      <c r="L19" s="227">
        <v>264527</v>
      </c>
      <c r="M19" s="227">
        <v>524354</v>
      </c>
      <c r="N19" s="227" t="s">
        <v>199</v>
      </c>
      <c r="O19" s="227">
        <v>265025</v>
      </c>
      <c r="P19" s="227">
        <v>271662</v>
      </c>
      <c r="Q19" s="227">
        <v>536687</v>
      </c>
      <c r="R19" s="227">
        <v>131520</v>
      </c>
      <c r="S19" s="227">
        <v>136081</v>
      </c>
      <c r="T19" s="227">
        <v>267601</v>
      </c>
      <c r="U19" s="227">
        <v>188380</v>
      </c>
      <c r="V19" s="227">
        <v>191246</v>
      </c>
      <c r="W19" s="227">
        <v>379626</v>
      </c>
      <c r="X19" s="227">
        <v>259827</v>
      </c>
      <c r="Y19" s="227">
        <v>264527</v>
      </c>
      <c r="Z19" s="227">
        <v>524354</v>
      </c>
      <c r="AA19" s="227"/>
      <c r="AB19" s="227" t="s">
        <v>199</v>
      </c>
      <c r="AC19" s="227" t="s">
        <v>199</v>
      </c>
      <c r="AD19" s="227" t="s">
        <v>199</v>
      </c>
      <c r="AE19" s="227" t="s">
        <v>199</v>
      </c>
      <c r="AF19" s="227" t="s">
        <v>199</v>
      </c>
      <c r="AG19" s="227" t="s">
        <v>199</v>
      </c>
      <c r="AH19" s="227" t="s">
        <v>199</v>
      </c>
      <c r="AI19" s="227" t="s">
        <v>199</v>
      </c>
      <c r="AJ19" s="227" t="s">
        <v>199</v>
      </c>
      <c r="AK19" s="227" t="s">
        <v>199</v>
      </c>
      <c r="AL19" s="227" t="s">
        <v>199</v>
      </c>
      <c r="AM19" s="227" t="s">
        <v>199</v>
      </c>
    </row>
    <row r="20" spans="1:39" ht="24" customHeight="1" x14ac:dyDescent="0.4">
      <c r="A20" s="120" t="s">
        <v>77</v>
      </c>
      <c r="B20" s="227">
        <v>264578</v>
      </c>
      <c r="C20" s="227">
        <v>270203</v>
      </c>
      <c r="D20" s="227">
        <v>534781</v>
      </c>
      <c r="E20" s="227" t="s">
        <v>199</v>
      </c>
      <c r="F20" s="227" t="s">
        <v>199</v>
      </c>
      <c r="G20" s="227" t="s">
        <v>199</v>
      </c>
      <c r="H20" s="227">
        <v>190954</v>
      </c>
      <c r="I20" s="227">
        <v>180582</v>
      </c>
      <c r="J20" s="227">
        <v>371536</v>
      </c>
      <c r="K20" s="227">
        <v>263242</v>
      </c>
      <c r="L20" s="227">
        <v>267862</v>
      </c>
      <c r="M20" s="227">
        <v>531104</v>
      </c>
      <c r="N20" s="227" t="s">
        <v>199</v>
      </c>
      <c r="O20" s="227">
        <v>262593</v>
      </c>
      <c r="P20" s="227">
        <v>266832</v>
      </c>
      <c r="Q20" s="227">
        <v>529425</v>
      </c>
      <c r="R20" s="227" t="s">
        <v>199</v>
      </c>
      <c r="S20" s="227" t="s">
        <v>199</v>
      </c>
      <c r="T20" s="227" t="s">
        <v>199</v>
      </c>
      <c r="U20" s="227">
        <v>189118</v>
      </c>
      <c r="V20" s="227">
        <v>177326</v>
      </c>
      <c r="W20" s="227">
        <v>366444</v>
      </c>
      <c r="X20" s="227">
        <v>261270</v>
      </c>
      <c r="Y20" s="227">
        <v>264496</v>
      </c>
      <c r="Z20" s="227">
        <v>525766</v>
      </c>
      <c r="AA20" s="227"/>
      <c r="AB20" s="227">
        <v>2849</v>
      </c>
      <c r="AC20" s="227">
        <v>5367</v>
      </c>
      <c r="AD20" s="227">
        <v>8216</v>
      </c>
      <c r="AE20" s="227" t="s">
        <v>199</v>
      </c>
      <c r="AF20" s="227" t="s">
        <v>199</v>
      </c>
      <c r="AG20" s="227" t="s">
        <v>199</v>
      </c>
      <c r="AH20" s="227">
        <v>2536</v>
      </c>
      <c r="AI20" s="227">
        <v>4848</v>
      </c>
      <c r="AJ20" s="227">
        <v>7384</v>
      </c>
      <c r="AK20" s="227">
        <v>2800</v>
      </c>
      <c r="AL20" s="227">
        <v>5256</v>
      </c>
      <c r="AM20" s="227">
        <v>8056</v>
      </c>
    </row>
    <row r="21" spans="1:39" x14ac:dyDescent="0.4">
      <c r="A21" s="120" t="s">
        <v>6</v>
      </c>
      <c r="B21" s="227">
        <v>192472</v>
      </c>
      <c r="C21" s="227">
        <v>195440</v>
      </c>
      <c r="D21" s="227">
        <v>387912</v>
      </c>
      <c r="E21" s="227" t="s">
        <v>199</v>
      </c>
      <c r="F21" s="227" t="s">
        <v>199</v>
      </c>
      <c r="G21" s="227" t="s">
        <v>199</v>
      </c>
      <c r="H21" s="227">
        <v>109451</v>
      </c>
      <c r="I21" s="227">
        <v>97931</v>
      </c>
      <c r="J21" s="227">
        <v>207382</v>
      </c>
      <c r="K21" s="227">
        <v>190914</v>
      </c>
      <c r="L21" s="227">
        <v>192926</v>
      </c>
      <c r="M21" s="227">
        <v>383840</v>
      </c>
      <c r="N21" s="227" t="s">
        <v>199</v>
      </c>
      <c r="O21" s="227">
        <v>192472</v>
      </c>
      <c r="P21" s="227">
        <v>195440</v>
      </c>
      <c r="Q21" s="227">
        <v>387912</v>
      </c>
      <c r="R21" s="227" t="s">
        <v>199</v>
      </c>
      <c r="S21" s="227" t="s">
        <v>199</v>
      </c>
      <c r="T21" s="227" t="s">
        <v>199</v>
      </c>
      <c r="U21" s="227">
        <v>109451</v>
      </c>
      <c r="V21" s="227">
        <v>97931</v>
      </c>
      <c r="W21" s="227">
        <v>207382</v>
      </c>
      <c r="X21" s="227">
        <v>190914</v>
      </c>
      <c r="Y21" s="227">
        <v>192926</v>
      </c>
      <c r="Z21" s="227">
        <v>383840</v>
      </c>
      <c r="AA21" s="227"/>
      <c r="AB21" s="227" t="s">
        <v>199</v>
      </c>
      <c r="AC21" s="227" t="s">
        <v>199</v>
      </c>
      <c r="AD21" s="227" t="s">
        <v>199</v>
      </c>
      <c r="AE21" s="227" t="s">
        <v>199</v>
      </c>
      <c r="AF21" s="227" t="s">
        <v>199</v>
      </c>
      <c r="AG21" s="227" t="s">
        <v>199</v>
      </c>
      <c r="AH21" s="227" t="s">
        <v>199</v>
      </c>
      <c r="AI21" s="227" t="s">
        <v>199</v>
      </c>
      <c r="AJ21" s="227" t="s">
        <v>199</v>
      </c>
      <c r="AK21" s="227" t="s">
        <v>199</v>
      </c>
      <c r="AL21" s="227" t="s">
        <v>199</v>
      </c>
      <c r="AM21" s="227" t="s">
        <v>199</v>
      </c>
    </row>
    <row r="22" spans="1:39" x14ac:dyDescent="0.4">
      <c r="A22" s="120" t="s">
        <v>7</v>
      </c>
      <c r="B22" s="227">
        <v>179634</v>
      </c>
      <c r="C22" s="227">
        <v>178297</v>
      </c>
      <c r="D22" s="227">
        <v>357931</v>
      </c>
      <c r="E22" s="227" t="s">
        <v>199</v>
      </c>
      <c r="F22" s="227" t="s">
        <v>199</v>
      </c>
      <c r="G22" s="227" t="s">
        <v>199</v>
      </c>
      <c r="H22" s="227">
        <v>111870</v>
      </c>
      <c r="I22" s="227">
        <v>97729</v>
      </c>
      <c r="J22" s="227">
        <v>209599</v>
      </c>
      <c r="K22" s="227">
        <v>178354</v>
      </c>
      <c r="L22" s="227">
        <v>176105</v>
      </c>
      <c r="M22" s="227">
        <v>354459</v>
      </c>
      <c r="N22" s="227" t="s">
        <v>199</v>
      </c>
      <c r="O22" s="227">
        <v>179634</v>
      </c>
      <c r="P22" s="227">
        <v>178297</v>
      </c>
      <c r="Q22" s="227">
        <v>357931</v>
      </c>
      <c r="R22" s="227" t="s">
        <v>199</v>
      </c>
      <c r="S22" s="227" t="s">
        <v>199</v>
      </c>
      <c r="T22" s="227" t="s">
        <v>199</v>
      </c>
      <c r="U22" s="227">
        <v>111870</v>
      </c>
      <c r="V22" s="227">
        <v>97729</v>
      </c>
      <c r="W22" s="227">
        <v>209599</v>
      </c>
      <c r="X22" s="227">
        <v>178354</v>
      </c>
      <c r="Y22" s="227">
        <v>176105</v>
      </c>
      <c r="Z22" s="227">
        <v>354459</v>
      </c>
      <c r="AA22" s="227"/>
      <c r="AB22" s="227" t="s">
        <v>199</v>
      </c>
      <c r="AC22" s="227" t="s">
        <v>199</v>
      </c>
      <c r="AD22" s="227" t="s">
        <v>199</v>
      </c>
      <c r="AE22" s="227" t="s">
        <v>199</v>
      </c>
      <c r="AF22" s="227" t="s">
        <v>199</v>
      </c>
      <c r="AG22" s="227" t="s">
        <v>199</v>
      </c>
      <c r="AH22" s="227" t="s">
        <v>199</v>
      </c>
      <c r="AI22" s="227" t="s">
        <v>199</v>
      </c>
      <c r="AJ22" s="227" t="s">
        <v>199</v>
      </c>
      <c r="AK22" s="227" t="s">
        <v>199</v>
      </c>
      <c r="AL22" s="227" t="s">
        <v>199</v>
      </c>
      <c r="AM22" s="227" t="s">
        <v>199</v>
      </c>
    </row>
    <row r="23" spans="1:39" x14ac:dyDescent="0.4">
      <c r="A23" s="120" t="s">
        <v>8</v>
      </c>
      <c r="B23" s="227">
        <v>7103</v>
      </c>
      <c r="C23" s="227">
        <v>7089</v>
      </c>
      <c r="D23" s="227">
        <v>14192</v>
      </c>
      <c r="E23" s="227" t="s">
        <v>199</v>
      </c>
      <c r="F23" s="227" t="s">
        <v>199</v>
      </c>
      <c r="G23" s="227" t="s">
        <v>199</v>
      </c>
      <c r="H23" s="227">
        <v>5481</v>
      </c>
      <c r="I23" s="227">
        <v>5275</v>
      </c>
      <c r="J23" s="227">
        <v>10756</v>
      </c>
      <c r="K23" s="227">
        <v>7090</v>
      </c>
      <c r="L23" s="227">
        <v>7072</v>
      </c>
      <c r="M23" s="227">
        <v>14162</v>
      </c>
      <c r="N23" s="227" t="s">
        <v>199</v>
      </c>
      <c r="O23" s="227">
        <v>7103</v>
      </c>
      <c r="P23" s="227">
        <v>7089</v>
      </c>
      <c r="Q23" s="227">
        <v>14192</v>
      </c>
      <c r="R23" s="227" t="s">
        <v>199</v>
      </c>
      <c r="S23" s="227" t="s">
        <v>199</v>
      </c>
      <c r="T23" s="227" t="s">
        <v>199</v>
      </c>
      <c r="U23" s="227">
        <v>5481</v>
      </c>
      <c r="V23" s="227">
        <v>5275</v>
      </c>
      <c r="W23" s="227">
        <v>10756</v>
      </c>
      <c r="X23" s="227">
        <v>7090</v>
      </c>
      <c r="Y23" s="227">
        <v>7072</v>
      </c>
      <c r="Z23" s="227">
        <v>14162</v>
      </c>
      <c r="AA23" s="227"/>
      <c r="AB23" s="227" t="s">
        <v>199</v>
      </c>
      <c r="AC23" s="227" t="s">
        <v>199</v>
      </c>
      <c r="AD23" s="227" t="s">
        <v>199</v>
      </c>
      <c r="AE23" s="227" t="s">
        <v>199</v>
      </c>
      <c r="AF23" s="227" t="s">
        <v>199</v>
      </c>
      <c r="AG23" s="227" t="s">
        <v>199</v>
      </c>
      <c r="AH23" s="227" t="s">
        <v>199</v>
      </c>
      <c r="AI23" s="227" t="s">
        <v>199</v>
      </c>
      <c r="AJ23" s="227" t="s">
        <v>199</v>
      </c>
      <c r="AK23" s="227" t="s">
        <v>199</v>
      </c>
      <c r="AL23" s="227" t="s">
        <v>199</v>
      </c>
      <c r="AM23" s="227" t="s">
        <v>199</v>
      </c>
    </row>
    <row r="24" spans="1:39" x14ac:dyDescent="0.4">
      <c r="A24" s="120" t="s">
        <v>9</v>
      </c>
      <c r="B24" s="227">
        <v>714</v>
      </c>
      <c r="C24" s="227">
        <v>724</v>
      </c>
      <c r="D24" s="227">
        <v>1438</v>
      </c>
      <c r="E24" s="227" t="s">
        <v>199</v>
      </c>
      <c r="F24" s="227" t="s">
        <v>199</v>
      </c>
      <c r="G24" s="227" t="s">
        <v>199</v>
      </c>
      <c r="H24" s="227">
        <v>280</v>
      </c>
      <c r="I24" s="227">
        <v>143</v>
      </c>
      <c r="J24" s="227">
        <v>423</v>
      </c>
      <c r="K24" s="227">
        <v>703</v>
      </c>
      <c r="L24" s="227">
        <v>689</v>
      </c>
      <c r="M24" s="227">
        <v>1392</v>
      </c>
      <c r="N24" s="227" t="s">
        <v>199</v>
      </c>
      <c r="O24" s="227">
        <v>714</v>
      </c>
      <c r="P24" s="227">
        <v>724</v>
      </c>
      <c r="Q24" s="227">
        <v>1438</v>
      </c>
      <c r="R24" s="227" t="s">
        <v>199</v>
      </c>
      <c r="S24" s="227" t="s">
        <v>199</v>
      </c>
      <c r="T24" s="227" t="s">
        <v>199</v>
      </c>
      <c r="U24" s="227">
        <v>280</v>
      </c>
      <c r="V24" s="227">
        <v>143</v>
      </c>
      <c r="W24" s="227">
        <v>423</v>
      </c>
      <c r="X24" s="227">
        <v>703</v>
      </c>
      <c r="Y24" s="227">
        <v>689</v>
      </c>
      <c r="Z24" s="227">
        <v>1392</v>
      </c>
      <c r="AA24" s="227"/>
      <c r="AB24" s="227" t="s">
        <v>199</v>
      </c>
      <c r="AC24" s="227" t="s">
        <v>199</v>
      </c>
      <c r="AD24" s="227" t="s">
        <v>199</v>
      </c>
      <c r="AE24" s="227" t="s">
        <v>199</v>
      </c>
      <c r="AF24" s="227" t="s">
        <v>199</v>
      </c>
      <c r="AG24" s="227" t="s">
        <v>199</v>
      </c>
      <c r="AH24" s="227" t="s">
        <v>199</v>
      </c>
      <c r="AI24" s="227" t="s">
        <v>199</v>
      </c>
      <c r="AJ24" s="227" t="s">
        <v>199</v>
      </c>
      <c r="AK24" s="227" t="s">
        <v>199</v>
      </c>
      <c r="AL24" s="227" t="s">
        <v>199</v>
      </c>
      <c r="AM24" s="227" t="s">
        <v>199</v>
      </c>
    </row>
    <row r="25" spans="1:39" ht="25.5" customHeight="1" x14ac:dyDescent="0.4">
      <c r="A25" s="120" t="s">
        <v>10</v>
      </c>
      <c r="B25" s="227">
        <v>68998</v>
      </c>
      <c r="C25" s="227">
        <v>70120</v>
      </c>
      <c r="D25" s="227">
        <v>139118</v>
      </c>
      <c r="E25" s="227" t="s">
        <v>199</v>
      </c>
      <c r="F25" s="227" t="s">
        <v>199</v>
      </c>
      <c r="G25" s="227" t="s">
        <v>199</v>
      </c>
      <c r="H25" s="227">
        <v>62870</v>
      </c>
      <c r="I25" s="227">
        <v>63700</v>
      </c>
      <c r="J25" s="227">
        <v>126570</v>
      </c>
      <c r="K25" s="227">
        <v>68942</v>
      </c>
      <c r="L25" s="227">
        <v>70029</v>
      </c>
      <c r="M25" s="227">
        <v>138971</v>
      </c>
      <c r="N25" s="227" t="s">
        <v>199</v>
      </c>
      <c r="O25" s="227">
        <v>66868</v>
      </c>
      <c r="P25" s="227">
        <v>66101</v>
      </c>
      <c r="Q25" s="227">
        <v>132969</v>
      </c>
      <c r="R25" s="227" t="s">
        <v>199</v>
      </c>
      <c r="S25" s="227" t="s">
        <v>199</v>
      </c>
      <c r="T25" s="227" t="s">
        <v>199</v>
      </c>
      <c r="U25" s="227">
        <v>61088</v>
      </c>
      <c r="V25" s="227">
        <v>60030</v>
      </c>
      <c r="W25" s="227">
        <v>121118</v>
      </c>
      <c r="X25" s="227">
        <v>66842</v>
      </c>
      <c r="Y25" s="227">
        <v>66042</v>
      </c>
      <c r="Z25" s="227">
        <v>132884</v>
      </c>
      <c r="AA25" s="227"/>
      <c r="AB25" s="227">
        <v>2130</v>
      </c>
      <c r="AC25" s="227">
        <v>4019</v>
      </c>
      <c r="AD25" s="227">
        <v>6149</v>
      </c>
      <c r="AE25" s="227" t="s">
        <v>199</v>
      </c>
      <c r="AF25" s="227" t="s">
        <v>199</v>
      </c>
      <c r="AG25" s="227" t="s">
        <v>199</v>
      </c>
      <c r="AH25" s="227">
        <v>1782</v>
      </c>
      <c r="AI25" s="227">
        <v>3670</v>
      </c>
      <c r="AJ25" s="227">
        <v>5452</v>
      </c>
      <c r="AK25" s="227">
        <v>2100</v>
      </c>
      <c r="AL25" s="227">
        <v>3987</v>
      </c>
      <c r="AM25" s="227">
        <v>6087</v>
      </c>
    </row>
    <row r="26" spans="1:39" x14ac:dyDescent="0.4">
      <c r="A26" s="120" t="s">
        <v>11</v>
      </c>
      <c r="B26" s="227">
        <v>69171</v>
      </c>
      <c r="C26" s="227">
        <v>70209</v>
      </c>
      <c r="D26" s="227">
        <v>139380</v>
      </c>
      <c r="E26" s="227" t="s">
        <v>199</v>
      </c>
      <c r="F26" s="227" t="s">
        <v>199</v>
      </c>
      <c r="G26" s="227" t="s">
        <v>199</v>
      </c>
      <c r="H26" s="227">
        <v>63370</v>
      </c>
      <c r="I26" s="227">
        <v>62163</v>
      </c>
      <c r="J26" s="227">
        <v>125533</v>
      </c>
      <c r="K26" s="227">
        <v>69114</v>
      </c>
      <c r="L26" s="227">
        <v>70095</v>
      </c>
      <c r="M26" s="227">
        <v>139209</v>
      </c>
      <c r="N26" s="227" t="s">
        <v>199</v>
      </c>
      <c r="O26" s="227">
        <v>67129</v>
      </c>
      <c r="P26" s="227">
        <v>66602</v>
      </c>
      <c r="Q26" s="227">
        <v>133731</v>
      </c>
      <c r="R26" s="227" t="s">
        <v>199</v>
      </c>
      <c r="S26" s="227" t="s">
        <v>199</v>
      </c>
      <c r="T26" s="227" t="s">
        <v>199</v>
      </c>
      <c r="U26" s="227">
        <v>61673</v>
      </c>
      <c r="V26" s="227">
        <v>58968</v>
      </c>
      <c r="W26" s="227">
        <v>120641</v>
      </c>
      <c r="X26" s="227">
        <v>67102</v>
      </c>
      <c r="Y26" s="227">
        <v>66535</v>
      </c>
      <c r="Z26" s="227">
        <v>133637</v>
      </c>
      <c r="AA26" s="227"/>
      <c r="AB26" s="227">
        <v>2042</v>
      </c>
      <c r="AC26" s="227">
        <v>3607</v>
      </c>
      <c r="AD26" s="227">
        <v>5649</v>
      </c>
      <c r="AE26" s="227" t="s">
        <v>199</v>
      </c>
      <c r="AF26" s="227" t="s">
        <v>199</v>
      </c>
      <c r="AG26" s="227" t="s">
        <v>199</v>
      </c>
      <c r="AH26" s="227">
        <v>1697</v>
      </c>
      <c r="AI26" s="227">
        <v>3195</v>
      </c>
      <c r="AJ26" s="227">
        <v>4892</v>
      </c>
      <c r="AK26" s="227">
        <v>2012</v>
      </c>
      <c r="AL26" s="227">
        <v>3560</v>
      </c>
      <c r="AM26" s="227">
        <v>5572</v>
      </c>
    </row>
    <row r="27" spans="1:39" x14ac:dyDescent="0.4">
      <c r="A27" s="120" t="s">
        <v>12</v>
      </c>
      <c r="B27" s="227">
        <v>70077</v>
      </c>
      <c r="C27" s="227">
        <v>70813</v>
      </c>
      <c r="D27" s="227">
        <v>140890</v>
      </c>
      <c r="E27" s="227" t="s">
        <v>199</v>
      </c>
      <c r="F27" s="227" t="s">
        <v>199</v>
      </c>
      <c r="G27" s="227" t="s">
        <v>199</v>
      </c>
      <c r="H27" s="227">
        <v>64784</v>
      </c>
      <c r="I27" s="227">
        <v>63658</v>
      </c>
      <c r="J27" s="227">
        <v>128442</v>
      </c>
      <c r="K27" s="227">
        <v>69991</v>
      </c>
      <c r="L27" s="227">
        <v>70651</v>
      </c>
      <c r="M27" s="227">
        <v>140642</v>
      </c>
      <c r="N27" s="227" t="s">
        <v>199</v>
      </c>
      <c r="O27" s="227">
        <v>67964</v>
      </c>
      <c r="P27" s="227">
        <v>66904</v>
      </c>
      <c r="Q27" s="227">
        <v>134868</v>
      </c>
      <c r="R27" s="227" t="s">
        <v>199</v>
      </c>
      <c r="S27" s="227" t="s">
        <v>199</v>
      </c>
      <c r="T27" s="227" t="s">
        <v>199</v>
      </c>
      <c r="U27" s="227">
        <v>62853</v>
      </c>
      <c r="V27" s="227">
        <v>59999</v>
      </c>
      <c r="W27" s="227">
        <v>122852</v>
      </c>
      <c r="X27" s="227">
        <v>67905</v>
      </c>
      <c r="Y27" s="227">
        <v>66776</v>
      </c>
      <c r="Z27" s="227">
        <v>134681</v>
      </c>
      <c r="AA27" s="227"/>
      <c r="AB27" s="227">
        <v>2114</v>
      </c>
      <c r="AC27" s="227">
        <v>3909</v>
      </c>
      <c r="AD27" s="227">
        <v>6023</v>
      </c>
      <c r="AE27" s="227" t="s">
        <v>199</v>
      </c>
      <c r="AF27" s="227" t="s">
        <v>199</v>
      </c>
      <c r="AG27" s="227" t="s">
        <v>199</v>
      </c>
      <c r="AH27" s="227">
        <v>1931</v>
      </c>
      <c r="AI27" s="227">
        <v>3659</v>
      </c>
      <c r="AJ27" s="227">
        <v>5590</v>
      </c>
      <c r="AK27" s="227">
        <v>2086</v>
      </c>
      <c r="AL27" s="227">
        <v>3875</v>
      </c>
      <c r="AM27" s="227">
        <v>5961</v>
      </c>
    </row>
    <row r="28" spans="1:39" x14ac:dyDescent="0.4">
      <c r="A28" s="120" t="s">
        <v>13</v>
      </c>
      <c r="B28" s="227">
        <v>14377</v>
      </c>
      <c r="C28" s="227">
        <v>56015</v>
      </c>
      <c r="D28" s="227">
        <v>70392</v>
      </c>
      <c r="E28" s="227" t="s">
        <v>199</v>
      </c>
      <c r="F28" s="227" t="s">
        <v>199</v>
      </c>
      <c r="G28" s="227" t="s">
        <v>199</v>
      </c>
      <c r="H28" s="227">
        <v>9248</v>
      </c>
      <c r="I28" s="227">
        <v>32888</v>
      </c>
      <c r="J28" s="227">
        <v>42136</v>
      </c>
      <c r="K28" s="227">
        <v>13832</v>
      </c>
      <c r="L28" s="227">
        <v>53345</v>
      </c>
      <c r="M28" s="227">
        <v>67177</v>
      </c>
      <c r="N28" s="227" t="s">
        <v>199</v>
      </c>
      <c r="O28" s="227">
        <v>14109</v>
      </c>
      <c r="P28" s="227">
        <v>55029</v>
      </c>
      <c r="Q28" s="227">
        <v>69138</v>
      </c>
      <c r="R28" s="227" t="s">
        <v>199</v>
      </c>
      <c r="S28" s="227" t="s">
        <v>199</v>
      </c>
      <c r="T28" s="227" t="s">
        <v>199</v>
      </c>
      <c r="U28" s="227">
        <v>9054</v>
      </c>
      <c r="V28" s="227">
        <v>32153</v>
      </c>
      <c r="W28" s="227">
        <v>41207</v>
      </c>
      <c r="X28" s="227">
        <v>13583</v>
      </c>
      <c r="Y28" s="227">
        <v>52432</v>
      </c>
      <c r="Z28" s="227">
        <v>66015</v>
      </c>
      <c r="AA28" s="227"/>
      <c r="AB28" s="227">
        <v>268</v>
      </c>
      <c r="AC28" s="227">
        <v>987</v>
      </c>
      <c r="AD28" s="227">
        <v>1255</v>
      </c>
      <c r="AE28" s="227" t="s">
        <v>199</v>
      </c>
      <c r="AF28" s="227" t="s">
        <v>199</v>
      </c>
      <c r="AG28" s="227" t="s">
        <v>199</v>
      </c>
      <c r="AH28" s="227">
        <v>194</v>
      </c>
      <c r="AI28" s="227">
        <v>735</v>
      </c>
      <c r="AJ28" s="227">
        <v>929</v>
      </c>
      <c r="AK28" s="227">
        <v>249</v>
      </c>
      <c r="AL28" s="227">
        <v>913</v>
      </c>
      <c r="AM28" s="227">
        <v>1162</v>
      </c>
    </row>
    <row r="29" spans="1:39" ht="14.65" x14ac:dyDescent="0.4">
      <c r="A29" s="120" t="s">
        <v>453</v>
      </c>
      <c r="B29" s="227">
        <v>1182</v>
      </c>
      <c r="C29" s="227">
        <v>2322</v>
      </c>
      <c r="D29" s="227">
        <v>3504</v>
      </c>
      <c r="E29" s="227" t="s">
        <v>199</v>
      </c>
      <c r="F29" s="227" t="s">
        <v>199</v>
      </c>
      <c r="G29" s="227" t="s">
        <v>199</v>
      </c>
      <c r="H29" s="227">
        <v>798</v>
      </c>
      <c r="I29" s="227">
        <v>1582</v>
      </c>
      <c r="J29" s="227">
        <v>2380</v>
      </c>
      <c r="K29" s="227">
        <v>1169</v>
      </c>
      <c r="L29" s="227">
        <v>2255</v>
      </c>
      <c r="M29" s="227">
        <v>3424</v>
      </c>
      <c r="N29" s="227" t="s">
        <v>199</v>
      </c>
      <c r="O29" s="227">
        <v>1182</v>
      </c>
      <c r="P29" s="227">
        <v>2322</v>
      </c>
      <c r="Q29" s="227">
        <v>3504</v>
      </c>
      <c r="R29" s="227" t="s">
        <v>199</v>
      </c>
      <c r="S29" s="227" t="s">
        <v>199</v>
      </c>
      <c r="T29" s="227" t="s">
        <v>199</v>
      </c>
      <c r="U29" s="227">
        <v>798</v>
      </c>
      <c r="V29" s="227">
        <v>1582</v>
      </c>
      <c r="W29" s="227">
        <v>2380</v>
      </c>
      <c r="X29" s="227">
        <v>1169</v>
      </c>
      <c r="Y29" s="227">
        <v>2255</v>
      </c>
      <c r="Z29" s="227">
        <v>3424</v>
      </c>
      <c r="AA29" s="227"/>
      <c r="AB29" s="227" t="s">
        <v>199</v>
      </c>
      <c r="AC29" s="227" t="s">
        <v>199</v>
      </c>
      <c r="AD29" s="227" t="s">
        <v>199</v>
      </c>
      <c r="AE29" s="227" t="s">
        <v>199</v>
      </c>
      <c r="AF29" s="227" t="s">
        <v>199</v>
      </c>
      <c r="AG29" s="227" t="s">
        <v>199</v>
      </c>
      <c r="AH29" s="227" t="s">
        <v>199</v>
      </c>
      <c r="AI29" s="227" t="s">
        <v>199</v>
      </c>
      <c r="AJ29" s="227" t="s">
        <v>199</v>
      </c>
      <c r="AK29" s="227" t="s">
        <v>199</v>
      </c>
      <c r="AL29" s="227" t="s">
        <v>199</v>
      </c>
      <c r="AM29" s="227" t="s">
        <v>199</v>
      </c>
    </row>
    <row r="30" spans="1:39" ht="26.45" customHeight="1" x14ac:dyDescent="0.4">
      <c r="A30" s="120" t="s">
        <v>78</v>
      </c>
      <c r="B30" s="227">
        <v>60194</v>
      </c>
      <c r="C30" s="227">
        <v>90500</v>
      </c>
      <c r="D30" s="227">
        <v>150694</v>
      </c>
      <c r="E30" s="227" t="s">
        <v>199</v>
      </c>
      <c r="F30" s="227" t="s">
        <v>199</v>
      </c>
      <c r="G30" s="227" t="s">
        <v>199</v>
      </c>
      <c r="H30" s="227">
        <v>44150</v>
      </c>
      <c r="I30" s="227">
        <v>49061</v>
      </c>
      <c r="J30" s="227">
        <v>93211</v>
      </c>
      <c r="K30" s="227">
        <v>59707</v>
      </c>
      <c r="L30" s="227">
        <v>88514</v>
      </c>
      <c r="M30" s="227">
        <v>148221</v>
      </c>
      <c r="N30" s="227" t="s">
        <v>199</v>
      </c>
      <c r="O30" s="227">
        <v>60194</v>
      </c>
      <c r="P30" s="227">
        <v>90500</v>
      </c>
      <c r="Q30" s="227">
        <v>150694</v>
      </c>
      <c r="R30" s="227" t="s">
        <v>199</v>
      </c>
      <c r="S30" s="227" t="s">
        <v>199</v>
      </c>
      <c r="T30" s="227" t="s">
        <v>199</v>
      </c>
      <c r="U30" s="227">
        <v>44150</v>
      </c>
      <c r="V30" s="227">
        <v>49061</v>
      </c>
      <c r="W30" s="227">
        <v>93211</v>
      </c>
      <c r="X30" s="227">
        <v>59707</v>
      </c>
      <c r="Y30" s="227">
        <v>88514</v>
      </c>
      <c r="Z30" s="227">
        <v>148221</v>
      </c>
      <c r="AA30" s="227"/>
      <c r="AB30" s="227" t="s">
        <v>199</v>
      </c>
      <c r="AC30" s="227" t="s">
        <v>199</v>
      </c>
      <c r="AD30" s="227" t="s">
        <v>199</v>
      </c>
      <c r="AE30" s="227" t="s">
        <v>199</v>
      </c>
      <c r="AF30" s="227" t="s">
        <v>199</v>
      </c>
      <c r="AG30" s="227" t="s">
        <v>199</v>
      </c>
      <c r="AH30" s="227" t="s">
        <v>199</v>
      </c>
      <c r="AI30" s="227" t="s">
        <v>199</v>
      </c>
      <c r="AJ30" s="227" t="s">
        <v>199</v>
      </c>
      <c r="AK30" s="227" t="s">
        <v>199</v>
      </c>
      <c r="AL30" s="227" t="s">
        <v>199</v>
      </c>
      <c r="AM30" s="227" t="s">
        <v>199</v>
      </c>
    </row>
    <row r="31" spans="1:39" x14ac:dyDescent="0.4">
      <c r="A31" s="120" t="s">
        <v>15</v>
      </c>
      <c r="B31" s="227">
        <v>409</v>
      </c>
      <c r="C31" s="227">
        <v>4986</v>
      </c>
      <c r="D31" s="227">
        <v>5395</v>
      </c>
      <c r="E31" s="227" t="s">
        <v>199</v>
      </c>
      <c r="F31" s="227" t="s">
        <v>199</v>
      </c>
      <c r="G31" s="227" t="s">
        <v>199</v>
      </c>
      <c r="H31" s="227">
        <v>331</v>
      </c>
      <c r="I31" s="227">
        <v>3367</v>
      </c>
      <c r="J31" s="227">
        <v>3698</v>
      </c>
      <c r="K31" s="227" t="s">
        <v>229</v>
      </c>
      <c r="L31" s="227" t="s">
        <v>229</v>
      </c>
      <c r="M31" s="227">
        <v>5305</v>
      </c>
      <c r="N31" s="227" t="s">
        <v>199</v>
      </c>
      <c r="O31" s="227">
        <v>409</v>
      </c>
      <c r="P31" s="227">
        <v>4986</v>
      </c>
      <c r="Q31" s="227">
        <v>5395</v>
      </c>
      <c r="R31" s="227" t="s">
        <v>199</v>
      </c>
      <c r="S31" s="227" t="s">
        <v>199</v>
      </c>
      <c r="T31" s="227" t="s">
        <v>199</v>
      </c>
      <c r="U31" s="227">
        <v>331</v>
      </c>
      <c r="V31" s="227">
        <v>3367</v>
      </c>
      <c r="W31" s="227">
        <v>3698</v>
      </c>
      <c r="X31" s="227" t="s">
        <v>229</v>
      </c>
      <c r="Y31" s="227" t="s">
        <v>229</v>
      </c>
      <c r="Z31" s="227">
        <v>5305</v>
      </c>
      <c r="AA31" s="227"/>
      <c r="AB31" s="227" t="s">
        <v>199</v>
      </c>
      <c r="AC31" s="227" t="s">
        <v>199</v>
      </c>
      <c r="AD31" s="227" t="s">
        <v>199</v>
      </c>
      <c r="AE31" s="227" t="s">
        <v>199</v>
      </c>
      <c r="AF31" s="227" t="s">
        <v>199</v>
      </c>
      <c r="AG31" s="227" t="s">
        <v>199</v>
      </c>
      <c r="AH31" s="227" t="s">
        <v>199</v>
      </c>
      <c r="AI31" s="227" t="s">
        <v>199</v>
      </c>
      <c r="AJ31" s="227" t="s">
        <v>199</v>
      </c>
      <c r="AK31" s="227" t="s">
        <v>199</v>
      </c>
      <c r="AL31" s="227" t="s">
        <v>199</v>
      </c>
      <c r="AM31" s="227" t="s">
        <v>199</v>
      </c>
    </row>
    <row r="32" spans="1:39" x14ac:dyDescent="0.4">
      <c r="A32" s="120" t="s">
        <v>16</v>
      </c>
      <c r="B32" s="227">
        <v>19080</v>
      </c>
      <c r="C32" s="227">
        <v>10713</v>
      </c>
      <c r="D32" s="227">
        <v>29793</v>
      </c>
      <c r="E32" s="227" t="s">
        <v>199</v>
      </c>
      <c r="F32" s="227" t="s">
        <v>199</v>
      </c>
      <c r="G32" s="227" t="s">
        <v>199</v>
      </c>
      <c r="H32" s="227">
        <v>13401</v>
      </c>
      <c r="I32" s="227">
        <v>4771</v>
      </c>
      <c r="J32" s="227">
        <v>18172</v>
      </c>
      <c r="K32" s="227">
        <v>18956</v>
      </c>
      <c r="L32" s="227">
        <v>10509</v>
      </c>
      <c r="M32" s="227">
        <v>29465</v>
      </c>
      <c r="N32" s="227" t="s">
        <v>199</v>
      </c>
      <c r="O32" s="227">
        <v>19080</v>
      </c>
      <c r="P32" s="227">
        <v>10713</v>
      </c>
      <c r="Q32" s="227">
        <v>29793</v>
      </c>
      <c r="R32" s="227" t="s">
        <v>199</v>
      </c>
      <c r="S32" s="227" t="s">
        <v>199</v>
      </c>
      <c r="T32" s="227" t="s">
        <v>199</v>
      </c>
      <c r="U32" s="227">
        <v>13401</v>
      </c>
      <c r="V32" s="227">
        <v>4771</v>
      </c>
      <c r="W32" s="227">
        <v>18172</v>
      </c>
      <c r="X32" s="227">
        <v>18956</v>
      </c>
      <c r="Y32" s="227">
        <v>10509</v>
      </c>
      <c r="Z32" s="227">
        <v>29465</v>
      </c>
      <c r="AA32" s="227"/>
      <c r="AB32" s="227" t="s">
        <v>199</v>
      </c>
      <c r="AC32" s="227" t="s">
        <v>199</v>
      </c>
      <c r="AD32" s="227" t="s">
        <v>199</v>
      </c>
      <c r="AE32" s="227" t="s">
        <v>199</v>
      </c>
      <c r="AF32" s="227" t="s">
        <v>199</v>
      </c>
      <c r="AG32" s="227" t="s">
        <v>199</v>
      </c>
      <c r="AH32" s="227" t="s">
        <v>199</v>
      </c>
      <c r="AI32" s="227" t="s">
        <v>199</v>
      </c>
      <c r="AJ32" s="227" t="s">
        <v>199</v>
      </c>
      <c r="AK32" s="227" t="s">
        <v>199</v>
      </c>
      <c r="AL32" s="227" t="s">
        <v>199</v>
      </c>
      <c r="AM32" s="227" t="s">
        <v>199</v>
      </c>
    </row>
    <row r="33" spans="1:39" x14ac:dyDescent="0.4">
      <c r="A33" s="120" t="s">
        <v>17</v>
      </c>
      <c r="B33" s="227">
        <v>8356</v>
      </c>
      <c r="C33" s="227">
        <v>13875</v>
      </c>
      <c r="D33" s="227">
        <v>22231</v>
      </c>
      <c r="E33" s="227" t="s">
        <v>199</v>
      </c>
      <c r="F33" s="227" t="s">
        <v>199</v>
      </c>
      <c r="G33" s="227" t="s">
        <v>199</v>
      </c>
      <c r="H33" s="227">
        <v>6077</v>
      </c>
      <c r="I33" s="227">
        <v>6989</v>
      </c>
      <c r="J33" s="227">
        <v>13066</v>
      </c>
      <c r="K33" s="227">
        <v>8268</v>
      </c>
      <c r="L33" s="227">
        <v>13408</v>
      </c>
      <c r="M33" s="227">
        <v>21676</v>
      </c>
      <c r="N33" s="227" t="s">
        <v>199</v>
      </c>
      <c r="O33" s="227">
        <v>8356</v>
      </c>
      <c r="P33" s="227">
        <v>13875</v>
      </c>
      <c r="Q33" s="227">
        <v>22231</v>
      </c>
      <c r="R33" s="227" t="s">
        <v>199</v>
      </c>
      <c r="S33" s="227" t="s">
        <v>199</v>
      </c>
      <c r="T33" s="227" t="s">
        <v>199</v>
      </c>
      <c r="U33" s="227">
        <v>6077</v>
      </c>
      <c r="V33" s="227">
        <v>6989</v>
      </c>
      <c r="W33" s="227">
        <v>13066</v>
      </c>
      <c r="X33" s="227">
        <v>8268</v>
      </c>
      <c r="Y33" s="227">
        <v>13408</v>
      </c>
      <c r="Z33" s="227">
        <v>21676</v>
      </c>
      <c r="AA33" s="227"/>
      <c r="AB33" s="227" t="s">
        <v>199</v>
      </c>
      <c r="AC33" s="227" t="s">
        <v>199</v>
      </c>
      <c r="AD33" s="227" t="s">
        <v>199</v>
      </c>
      <c r="AE33" s="227" t="s">
        <v>199</v>
      </c>
      <c r="AF33" s="227" t="s">
        <v>199</v>
      </c>
      <c r="AG33" s="227" t="s">
        <v>199</v>
      </c>
      <c r="AH33" s="227" t="s">
        <v>199</v>
      </c>
      <c r="AI33" s="227" t="s">
        <v>199</v>
      </c>
      <c r="AJ33" s="227" t="s">
        <v>199</v>
      </c>
      <c r="AK33" s="227" t="s">
        <v>199</v>
      </c>
      <c r="AL33" s="227" t="s">
        <v>199</v>
      </c>
      <c r="AM33" s="227" t="s">
        <v>199</v>
      </c>
    </row>
    <row r="34" spans="1:39" x14ac:dyDescent="0.4">
      <c r="A34" s="120" t="s">
        <v>18</v>
      </c>
      <c r="B34" s="227">
        <v>7084</v>
      </c>
      <c r="C34" s="227">
        <v>36605</v>
      </c>
      <c r="D34" s="227">
        <v>43689</v>
      </c>
      <c r="E34" s="227" t="s">
        <v>199</v>
      </c>
      <c r="F34" s="227" t="s">
        <v>199</v>
      </c>
      <c r="G34" s="227" t="s">
        <v>199</v>
      </c>
      <c r="H34" s="227">
        <v>5293</v>
      </c>
      <c r="I34" s="227">
        <v>20098</v>
      </c>
      <c r="J34" s="227">
        <v>25391</v>
      </c>
      <c r="K34" s="227">
        <v>7014</v>
      </c>
      <c r="L34" s="227">
        <v>35856</v>
      </c>
      <c r="M34" s="227">
        <v>42870</v>
      </c>
      <c r="N34" s="227" t="s">
        <v>199</v>
      </c>
      <c r="O34" s="227">
        <v>7084</v>
      </c>
      <c r="P34" s="227">
        <v>36605</v>
      </c>
      <c r="Q34" s="227">
        <v>43689</v>
      </c>
      <c r="R34" s="227" t="s">
        <v>199</v>
      </c>
      <c r="S34" s="227" t="s">
        <v>199</v>
      </c>
      <c r="T34" s="227" t="s">
        <v>199</v>
      </c>
      <c r="U34" s="227">
        <v>5293</v>
      </c>
      <c r="V34" s="227">
        <v>20098</v>
      </c>
      <c r="W34" s="227">
        <v>25391</v>
      </c>
      <c r="X34" s="227">
        <v>7014</v>
      </c>
      <c r="Y34" s="227">
        <v>35856</v>
      </c>
      <c r="Z34" s="227">
        <v>42870</v>
      </c>
      <c r="AA34" s="227"/>
      <c r="AB34" s="227" t="s">
        <v>199</v>
      </c>
      <c r="AC34" s="227" t="s">
        <v>199</v>
      </c>
      <c r="AD34" s="227" t="s">
        <v>199</v>
      </c>
      <c r="AE34" s="227" t="s">
        <v>199</v>
      </c>
      <c r="AF34" s="227" t="s">
        <v>199</v>
      </c>
      <c r="AG34" s="227" t="s">
        <v>199</v>
      </c>
      <c r="AH34" s="227" t="s">
        <v>199</v>
      </c>
      <c r="AI34" s="227" t="s">
        <v>199</v>
      </c>
      <c r="AJ34" s="227" t="s">
        <v>199</v>
      </c>
      <c r="AK34" s="227" t="s">
        <v>199</v>
      </c>
      <c r="AL34" s="227" t="s">
        <v>199</v>
      </c>
      <c r="AM34" s="227" t="s">
        <v>199</v>
      </c>
    </row>
    <row r="35" spans="1:39" x14ac:dyDescent="0.4">
      <c r="A35" s="120" t="s">
        <v>19</v>
      </c>
      <c r="B35" s="227">
        <v>158</v>
      </c>
      <c r="C35" s="227">
        <v>1857</v>
      </c>
      <c r="D35" s="227">
        <v>2015</v>
      </c>
      <c r="E35" s="227" t="s">
        <v>199</v>
      </c>
      <c r="F35" s="227" t="s">
        <v>199</v>
      </c>
      <c r="G35" s="227" t="s">
        <v>199</v>
      </c>
      <c r="H35" s="227">
        <v>132</v>
      </c>
      <c r="I35" s="227">
        <v>1244</v>
      </c>
      <c r="J35" s="227">
        <v>1376</v>
      </c>
      <c r="K35" s="227">
        <v>158</v>
      </c>
      <c r="L35" s="227">
        <v>1828</v>
      </c>
      <c r="M35" s="227">
        <v>1986</v>
      </c>
      <c r="N35" s="227" t="s">
        <v>199</v>
      </c>
      <c r="O35" s="227">
        <v>158</v>
      </c>
      <c r="P35" s="227">
        <v>1857</v>
      </c>
      <c r="Q35" s="227">
        <v>2015</v>
      </c>
      <c r="R35" s="227" t="s">
        <v>199</v>
      </c>
      <c r="S35" s="227" t="s">
        <v>199</v>
      </c>
      <c r="T35" s="227" t="s">
        <v>199</v>
      </c>
      <c r="U35" s="227">
        <v>132</v>
      </c>
      <c r="V35" s="227">
        <v>1244</v>
      </c>
      <c r="W35" s="227">
        <v>1376</v>
      </c>
      <c r="X35" s="227">
        <v>158</v>
      </c>
      <c r="Y35" s="227">
        <v>1828</v>
      </c>
      <c r="Z35" s="227">
        <v>1986</v>
      </c>
      <c r="AA35" s="227"/>
      <c r="AB35" s="227" t="s">
        <v>199</v>
      </c>
      <c r="AC35" s="227" t="s">
        <v>199</v>
      </c>
      <c r="AD35" s="227" t="s">
        <v>199</v>
      </c>
      <c r="AE35" s="227" t="s">
        <v>199</v>
      </c>
      <c r="AF35" s="227" t="s">
        <v>199</v>
      </c>
      <c r="AG35" s="227" t="s">
        <v>199</v>
      </c>
      <c r="AH35" s="227" t="s">
        <v>199</v>
      </c>
      <c r="AI35" s="227" t="s">
        <v>199</v>
      </c>
      <c r="AJ35" s="227" t="s">
        <v>199</v>
      </c>
      <c r="AK35" s="227" t="s">
        <v>199</v>
      </c>
      <c r="AL35" s="227" t="s">
        <v>199</v>
      </c>
      <c r="AM35" s="227" t="s">
        <v>199</v>
      </c>
    </row>
    <row r="36" spans="1:39" x14ac:dyDescent="0.4">
      <c r="A36" s="120" t="s">
        <v>20</v>
      </c>
      <c r="B36" s="227">
        <v>17348</v>
      </c>
      <c r="C36" s="227">
        <v>682</v>
      </c>
      <c r="D36" s="227">
        <v>18030</v>
      </c>
      <c r="E36" s="227" t="s">
        <v>199</v>
      </c>
      <c r="F36" s="227" t="s">
        <v>199</v>
      </c>
      <c r="G36" s="227" t="s">
        <v>199</v>
      </c>
      <c r="H36" s="227">
        <v>12880</v>
      </c>
      <c r="I36" s="227">
        <v>257</v>
      </c>
      <c r="J36" s="227">
        <v>13137</v>
      </c>
      <c r="K36" s="227">
        <v>17198</v>
      </c>
      <c r="L36" s="227">
        <v>647</v>
      </c>
      <c r="M36" s="227">
        <v>17845</v>
      </c>
      <c r="N36" s="227" t="s">
        <v>199</v>
      </c>
      <c r="O36" s="227">
        <v>17348</v>
      </c>
      <c r="P36" s="227">
        <v>682</v>
      </c>
      <c r="Q36" s="227">
        <v>18030</v>
      </c>
      <c r="R36" s="227" t="s">
        <v>199</v>
      </c>
      <c r="S36" s="227" t="s">
        <v>199</v>
      </c>
      <c r="T36" s="227" t="s">
        <v>199</v>
      </c>
      <c r="U36" s="227">
        <v>12880</v>
      </c>
      <c r="V36" s="227">
        <v>257</v>
      </c>
      <c r="W36" s="227">
        <v>13137</v>
      </c>
      <c r="X36" s="227">
        <v>17198</v>
      </c>
      <c r="Y36" s="227">
        <v>647</v>
      </c>
      <c r="Z36" s="227">
        <v>17845</v>
      </c>
      <c r="AA36" s="227"/>
      <c r="AB36" s="227" t="s">
        <v>199</v>
      </c>
      <c r="AC36" s="227" t="s">
        <v>199</v>
      </c>
      <c r="AD36" s="227" t="s">
        <v>199</v>
      </c>
      <c r="AE36" s="227" t="s">
        <v>199</v>
      </c>
      <c r="AF36" s="227" t="s">
        <v>199</v>
      </c>
      <c r="AG36" s="227" t="s">
        <v>199</v>
      </c>
      <c r="AH36" s="227" t="s">
        <v>199</v>
      </c>
      <c r="AI36" s="227" t="s">
        <v>199</v>
      </c>
      <c r="AJ36" s="227" t="s">
        <v>199</v>
      </c>
      <c r="AK36" s="227" t="s">
        <v>199</v>
      </c>
      <c r="AL36" s="227" t="s">
        <v>199</v>
      </c>
      <c r="AM36" s="227" t="s">
        <v>199</v>
      </c>
    </row>
    <row r="37" spans="1:39" ht="14.65" x14ac:dyDescent="0.4">
      <c r="A37" s="120" t="s">
        <v>454</v>
      </c>
      <c r="B37" s="227">
        <v>9698</v>
      </c>
      <c r="C37" s="227">
        <v>26204</v>
      </c>
      <c r="D37" s="227">
        <v>35902</v>
      </c>
      <c r="E37" s="227" t="s">
        <v>199</v>
      </c>
      <c r="F37" s="227" t="s">
        <v>199</v>
      </c>
      <c r="G37" s="227" t="s">
        <v>199</v>
      </c>
      <c r="H37" s="227">
        <v>7128</v>
      </c>
      <c r="I37" s="227">
        <v>13852</v>
      </c>
      <c r="J37" s="227">
        <v>20980</v>
      </c>
      <c r="K37" s="227">
        <v>9609</v>
      </c>
      <c r="L37" s="227">
        <v>25623</v>
      </c>
      <c r="M37" s="227">
        <v>35232</v>
      </c>
      <c r="N37" s="227" t="s">
        <v>199</v>
      </c>
      <c r="O37" s="227">
        <v>9698</v>
      </c>
      <c r="P37" s="227">
        <v>26204</v>
      </c>
      <c r="Q37" s="227">
        <v>35902</v>
      </c>
      <c r="R37" s="227" t="s">
        <v>199</v>
      </c>
      <c r="S37" s="227" t="s">
        <v>199</v>
      </c>
      <c r="T37" s="227" t="s">
        <v>199</v>
      </c>
      <c r="U37" s="227">
        <v>7128</v>
      </c>
      <c r="V37" s="227">
        <v>13852</v>
      </c>
      <c r="W37" s="227">
        <v>20980</v>
      </c>
      <c r="X37" s="227">
        <v>9609</v>
      </c>
      <c r="Y37" s="227">
        <v>25623</v>
      </c>
      <c r="Z37" s="227">
        <v>35232</v>
      </c>
      <c r="AA37" s="227"/>
      <c r="AB37" s="227" t="s">
        <v>199</v>
      </c>
      <c r="AC37" s="227" t="s">
        <v>199</v>
      </c>
      <c r="AD37" s="227" t="s">
        <v>199</v>
      </c>
      <c r="AE37" s="227" t="s">
        <v>199</v>
      </c>
      <c r="AF37" s="227" t="s">
        <v>199</v>
      </c>
      <c r="AG37" s="227" t="s">
        <v>199</v>
      </c>
      <c r="AH37" s="227" t="s">
        <v>199</v>
      </c>
      <c r="AI37" s="227" t="s">
        <v>199</v>
      </c>
      <c r="AJ37" s="227" t="s">
        <v>199</v>
      </c>
      <c r="AK37" s="227" t="s">
        <v>199</v>
      </c>
      <c r="AL37" s="227" t="s">
        <v>199</v>
      </c>
      <c r="AM37" s="227" t="s">
        <v>199</v>
      </c>
    </row>
    <row r="38" spans="1:39" x14ac:dyDescent="0.4">
      <c r="A38" s="121" t="s">
        <v>22</v>
      </c>
      <c r="B38" s="227">
        <v>660</v>
      </c>
      <c r="C38" s="227">
        <v>5945</v>
      </c>
      <c r="D38" s="227">
        <v>6605</v>
      </c>
      <c r="E38" s="227" t="s">
        <v>199</v>
      </c>
      <c r="F38" s="227" t="s">
        <v>199</v>
      </c>
      <c r="G38" s="227" t="s">
        <v>199</v>
      </c>
      <c r="H38" s="227">
        <v>421</v>
      </c>
      <c r="I38" s="227">
        <v>2397</v>
      </c>
      <c r="J38" s="227">
        <v>2818</v>
      </c>
      <c r="K38" s="227">
        <v>650</v>
      </c>
      <c r="L38" s="227">
        <v>5726</v>
      </c>
      <c r="M38" s="227">
        <v>6376</v>
      </c>
      <c r="N38" s="227" t="s">
        <v>199</v>
      </c>
      <c r="O38" s="227">
        <v>660</v>
      </c>
      <c r="P38" s="227">
        <v>5945</v>
      </c>
      <c r="Q38" s="227">
        <v>6605</v>
      </c>
      <c r="R38" s="227" t="s">
        <v>199</v>
      </c>
      <c r="S38" s="227" t="s">
        <v>199</v>
      </c>
      <c r="T38" s="227" t="s">
        <v>199</v>
      </c>
      <c r="U38" s="227">
        <v>421</v>
      </c>
      <c r="V38" s="227">
        <v>2397</v>
      </c>
      <c r="W38" s="227">
        <v>2818</v>
      </c>
      <c r="X38" s="227">
        <v>650</v>
      </c>
      <c r="Y38" s="227">
        <v>5726</v>
      </c>
      <c r="Z38" s="227">
        <v>6376</v>
      </c>
      <c r="AA38" s="227"/>
      <c r="AB38" s="227" t="s">
        <v>199</v>
      </c>
      <c r="AC38" s="227" t="s">
        <v>199</v>
      </c>
      <c r="AD38" s="227" t="s">
        <v>199</v>
      </c>
      <c r="AE38" s="227" t="s">
        <v>199</v>
      </c>
      <c r="AF38" s="227" t="s">
        <v>199</v>
      </c>
      <c r="AG38" s="227" t="s">
        <v>199</v>
      </c>
      <c r="AH38" s="227" t="s">
        <v>199</v>
      </c>
      <c r="AI38" s="227" t="s">
        <v>199</v>
      </c>
      <c r="AJ38" s="227" t="s">
        <v>199</v>
      </c>
      <c r="AK38" s="227" t="s">
        <v>199</v>
      </c>
      <c r="AL38" s="227" t="s">
        <v>199</v>
      </c>
      <c r="AM38" s="227" t="s">
        <v>199</v>
      </c>
    </row>
    <row r="39" spans="1:39" x14ac:dyDescent="0.4">
      <c r="A39" s="120" t="s">
        <v>23</v>
      </c>
      <c r="B39" s="227">
        <v>24449</v>
      </c>
      <c r="C39" s="227">
        <v>38296</v>
      </c>
      <c r="D39" s="227">
        <v>62745</v>
      </c>
      <c r="E39" s="227" t="s">
        <v>199</v>
      </c>
      <c r="F39" s="227" t="s">
        <v>199</v>
      </c>
      <c r="G39" s="227" t="s">
        <v>199</v>
      </c>
      <c r="H39" s="227">
        <v>17076</v>
      </c>
      <c r="I39" s="227">
        <v>23996</v>
      </c>
      <c r="J39" s="227">
        <v>41072</v>
      </c>
      <c r="K39" s="227">
        <v>23888</v>
      </c>
      <c r="L39" s="227">
        <v>37131</v>
      </c>
      <c r="M39" s="227">
        <v>61019</v>
      </c>
      <c r="N39" s="227" t="s">
        <v>199</v>
      </c>
      <c r="O39" s="227">
        <v>23917</v>
      </c>
      <c r="P39" s="227">
        <v>37307</v>
      </c>
      <c r="Q39" s="227">
        <v>61224</v>
      </c>
      <c r="R39" s="227" t="s">
        <v>199</v>
      </c>
      <c r="S39" s="227" t="s">
        <v>199</v>
      </c>
      <c r="T39" s="227" t="s">
        <v>199</v>
      </c>
      <c r="U39" s="227">
        <v>16687</v>
      </c>
      <c r="V39" s="227">
        <v>23298</v>
      </c>
      <c r="W39" s="227">
        <v>39985</v>
      </c>
      <c r="X39" s="227">
        <v>23366</v>
      </c>
      <c r="Y39" s="227">
        <v>36174</v>
      </c>
      <c r="Z39" s="227">
        <v>59540</v>
      </c>
      <c r="AA39" s="227"/>
      <c r="AB39" s="227">
        <v>532</v>
      </c>
      <c r="AC39" s="227">
        <v>989</v>
      </c>
      <c r="AD39" s="227">
        <v>1521</v>
      </c>
      <c r="AE39" s="227" t="s">
        <v>199</v>
      </c>
      <c r="AF39" s="227" t="s">
        <v>199</v>
      </c>
      <c r="AG39" s="227" t="s">
        <v>199</v>
      </c>
      <c r="AH39" s="227">
        <v>389</v>
      </c>
      <c r="AI39" s="227">
        <v>698</v>
      </c>
      <c r="AJ39" s="227">
        <v>1087</v>
      </c>
      <c r="AK39" s="227">
        <v>522</v>
      </c>
      <c r="AL39" s="227">
        <v>957</v>
      </c>
      <c r="AM39" s="227">
        <v>1479</v>
      </c>
    </row>
    <row r="40" spans="1:39" x14ac:dyDescent="0.4">
      <c r="A40" s="120" t="s">
        <v>24</v>
      </c>
      <c r="B40" s="227">
        <v>30647</v>
      </c>
      <c r="C40" s="227">
        <v>44113</v>
      </c>
      <c r="D40" s="227">
        <v>74760</v>
      </c>
      <c r="E40" s="227" t="s">
        <v>199</v>
      </c>
      <c r="F40" s="227" t="s">
        <v>199</v>
      </c>
      <c r="G40" s="227" t="s">
        <v>199</v>
      </c>
      <c r="H40" s="227">
        <v>20252</v>
      </c>
      <c r="I40" s="227">
        <v>27399</v>
      </c>
      <c r="J40" s="227">
        <v>47651</v>
      </c>
      <c r="K40" s="227">
        <v>30293</v>
      </c>
      <c r="L40" s="227">
        <v>43312</v>
      </c>
      <c r="M40" s="227">
        <v>73605</v>
      </c>
      <c r="N40" s="227" t="s">
        <v>199</v>
      </c>
      <c r="O40" s="227">
        <v>30305</v>
      </c>
      <c r="P40" s="227">
        <v>43385</v>
      </c>
      <c r="Q40" s="227">
        <v>73690</v>
      </c>
      <c r="R40" s="227" t="s">
        <v>199</v>
      </c>
      <c r="S40" s="227" t="s">
        <v>199</v>
      </c>
      <c r="T40" s="227" t="s">
        <v>199</v>
      </c>
      <c r="U40" s="227">
        <v>19980</v>
      </c>
      <c r="V40" s="227">
        <v>26783</v>
      </c>
      <c r="W40" s="227">
        <v>46763</v>
      </c>
      <c r="X40" s="227">
        <v>29953</v>
      </c>
      <c r="Y40" s="227">
        <v>42595</v>
      </c>
      <c r="Z40" s="227">
        <v>72548</v>
      </c>
      <c r="AA40" s="227"/>
      <c r="AB40" s="227">
        <v>342</v>
      </c>
      <c r="AC40" s="227">
        <v>728</v>
      </c>
      <c r="AD40" s="227">
        <v>1070</v>
      </c>
      <c r="AE40" s="227" t="s">
        <v>199</v>
      </c>
      <c r="AF40" s="227" t="s">
        <v>199</v>
      </c>
      <c r="AG40" s="227" t="s">
        <v>199</v>
      </c>
      <c r="AH40" s="227">
        <v>272</v>
      </c>
      <c r="AI40" s="227">
        <v>616</v>
      </c>
      <c r="AJ40" s="227">
        <v>888</v>
      </c>
      <c r="AK40" s="227" t="s">
        <v>229</v>
      </c>
      <c r="AL40" s="227" t="s">
        <v>229</v>
      </c>
      <c r="AM40" s="227">
        <v>1057</v>
      </c>
    </row>
    <row r="41" spans="1:39" x14ac:dyDescent="0.4">
      <c r="A41" s="120" t="s">
        <v>25</v>
      </c>
      <c r="B41" s="227">
        <v>3883</v>
      </c>
      <c r="C41" s="227">
        <v>5441</v>
      </c>
      <c r="D41" s="227">
        <v>9324</v>
      </c>
      <c r="E41" s="227" t="s">
        <v>199</v>
      </c>
      <c r="F41" s="227" t="s">
        <v>199</v>
      </c>
      <c r="G41" s="227" t="s">
        <v>199</v>
      </c>
      <c r="H41" s="227">
        <v>2484</v>
      </c>
      <c r="I41" s="227">
        <v>2955</v>
      </c>
      <c r="J41" s="227">
        <v>5439</v>
      </c>
      <c r="K41" s="227">
        <v>3750</v>
      </c>
      <c r="L41" s="227">
        <v>5143</v>
      </c>
      <c r="M41" s="227">
        <v>8893</v>
      </c>
      <c r="N41" s="227" t="s">
        <v>199</v>
      </c>
      <c r="O41" s="227">
        <v>3878</v>
      </c>
      <c r="P41" s="227">
        <v>5421</v>
      </c>
      <c r="Q41" s="227">
        <v>9299</v>
      </c>
      <c r="R41" s="227" t="s">
        <v>199</v>
      </c>
      <c r="S41" s="227" t="s">
        <v>199</v>
      </c>
      <c r="T41" s="227" t="s">
        <v>199</v>
      </c>
      <c r="U41" s="227">
        <v>2482</v>
      </c>
      <c r="V41" s="227">
        <v>2953</v>
      </c>
      <c r="W41" s="227">
        <v>5435</v>
      </c>
      <c r="X41" s="227">
        <v>3746</v>
      </c>
      <c r="Y41" s="227">
        <v>5126</v>
      </c>
      <c r="Z41" s="227">
        <v>8872</v>
      </c>
      <c r="AA41" s="227"/>
      <c r="AB41" s="227">
        <v>5</v>
      </c>
      <c r="AC41" s="227">
        <v>20</v>
      </c>
      <c r="AD41" s="227">
        <v>25</v>
      </c>
      <c r="AE41" s="227" t="s">
        <v>199</v>
      </c>
      <c r="AF41" s="227" t="s">
        <v>199</v>
      </c>
      <c r="AG41" s="227" t="s">
        <v>199</v>
      </c>
      <c r="AH41" s="227" t="s">
        <v>229</v>
      </c>
      <c r="AI41" s="227" t="s">
        <v>229</v>
      </c>
      <c r="AJ41" s="227">
        <v>4</v>
      </c>
      <c r="AK41" s="227" t="s">
        <v>229</v>
      </c>
      <c r="AL41" s="227" t="s">
        <v>229</v>
      </c>
      <c r="AM41" s="227">
        <v>21</v>
      </c>
    </row>
    <row r="42" spans="1:39" x14ac:dyDescent="0.4">
      <c r="A42" s="120" t="s">
        <v>26</v>
      </c>
      <c r="B42" s="227">
        <v>17579</v>
      </c>
      <c r="C42" s="227">
        <v>2566</v>
      </c>
      <c r="D42" s="227">
        <v>20145</v>
      </c>
      <c r="E42" s="227" t="s">
        <v>199</v>
      </c>
      <c r="F42" s="227" t="s">
        <v>199</v>
      </c>
      <c r="G42" s="227" t="s">
        <v>199</v>
      </c>
      <c r="H42" s="227">
        <v>10137</v>
      </c>
      <c r="I42" s="227">
        <v>1012</v>
      </c>
      <c r="J42" s="227">
        <v>11149</v>
      </c>
      <c r="K42" s="227">
        <v>17384</v>
      </c>
      <c r="L42" s="227">
        <v>2511</v>
      </c>
      <c r="M42" s="227">
        <v>19895</v>
      </c>
      <c r="N42" s="227" t="s">
        <v>199</v>
      </c>
      <c r="O42" s="227">
        <v>17579</v>
      </c>
      <c r="P42" s="227">
        <v>2566</v>
      </c>
      <c r="Q42" s="227">
        <v>20145</v>
      </c>
      <c r="R42" s="227" t="s">
        <v>199</v>
      </c>
      <c r="S42" s="227" t="s">
        <v>199</v>
      </c>
      <c r="T42" s="227" t="s">
        <v>199</v>
      </c>
      <c r="U42" s="227">
        <v>10137</v>
      </c>
      <c r="V42" s="227">
        <v>1012</v>
      </c>
      <c r="W42" s="227">
        <v>11149</v>
      </c>
      <c r="X42" s="227">
        <v>17384</v>
      </c>
      <c r="Y42" s="227">
        <v>2511</v>
      </c>
      <c r="Z42" s="227">
        <v>19895</v>
      </c>
      <c r="AA42" s="227"/>
      <c r="AB42" s="227" t="s">
        <v>199</v>
      </c>
      <c r="AC42" s="227" t="s">
        <v>199</v>
      </c>
      <c r="AD42" s="227" t="s">
        <v>199</v>
      </c>
      <c r="AE42" s="227" t="s">
        <v>199</v>
      </c>
      <c r="AF42" s="227" t="s">
        <v>199</v>
      </c>
      <c r="AG42" s="227" t="s">
        <v>199</v>
      </c>
      <c r="AH42" s="227" t="s">
        <v>199</v>
      </c>
      <c r="AI42" s="227" t="s">
        <v>199</v>
      </c>
      <c r="AJ42" s="227" t="s">
        <v>199</v>
      </c>
      <c r="AK42" s="227" t="s">
        <v>199</v>
      </c>
      <c r="AL42" s="227" t="s">
        <v>199</v>
      </c>
      <c r="AM42" s="227" t="s">
        <v>199</v>
      </c>
    </row>
    <row r="43" spans="1:39" ht="22.9" customHeight="1" x14ac:dyDescent="0.4">
      <c r="A43" s="120" t="s">
        <v>27</v>
      </c>
      <c r="B43" s="227">
        <v>111626</v>
      </c>
      <c r="C43" s="227">
        <v>126270</v>
      </c>
      <c r="D43" s="227">
        <v>237896</v>
      </c>
      <c r="E43" s="227" t="s">
        <v>199</v>
      </c>
      <c r="F43" s="227" t="s">
        <v>199</v>
      </c>
      <c r="G43" s="227" t="s">
        <v>199</v>
      </c>
      <c r="H43" s="227">
        <v>76995</v>
      </c>
      <c r="I43" s="227">
        <v>77332</v>
      </c>
      <c r="J43" s="227">
        <v>154327</v>
      </c>
      <c r="K43" s="227">
        <v>110523</v>
      </c>
      <c r="L43" s="227">
        <v>124199</v>
      </c>
      <c r="M43" s="227">
        <v>234722</v>
      </c>
      <c r="N43" s="227" t="s">
        <v>199</v>
      </c>
      <c r="O43" s="227">
        <v>109976</v>
      </c>
      <c r="P43" s="227">
        <v>123761</v>
      </c>
      <c r="Q43" s="227">
        <v>233737</v>
      </c>
      <c r="R43" s="227" t="s">
        <v>199</v>
      </c>
      <c r="S43" s="227" t="s">
        <v>199</v>
      </c>
      <c r="T43" s="227" t="s">
        <v>199</v>
      </c>
      <c r="U43" s="227">
        <v>75557</v>
      </c>
      <c r="V43" s="227">
        <v>75133</v>
      </c>
      <c r="W43" s="227">
        <v>150690</v>
      </c>
      <c r="X43" s="227">
        <v>108895</v>
      </c>
      <c r="Y43" s="227">
        <v>121713</v>
      </c>
      <c r="Z43" s="227">
        <v>230608</v>
      </c>
      <c r="AA43" s="227"/>
      <c r="AB43" s="227">
        <v>1650</v>
      </c>
      <c r="AC43" s="227">
        <v>2509</v>
      </c>
      <c r="AD43" s="227">
        <v>4159</v>
      </c>
      <c r="AE43" s="227" t="s">
        <v>199</v>
      </c>
      <c r="AF43" s="227" t="s">
        <v>199</v>
      </c>
      <c r="AG43" s="227" t="s">
        <v>199</v>
      </c>
      <c r="AH43" s="227">
        <v>1438</v>
      </c>
      <c r="AI43" s="227">
        <v>2199</v>
      </c>
      <c r="AJ43" s="227">
        <v>3637</v>
      </c>
      <c r="AK43" s="227">
        <v>1628</v>
      </c>
      <c r="AL43" s="227">
        <v>2486</v>
      </c>
      <c r="AM43" s="227">
        <v>4114</v>
      </c>
    </row>
    <row r="44" spans="1:39" x14ac:dyDescent="0.4">
      <c r="A44" s="120" t="s">
        <v>28</v>
      </c>
      <c r="B44" s="227">
        <v>131282</v>
      </c>
      <c r="C44" s="227">
        <v>121473</v>
      </c>
      <c r="D44" s="227">
        <v>252755</v>
      </c>
      <c r="E44" s="227" t="s">
        <v>199</v>
      </c>
      <c r="F44" s="227" t="s">
        <v>199</v>
      </c>
      <c r="G44" s="227" t="s">
        <v>199</v>
      </c>
      <c r="H44" s="227">
        <v>90546</v>
      </c>
      <c r="I44" s="227">
        <v>74768</v>
      </c>
      <c r="J44" s="227">
        <v>165314</v>
      </c>
      <c r="K44" s="227">
        <v>128952</v>
      </c>
      <c r="L44" s="227">
        <v>117155</v>
      </c>
      <c r="M44" s="227">
        <v>246107</v>
      </c>
      <c r="N44" s="227" t="s">
        <v>199</v>
      </c>
      <c r="O44" s="227">
        <v>126975</v>
      </c>
      <c r="P44" s="227">
        <v>115021</v>
      </c>
      <c r="Q44" s="227">
        <v>241996</v>
      </c>
      <c r="R44" s="227" t="s">
        <v>199</v>
      </c>
      <c r="S44" s="227" t="s">
        <v>199</v>
      </c>
      <c r="T44" s="227" t="s">
        <v>199</v>
      </c>
      <c r="U44" s="227">
        <v>87019</v>
      </c>
      <c r="V44" s="227">
        <v>69374</v>
      </c>
      <c r="W44" s="227">
        <v>156393</v>
      </c>
      <c r="X44" s="227">
        <v>124745</v>
      </c>
      <c r="Y44" s="227">
        <v>110850</v>
      </c>
      <c r="Z44" s="227">
        <v>235595</v>
      </c>
      <c r="AA44" s="227"/>
      <c r="AB44" s="227">
        <v>4307</v>
      </c>
      <c r="AC44" s="227">
        <v>6452</v>
      </c>
      <c r="AD44" s="227">
        <v>10759</v>
      </c>
      <c r="AE44" s="227" t="s">
        <v>199</v>
      </c>
      <c r="AF44" s="227" t="s">
        <v>199</v>
      </c>
      <c r="AG44" s="227" t="s">
        <v>199</v>
      </c>
      <c r="AH44" s="227">
        <v>3527</v>
      </c>
      <c r="AI44" s="227">
        <v>5394</v>
      </c>
      <c r="AJ44" s="227">
        <v>8921</v>
      </c>
      <c r="AK44" s="227">
        <v>4207</v>
      </c>
      <c r="AL44" s="227">
        <v>6305</v>
      </c>
      <c r="AM44" s="227">
        <v>10512</v>
      </c>
    </row>
    <row r="45" spans="1:39" x14ac:dyDescent="0.4">
      <c r="A45" s="120" t="s">
        <v>226</v>
      </c>
      <c r="B45" s="227">
        <v>401</v>
      </c>
      <c r="C45" s="227">
        <v>490</v>
      </c>
      <c r="D45" s="227">
        <v>891</v>
      </c>
      <c r="E45" s="227" t="s">
        <v>199</v>
      </c>
      <c r="F45" s="227" t="s">
        <v>199</v>
      </c>
      <c r="G45" s="227" t="s">
        <v>199</v>
      </c>
      <c r="H45" s="227">
        <v>291</v>
      </c>
      <c r="I45" s="227">
        <v>354</v>
      </c>
      <c r="J45" s="227">
        <v>645</v>
      </c>
      <c r="K45" s="227">
        <v>398</v>
      </c>
      <c r="L45" s="227">
        <v>481</v>
      </c>
      <c r="M45" s="227">
        <v>879</v>
      </c>
      <c r="N45" s="227" t="s">
        <v>199</v>
      </c>
      <c r="O45" s="227">
        <v>401</v>
      </c>
      <c r="P45" s="227">
        <v>490</v>
      </c>
      <c r="Q45" s="227">
        <v>891</v>
      </c>
      <c r="R45" s="227" t="s">
        <v>199</v>
      </c>
      <c r="S45" s="227" t="s">
        <v>199</v>
      </c>
      <c r="T45" s="227" t="s">
        <v>199</v>
      </c>
      <c r="U45" s="227">
        <v>291</v>
      </c>
      <c r="V45" s="227">
        <v>354</v>
      </c>
      <c r="W45" s="227">
        <v>645</v>
      </c>
      <c r="X45" s="227">
        <v>398</v>
      </c>
      <c r="Y45" s="227">
        <v>481</v>
      </c>
      <c r="Z45" s="227">
        <v>879</v>
      </c>
      <c r="AA45" s="227"/>
      <c r="AB45" s="227" t="s">
        <v>199</v>
      </c>
      <c r="AC45" s="227" t="s">
        <v>199</v>
      </c>
      <c r="AD45" s="227" t="s">
        <v>199</v>
      </c>
      <c r="AE45" s="227" t="s">
        <v>199</v>
      </c>
      <c r="AF45" s="227" t="s">
        <v>199</v>
      </c>
      <c r="AG45" s="227" t="s">
        <v>199</v>
      </c>
      <c r="AH45" s="227" t="s">
        <v>199</v>
      </c>
      <c r="AI45" s="227" t="s">
        <v>199</v>
      </c>
      <c r="AJ45" s="227" t="s">
        <v>199</v>
      </c>
      <c r="AK45" s="227" t="s">
        <v>199</v>
      </c>
      <c r="AL45" s="227" t="s">
        <v>199</v>
      </c>
      <c r="AM45" s="227" t="s">
        <v>199</v>
      </c>
    </row>
    <row r="46" spans="1:39" x14ac:dyDescent="0.4">
      <c r="A46" s="120" t="s">
        <v>29</v>
      </c>
      <c r="B46" s="227">
        <v>1136</v>
      </c>
      <c r="C46" s="227">
        <v>1301</v>
      </c>
      <c r="D46" s="227">
        <v>2437</v>
      </c>
      <c r="E46" s="227" t="s">
        <v>199</v>
      </c>
      <c r="F46" s="227" t="s">
        <v>199</v>
      </c>
      <c r="G46" s="227" t="s">
        <v>199</v>
      </c>
      <c r="H46" s="227">
        <v>684</v>
      </c>
      <c r="I46" s="227">
        <v>583</v>
      </c>
      <c r="J46" s="227">
        <v>1267</v>
      </c>
      <c r="K46" s="227">
        <v>1109</v>
      </c>
      <c r="L46" s="227">
        <v>1226</v>
      </c>
      <c r="M46" s="227">
        <v>2335</v>
      </c>
      <c r="N46" s="227" t="s">
        <v>199</v>
      </c>
      <c r="O46" s="227">
        <v>1136</v>
      </c>
      <c r="P46" s="227">
        <v>1301</v>
      </c>
      <c r="Q46" s="227">
        <v>2437</v>
      </c>
      <c r="R46" s="227" t="s">
        <v>199</v>
      </c>
      <c r="S46" s="227" t="s">
        <v>199</v>
      </c>
      <c r="T46" s="227" t="s">
        <v>199</v>
      </c>
      <c r="U46" s="227">
        <v>684</v>
      </c>
      <c r="V46" s="227">
        <v>583</v>
      </c>
      <c r="W46" s="227">
        <v>1267</v>
      </c>
      <c r="X46" s="227">
        <v>1109</v>
      </c>
      <c r="Y46" s="227">
        <v>1226</v>
      </c>
      <c r="Z46" s="227">
        <v>2335</v>
      </c>
      <c r="AA46" s="227"/>
      <c r="AB46" s="227" t="s">
        <v>199</v>
      </c>
      <c r="AC46" s="227" t="s">
        <v>199</v>
      </c>
      <c r="AD46" s="227" t="s">
        <v>199</v>
      </c>
      <c r="AE46" s="227" t="s">
        <v>199</v>
      </c>
      <c r="AF46" s="227" t="s">
        <v>199</v>
      </c>
      <c r="AG46" s="227" t="s">
        <v>199</v>
      </c>
      <c r="AH46" s="227" t="s">
        <v>199</v>
      </c>
      <c r="AI46" s="227" t="s">
        <v>199</v>
      </c>
      <c r="AJ46" s="227" t="s">
        <v>199</v>
      </c>
      <c r="AK46" s="227" t="s">
        <v>199</v>
      </c>
      <c r="AL46" s="227" t="s">
        <v>199</v>
      </c>
      <c r="AM46" s="227" t="s">
        <v>199</v>
      </c>
    </row>
    <row r="47" spans="1:39" x14ac:dyDescent="0.4">
      <c r="A47" s="120" t="s">
        <v>30</v>
      </c>
      <c r="B47" s="227">
        <v>2723</v>
      </c>
      <c r="C47" s="227">
        <v>5828</v>
      </c>
      <c r="D47" s="227">
        <v>8551</v>
      </c>
      <c r="E47" s="227" t="s">
        <v>199</v>
      </c>
      <c r="F47" s="227" t="s">
        <v>199</v>
      </c>
      <c r="G47" s="227" t="s">
        <v>199</v>
      </c>
      <c r="H47" s="227">
        <v>2087</v>
      </c>
      <c r="I47" s="227">
        <v>4522</v>
      </c>
      <c r="J47" s="227">
        <v>6609</v>
      </c>
      <c r="K47" s="227">
        <v>2695</v>
      </c>
      <c r="L47" s="227">
        <v>5763</v>
      </c>
      <c r="M47" s="227">
        <v>8458</v>
      </c>
      <c r="N47" s="227" t="s">
        <v>199</v>
      </c>
      <c r="O47" s="227">
        <v>2723</v>
      </c>
      <c r="P47" s="227">
        <v>5828</v>
      </c>
      <c r="Q47" s="227">
        <v>8551</v>
      </c>
      <c r="R47" s="227" t="s">
        <v>199</v>
      </c>
      <c r="S47" s="227" t="s">
        <v>199</v>
      </c>
      <c r="T47" s="227" t="s">
        <v>199</v>
      </c>
      <c r="U47" s="227">
        <v>2087</v>
      </c>
      <c r="V47" s="227">
        <v>4522</v>
      </c>
      <c r="W47" s="227">
        <v>6609</v>
      </c>
      <c r="X47" s="227">
        <v>2695</v>
      </c>
      <c r="Y47" s="227">
        <v>5763</v>
      </c>
      <c r="Z47" s="227">
        <v>8458</v>
      </c>
      <c r="AA47" s="227"/>
      <c r="AB47" s="227" t="s">
        <v>199</v>
      </c>
      <c r="AC47" s="227" t="s">
        <v>199</v>
      </c>
      <c r="AD47" s="227" t="s">
        <v>199</v>
      </c>
      <c r="AE47" s="227" t="s">
        <v>199</v>
      </c>
      <c r="AF47" s="227" t="s">
        <v>199</v>
      </c>
      <c r="AG47" s="227" t="s">
        <v>199</v>
      </c>
      <c r="AH47" s="227" t="s">
        <v>199</v>
      </c>
      <c r="AI47" s="227" t="s">
        <v>199</v>
      </c>
      <c r="AJ47" s="227" t="s">
        <v>199</v>
      </c>
      <c r="AK47" s="227" t="s">
        <v>199</v>
      </c>
      <c r="AL47" s="227" t="s">
        <v>199</v>
      </c>
      <c r="AM47" s="227" t="s">
        <v>199</v>
      </c>
    </row>
    <row r="48" spans="1:39" x14ac:dyDescent="0.4">
      <c r="A48" s="120" t="s">
        <v>31</v>
      </c>
      <c r="B48" s="227">
        <v>31629</v>
      </c>
      <c r="C48" s="227">
        <v>17127</v>
      </c>
      <c r="D48" s="227">
        <v>48756</v>
      </c>
      <c r="E48" s="227" t="s">
        <v>199</v>
      </c>
      <c r="F48" s="227" t="s">
        <v>199</v>
      </c>
      <c r="G48" s="227" t="s">
        <v>199</v>
      </c>
      <c r="H48" s="227">
        <v>21806</v>
      </c>
      <c r="I48" s="227">
        <v>9547</v>
      </c>
      <c r="J48" s="227">
        <v>31353</v>
      </c>
      <c r="K48" s="227">
        <v>31213</v>
      </c>
      <c r="L48" s="227">
        <v>16604</v>
      </c>
      <c r="M48" s="227">
        <v>47817</v>
      </c>
      <c r="N48" s="227" t="s">
        <v>199</v>
      </c>
      <c r="O48" s="227">
        <v>31629</v>
      </c>
      <c r="P48" s="227">
        <v>17127</v>
      </c>
      <c r="Q48" s="227">
        <v>48756</v>
      </c>
      <c r="R48" s="227" t="s">
        <v>199</v>
      </c>
      <c r="S48" s="227" t="s">
        <v>199</v>
      </c>
      <c r="T48" s="227" t="s">
        <v>199</v>
      </c>
      <c r="U48" s="227">
        <v>21806</v>
      </c>
      <c r="V48" s="227">
        <v>9547</v>
      </c>
      <c r="W48" s="227">
        <v>31353</v>
      </c>
      <c r="X48" s="227">
        <v>31213</v>
      </c>
      <c r="Y48" s="227">
        <v>16604</v>
      </c>
      <c r="Z48" s="227">
        <v>47817</v>
      </c>
      <c r="AA48" s="227"/>
      <c r="AB48" s="227" t="s">
        <v>199</v>
      </c>
      <c r="AC48" s="227" t="s">
        <v>199</v>
      </c>
      <c r="AD48" s="227" t="s">
        <v>199</v>
      </c>
      <c r="AE48" s="227" t="s">
        <v>199</v>
      </c>
      <c r="AF48" s="227" t="s">
        <v>199</v>
      </c>
      <c r="AG48" s="227" t="s">
        <v>199</v>
      </c>
      <c r="AH48" s="227" t="s">
        <v>199</v>
      </c>
      <c r="AI48" s="227" t="s">
        <v>199</v>
      </c>
      <c r="AJ48" s="227" t="s">
        <v>199</v>
      </c>
      <c r="AK48" s="227" t="s">
        <v>199</v>
      </c>
      <c r="AL48" s="227" t="s">
        <v>199</v>
      </c>
      <c r="AM48" s="227" t="s">
        <v>199</v>
      </c>
    </row>
    <row r="49" spans="1:39" ht="27.95" customHeight="1" x14ac:dyDescent="0.4">
      <c r="A49" s="120" t="s">
        <v>80</v>
      </c>
      <c r="B49" s="227">
        <v>152655</v>
      </c>
      <c r="C49" s="227">
        <v>119989</v>
      </c>
      <c r="D49" s="227">
        <v>272644</v>
      </c>
      <c r="E49" s="227" t="s">
        <v>199</v>
      </c>
      <c r="F49" s="227" t="s">
        <v>199</v>
      </c>
      <c r="G49" s="227" t="s">
        <v>199</v>
      </c>
      <c r="H49" s="227">
        <v>115473</v>
      </c>
      <c r="I49" s="227">
        <v>81011</v>
      </c>
      <c r="J49" s="227">
        <v>196484</v>
      </c>
      <c r="K49" s="227">
        <v>152149</v>
      </c>
      <c r="L49" s="227">
        <v>119292</v>
      </c>
      <c r="M49" s="227">
        <v>271441</v>
      </c>
      <c r="N49" s="227" t="s">
        <v>199</v>
      </c>
      <c r="O49" s="227">
        <v>147840</v>
      </c>
      <c r="P49" s="227">
        <v>114259</v>
      </c>
      <c r="Q49" s="227">
        <v>262099</v>
      </c>
      <c r="R49" s="227" t="s">
        <v>199</v>
      </c>
      <c r="S49" s="227" t="s">
        <v>199</v>
      </c>
      <c r="T49" s="227" t="s">
        <v>199</v>
      </c>
      <c r="U49" s="227">
        <v>110961</v>
      </c>
      <c r="V49" s="227">
        <v>75748</v>
      </c>
      <c r="W49" s="227">
        <v>186709</v>
      </c>
      <c r="X49" s="227">
        <v>147337</v>
      </c>
      <c r="Y49" s="227">
        <v>113575</v>
      </c>
      <c r="Z49" s="227">
        <v>260912</v>
      </c>
      <c r="AA49" s="227"/>
      <c r="AB49" s="227">
        <v>5280</v>
      </c>
      <c r="AC49" s="227">
        <v>6477</v>
      </c>
      <c r="AD49" s="227">
        <v>11757</v>
      </c>
      <c r="AE49" s="227" t="s">
        <v>199</v>
      </c>
      <c r="AF49" s="227" t="s">
        <v>199</v>
      </c>
      <c r="AG49" s="227" t="s">
        <v>199</v>
      </c>
      <c r="AH49" s="227">
        <v>4957</v>
      </c>
      <c r="AI49" s="227">
        <v>5971</v>
      </c>
      <c r="AJ49" s="227">
        <v>10928</v>
      </c>
      <c r="AK49" s="227">
        <v>5274</v>
      </c>
      <c r="AL49" s="227">
        <v>6464</v>
      </c>
      <c r="AM49" s="227">
        <v>11738</v>
      </c>
    </row>
    <row r="50" spans="1:39" x14ac:dyDescent="0.4">
      <c r="A50" s="120" t="s">
        <v>34</v>
      </c>
      <c r="B50" s="227">
        <v>76194</v>
      </c>
      <c r="C50" s="227">
        <v>54596</v>
      </c>
      <c r="D50" s="227">
        <v>130790</v>
      </c>
      <c r="E50" s="227" t="s">
        <v>199</v>
      </c>
      <c r="F50" s="227" t="s">
        <v>199</v>
      </c>
      <c r="G50" s="227" t="s">
        <v>199</v>
      </c>
      <c r="H50" s="227">
        <v>56490</v>
      </c>
      <c r="I50" s="227">
        <v>35534</v>
      </c>
      <c r="J50" s="227">
        <v>92024</v>
      </c>
      <c r="K50" s="227">
        <v>76002</v>
      </c>
      <c r="L50" s="227">
        <v>54344</v>
      </c>
      <c r="M50" s="227">
        <v>130346</v>
      </c>
      <c r="N50" s="227" t="s">
        <v>199</v>
      </c>
      <c r="O50" s="227">
        <v>73329</v>
      </c>
      <c r="P50" s="227">
        <v>50744</v>
      </c>
      <c r="Q50" s="227">
        <v>124073</v>
      </c>
      <c r="R50" s="227" t="s">
        <v>199</v>
      </c>
      <c r="S50" s="227" t="s">
        <v>199</v>
      </c>
      <c r="T50" s="227" t="s">
        <v>199</v>
      </c>
      <c r="U50" s="227">
        <v>53816</v>
      </c>
      <c r="V50" s="227">
        <v>31957</v>
      </c>
      <c r="W50" s="227">
        <v>85773</v>
      </c>
      <c r="X50" s="227">
        <v>73142</v>
      </c>
      <c r="Y50" s="227">
        <v>50497</v>
      </c>
      <c r="Z50" s="227">
        <v>123639</v>
      </c>
      <c r="AA50" s="227"/>
      <c r="AB50" s="227">
        <v>2865</v>
      </c>
      <c r="AC50" s="227">
        <v>3852</v>
      </c>
      <c r="AD50" s="227">
        <v>6717</v>
      </c>
      <c r="AE50" s="227" t="s">
        <v>199</v>
      </c>
      <c r="AF50" s="227" t="s">
        <v>199</v>
      </c>
      <c r="AG50" s="227" t="s">
        <v>199</v>
      </c>
      <c r="AH50" s="227">
        <v>2674</v>
      </c>
      <c r="AI50" s="227">
        <v>3577</v>
      </c>
      <c r="AJ50" s="227">
        <v>6251</v>
      </c>
      <c r="AK50" s="227">
        <v>2860</v>
      </c>
      <c r="AL50" s="227">
        <v>3847</v>
      </c>
      <c r="AM50" s="227">
        <v>6707</v>
      </c>
    </row>
    <row r="51" spans="1:39" x14ac:dyDescent="0.4">
      <c r="A51" s="120" t="s">
        <v>35</v>
      </c>
      <c r="B51" s="227">
        <v>23319</v>
      </c>
      <c r="C51" s="227">
        <v>22152</v>
      </c>
      <c r="D51" s="227">
        <v>45471</v>
      </c>
      <c r="E51" s="227" t="s">
        <v>199</v>
      </c>
      <c r="F51" s="227" t="s">
        <v>199</v>
      </c>
      <c r="G51" s="227" t="s">
        <v>199</v>
      </c>
      <c r="H51" s="227">
        <v>18583</v>
      </c>
      <c r="I51" s="227">
        <v>15871</v>
      </c>
      <c r="J51" s="227">
        <v>34454</v>
      </c>
      <c r="K51" s="227">
        <v>23282</v>
      </c>
      <c r="L51" s="227">
        <v>22107</v>
      </c>
      <c r="M51" s="227">
        <v>45389</v>
      </c>
      <c r="N51" s="227" t="s">
        <v>199</v>
      </c>
      <c r="O51" s="227">
        <v>22181</v>
      </c>
      <c r="P51" s="227">
        <v>20469</v>
      </c>
      <c r="Q51" s="227">
        <v>42650</v>
      </c>
      <c r="R51" s="227" t="s">
        <v>199</v>
      </c>
      <c r="S51" s="227" t="s">
        <v>199</v>
      </c>
      <c r="T51" s="227" t="s">
        <v>199</v>
      </c>
      <c r="U51" s="227">
        <v>17496</v>
      </c>
      <c r="V51" s="227">
        <v>14302</v>
      </c>
      <c r="W51" s="227">
        <v>31798</v>
      </c>
      <c r="X51" s="227">
        <v>22144</v>
      </c>
      <c r="Y51" s="227">
        <v>20427</v>
      </c>
      <c r="Z51" s="227">
        <v>42571</v>
      </c>
      <c r="AA51" s="227"/>
      <c r="AB51" s="227">
        <v>1138</v>
      </c>
      <c r="AC51" s="227">
        <v>1683</v>
      </c>
      <c r="AD51" s="227">
        <v>2821</v>
      </c>
      <c r="AE51" s="227" t="s">
        <v>199</v>
      </c>
      <c r="AF51" s="227" t="s">
        <v>199</v>
      </c>
      <c r="AG51" s="227" t="s">
        <v>199</v>
      </c>
      <c r="AH51" s="227">
        <v>1087</v>
      </c>
      <c r="AI51" s="227">
        <v>1569</v>
      </c>
      <c r="AJ51" s="227">
        <v>2656</v>
      </c>
      <c r="AK51" s="227">
        <v>1138</v>
      </c>
      <c r="AL51" s="227">
        <v>1680</v>
      </c>
      <c r="AM51" s="227">
        <v>2818</v>
      </c>
    </row>
    <row r="52" spans="1:39" x14ac:dyDescent="0.4">
      <c r="A52" s="120" t="s">
        <v>38</v>
      </c>
      <c r="B52" s="227">
        <v>51363</v>
      </c>
      <c r="C52" s="227">
        <v>39181</v>
      </c>
      <c r="D52" s="227">
        <v>90544</v>
      </c>
      <c r="E52" s="227" t="s">
        <v>199</v>
      </c>
      <c r="F52" s="227" t="s">
        <v>199</v>
      </c>
      <c r="G52" s="227" t="s">
        <v>199</v>
      </c>
      <c r="H52" s="227">
        <v>38571</v>
      </c>
      <c r="I52" s="227">
        <v>25973</v>
      </c>
      <c r="J52" s="227">
        <v>64544</v>
      </c>
      <c r="K52" s="227">
        <v>51144</v>
      </c>
      <c r="L52" s="227">
        <v>38882</v>
      </c>
      <c r="M52" s="227">
        <v>90026</v>
      </c>
      <c r="N52" s="227" t="s">
        <v>199</v>
      </c>
      <c r="O52" s="227">
        <v>49347</v>
      </c>
      <c r="P52" s="227">
        <v>37089</v>
      </c>
      <c r="Q52" s="227">
        <v>86436</v>
      </c>
      <c r="R52" s="227" t="s">
        <v>199</v>
      </c>
      <c r="S52" s="227" t="s">
        <v>199</v>
      </c>
      <c r="T52" s="227" t="s">
        <v>199</v>
      </c>
      <c r="U52" s="227">
        <v>36640</v>
      </c>
      <c r="V52" s="227">
        <v>24007</v>
      </c>
      <c r="W52" s="227">
        <v>60647</v>
      </c>
      <c r="X52" s="227">
        <v>49130</v>
      </c>
      <c r="Y52" s="227">
        <v>36796</v>
      </c>
      <c r="Z52" s="227">
        <v>85926</v>
      </c>
      <c r="AA52" s="227"/>
      <c r="AB52" s="227">
        <v>2016</v>
      </c>
      <c r="AC52" s="227">
        <v>2092</v>
      </c>
      <c r="AD52" s="227">
        <v>4108</v>
      </c>
      <c r="AE52" s="227" t="s">
        <v>199</v>
      </c>
      <c r="AF52" s="227" t="s">
        <v>199</v>
      </c>
      <c r="AG52" s="227" t="s">
        <v>199</v>
      </c>
      <c r="AH52" s="227">
        <v>1931</v>
      </c>
      <c r="AI52" s="227">
        <v>1966</v>
      </c>
      <c r="AJ52" s="227">
        <v>3897</v>
      </c>
      <c r="AK52" s="227" t="s">
        <v>229</v>
      </c>
      <c r="AL52" s="227" t="s">
        <v>229</v>
      </c>
      <c r="AM52" s="227">
        <v>4100</v>
      </c>
    </row>
    <row r="53" spans="1:39" x14ac:dyDescent="0.4">
      <c r="A53" s="120" t="s">
        <v>40</v>
      </c>
      <c r="B53" s="227">
        <v>16125</v>
      </c>
      <c r="C53" s="227">
        <v>14023</v>
      </c>
      <c r="D53" s="227">
        <v>30148</v>
      </c>
      <c r="E53" s="227" t="s">
        <v>199</v>
      </c>
      <c r="F53" s="227" t="s">
        <v>199</v>
      </c>
      <c r="G53" s="227" t="s">
        <v>199</v>
      </c>
      <c r="H53" s="227">
        <v>14645</v>
      </c>
      <c r="I53" s="227">
        <v>12109</v>
      </c>
      <c r="J53" s="227">
        <v>26754</v>
      </c>
      <c r="K53" s="227">
        <v>16026</v>
      </c>
      <c r="L53" s="227">
        <v>13871</v>
      </c>
      <c r="M53" s="227">
        <v>29897</v>
      </c>
      <c r="N53" s="227" t="s">
        <v>199</v>
      </c>
      <c r="O53" s="227">
        <v>16055</v>
      </c>
      <c r="P53" s="227">
        <v>13973</v>
      </c>
      <c r="Q53" s="227">
        <v>30028</v>
      </c>
      <c r="R53" s="227" t="s">
        <v>199</v>
      </c>
      <c r="S53" s="227" t="s">
        <v>199</v>
      </c>
      <c r="T53" s="227" t="s">
        <v>199</v>
      </c>
      <c r="U53" s="227">
        <v>14574</v>
      </c>
      <c r="V53" s="227">
        <v>12060</v>
      </c>
      <c r="W53" s="227">
        <v>26634</v>
      </c>
      <c r="X53" s="227">
        <v>15956</v>
      </c>
      <c r="Y53" s="227">
        <v>13821</v>
      </c>
      <c r="Z53" s="227">
        <v>29777</v>
      </c>
      <c r="AA53" s="227"/>
      <c r="AB53" s="227">
        <v>72</v>
      </c>
      <c r="AC53" s="227">
        <v>51</v>
      </c>
      <c r="AD53" s="227">
        <v>123</v>
      </c>
      <c r="AE53" s="227" t="s">
        <v>199</v>
      </c>
      <c r="AF53" s="227" t="s">
        <v>199</v>
      </c>
      <c r="AG53" s="227" t="s">
        <v>199</v>
      </c>
      <c r="AH53" s="227">
        <v>72</v>
      </c>
      <c r="AI53" s="227" t="s">
        <v>229</v>
      </c>
      <c r="AJ53" s="227" t="s">
        <v>229</v>
      </c>
      <c r="AK53" s="227">
        <v>72</v>
      </c>
      <c r="AL53" s="227">
        <v>51</v>
      </c>
      <c r="AM53" s="227">
        <v>123</v>
      </c>
    </row>
    <row r="54" spans="1:39" ht="27.95" customHeight="1" x14ac:dyDescent="0.4">
      <c r="A54" s="120" t="s">
        <v>81</v>
      </c>
      <c r="B54" s="227">
        <v>6211</v>
      </c>
      <c r="C54" s="227">
        <v>5661</v>
      </c>
      <c r="D54" s="227">
        <v>11872</v>
      </c>
      <c r="E54" s="227" t="s">
        <v>199</v>
      </c>
      <c r="F54" s="227" t="s">
        <v>199</v>
      </c>
      <c r="G54" s="227" t="s">
        <v>199</v>
      </c>
      <c r="H54" s="227">
        <v>5672</v>
      </c>
      <c r="I54" s="227">
        <v>5076</v>
      </c>
      <c r="J54" s="227">
        <v>10748</v>
      </c>
      <c r="K54" s="227">
        <v>6181</v>
      </c>
      <c r="L54" s="227">
        <v>5643</v>
      </c>
      <c r="M54" s="227">
        <v>11824</v>
      </c>
      <c r="N54" s="227" t="s">
        <v>199</v>
      </c>
      <c r="O54" s="227">
        <v>6211</v>
      </c>
      <c r="P54" s="227">
        <v>5661</v>
      </c>
      <c r="Q54" s="227">
        <v>11872</v>
      </c>
      <c r="R54" s="227" t="s">
        <v>199</v>
      </c>
      <c r="S54" s="227" t="s">
        <v>199</v>
      </c>
      <c r="T54" s="227" t="s">
        <v>199</v>
      </c>
      <c r="U54" s="227">
        <v>5672</v>
      </c>
      <c r="V54" s="227">
        <v>5076</v>
      </c>
      <c r="W54" s="227">
        <v>10748</v>
      </c>
      <c r="X54" s="227">
        <v>6181</v>
      </c>
      <c r="Y54" s="227">
        <v>5643</v>
      </c>
      <c r="Z54" s="227">
        <v>11824</v>
      </c>
      <c r="AA54" s="227"/>
      <c r="AB54" s="227" t="s">
        <v>199</v>
      </c>
      <c r="AC54" s="227" t="s">
        <v>199</v>
      </c>
      <c r="AD54" s="227" t="s">
        <v>199</v>
      </c>
      <c r="AE54" s="227" t="s">
        <v>199</v>
      </c>
      <c r="AF54" s="227" t="s">
        <v>199</v>
      </c>
      <c r="AG54" s="227" t="s">
        <v>199</v>
      </c>
      <c r="AH54" s="227" t="s">
        <v>199</v>
      </c>
      <c r="AI54" s="227" t="s">
        <v>199</v>
      </c>
      <c r="AJ54" s="227" t="s">
        <v>199</v>
      </c>
      <c r="AK54" s="227" t="s">
        <v>199</v>
      </c>
      <c r="AL54" s="227" t="s">
        <v>199</v>
      </c>
      <c r="AM54" s="227" t="s">
        <v>199</v>
      </c>
    </row>
    <row r="55" spans="1:39" x14ac:dyDescent="0.4">
      <c r="A55" s="121" t="s">
        <v>41</v>
      </c>
      <c r="B55" s="227">
        <v>2005</v>
      </c>
      <c r="C55" s="227">
        <v>1878</v>
      </c>
      <c r="D55" s="227">
        <v>3883</v>
      </c>
      <c r="E55" s="227" t="s">
        <v>199</v>
      </c>
      <c r="F55" s="227" t="s">
        <v>199</v>
      </c>
      <c r="G55" s="227" t="s">
        <v>199</v>
      </c>
      <c r="H55" s="227">
        <v>1697</v>
      </c>
      <c r="I55" s="227">
        <v>1466</v>
      </c>
      <c r="J55" s="227">
        <v>3163</v>
      </c>
      <c r="K55" s="227">
        <v>1999</v>
      </c>
      <c r="L55" s="227">
        <v>1870</v>
      </c>
      <c r="M55" s="227">
        <v>3869</v>
      </c>
      <c r="N55" s="227" t="s">
        <v>199</v>
      </c>
      <c r="O55" s="227">
        <v>2005</v>
      </c>
      <c r="P55" s="227">
        <v>1878</v>
      </c>
      <c r="Q55" s="227">
        <v>3883</v>
      </c>
      <c r="R55" s="227" t="s">
        <v>199</v>
      </c>
      <c r="S55" s="227" t="s">
        <v>199</v>
      </c>
      <c r="T55" s="227" t="s">
        <v>199</v>
      </c>
      <c r="U55" s="227">
        <v>1697</v>
      </c>
      <c r="V55" s="227">
        <v>1466</v>
      </c>
      <c r="W55" s="227">
        <v>3163</v>
      </c>
      <c r="X55" s="227">
        <v>1999</v>
      </c>
      <c r="Y55" s="227">
        <v>1870</v>
      </c>
      <c r="Z55" s="227">
        <v>3869</v>
      </c>
      <c r="AA55" s="227"/>
      <c r="AB55" s="227" t="s">
        <v>199</v>
      </c>
      <c r="AC55" s="227" t="s">
        <v>199</v>
      </c>
      <c r="AD55" s="227" t="s">
        <v>199</v>
      </c>
      <c r="AE55" s="227" t="s">
        <v>199</v>
      </c>
      <c r="AF55" s="227" t="s">
        <v>199</v>
      </c>
      <c r="AG55" s="227" t="s">
        <v>199</v>
      </c>
      <c r="AH55" s="227" t="s">
        <v>199</v>
      </c>
      <c r="AI55" s="227" t="s">
        <v>199</v>
      </c>
      <c r="AJ55" s="227" t="s">
        <v>199</v>
      </c>
      <c r="AK55" s="227" t="s">
        <v>199</v>
      </c>
      <c r="AL55" s="227" t="s">
        <v>199</v>
      </c>
      <c r="AM55" s="227" t="s">
        <v>199</v>
      </c>
    </row>
    <row r="56" spans="1:39" x14ac:dyDescent="0.4">
      <c r="A56" s="121" t="s">
        <v>42</v>
      </c>
      <c r="B56" s="227">
        <v>460</v>
      </c>
      <c r="C56" s="227">
        <v>656</v>
      </c>
      <c r="D56" s="227">
        <v>1116</v>
      </c>
      <c r="E56" s="227" t="s">
        <v>199</v>
      </c>
      <c r="F56" s="227" t="s">
        <v>199</v>
      </c>
      <c r="G56" s="227" t="s">
        <v>199</v>
      </c>
      <c r="H56" s="227">
        <v>446</v>
      </c>
      <c r="I56" s="227">
        <v>640</v>
      </c>
      <c r="J56" s="227">
        <v>1086</v>
      </c>
      <c r="K56" s="227" t="s">
        <v>229</v>
      </c>
      <c r="L56" s="227">
        <v>656</v>
      </c>
      <c r="M56" s="227" t="s">
        <v>229</v>
      </c>
      <c r="N56" s="227" t="s">
        <v>199</v>
      </c>
      <c r="O56" s="227">
        <v>460</v>
      </c>
      <c r="P56" s="227">
        <v>656</v>
      </c>
      <c r="Q56" s="227">
        <v>1116</v>
      </c>
      <c r="R56" s="227" t="s">
        <v>199</v>
      </c>
      <c r="S56" s="227" t="s">
        <v>199</v>
      </c>
      <c r="T56" s="227" t="s">
        <v>199</v>
      </c>
      <c r="U56" s="227">
        <v>446</v>
      </c>
      <c r="V56" s="227">
        <v>640</v>
      </c>
      <c r="W56" s="227">
        <v>1086</v>
      </c>
      <c r="X56" s="227" t="s">
        <v>229</v>
      </c>
      <c r="Y56" s="227">
        <v>656</v>
      </c>
      <c r="Z56" s="227" t="s">
        <v>229</v>
      </c>
      <c r="AA56" s="227"/>
      <c r="AB56" s="227" t="s">
        <v>199</v>
      </c>
      <c r="AC56" s="227" t="s">
        <v>199</v>
      </c>
      <c r="AD56" s="227" t="s">
        <v>199</v>
      </c>
      <c r="AE56" s="227" t="s">
        <v>199</v>
      </c>
      <c r="AF56" s="227" t="s">
        <v>199</v>
      </c>
      <c r="AG56" s="227" t="s">
        <v>199</v>
      </c>
      <c r="AH56" s="227" t="s">
        <v>199</v>
      </c>
      <c r="AI56" s="227" t="s">
        <v>199</v>
      </c>
      <c r="AJ56" s="227" t="s">
        <v>199</v>
      </c>
      <c r="AK56" s="227" t="s">
        <v>199</v>
      </c>
      <c r="AL56" s="227" t="s">
        <v>199</v>
      </c>
      <c r="AM56" s="227" t="s">
        <v>199</v>
      </c>
    </row>
    <row r="57" spans="1:39" x14ac:dyDescent="0.4">
      <c r="A57" s="120" t="s">
        <v>43</v>
      </c>
      <c r="B57" s="227">
        <v>3837</v>
      </c>
      <c r="C57" s="227">
        <v>3659</v>
      </c>
      <c r="D57" s="227">
        <v>7496</v>
      </c>
      <c r="E57" s="227" t="s">
        <v>199</v>
      </c>
      <c r="F57" s="227" t="s">
        <v>199</v>
      </c>
      <c r="G57" s="227" t="s">
        <v>199</v>
      </c>
      <c r="H57" s="227">
        <v>3685</v>
      </c>
      <c r="I57" s="227">
        <v>3517</v>
      </c>
      <c r="J57" s="227">
        <v>7202</v>
      </c>
      <c r="K57" s="227">
        <v>3831</v>
      </c>
      <c r="L57" s="227">
        <v>3654</v>
      </c>
      <c r="M57" s="227">
        <v>7485</v>
      </c>
      <c r="N57" s="227" t="s">
        <v>199</v>
      </c>
      <c r="O57" s="227">
        <v>3837</v>
      </c>
      <c r="P57" s="227">
        <v>3659</v>
      </c>
      <c r="Q57" s="227">
        <v>7496</v>
      </c>
      <c r="R57" s="227" t="s">
        <v>199</v>
      </c>
      <c r="S57" s="227" t="s">
        <v>199</v>
      </c>
      <c r="T57" s="227" t="s">
        <v>199</v>
      </c>
      <c r="U57" s="227">
        <v>3685</v>
      </c>
      <c r="V57" s="227">
        <v>3517</v>
      </c>
      <c r="W57" s="227">
        <v>7202</v>
      </c>
      <c r="X57" s="227">
        <v>3831</v>
      </c>
      <c r="Y57" s="227">
        <v>3654</v>
      </c>
      <c r="Z57" s="227">
        <v>7485</v>
      </c>
      <c r="AA57" s="227"/>
      <c r="AB57" s="227" t="s">
        <v>199</v>
      </c>
      <c r="AC57" s="227" t="s">
        <v>199</v>
      </c>
      <c r="AD57" s="227" t="s">
        <v>199</v>
      </c>
      <c r="AE57" s="227" t="s">
        <v>199</v>
      </c>
      <c r="AF57" s="227" t="s">
        <v>199</v>
      </c>
      <c r="AG57" s="227" t="s">
        <v>199</v>
      </c>
      <c r="AH57" s="227" t="s">
        <v>199</v>
      </c>
      <c r="AI57" s="227" t="s">
        <v>199</v>
      </c>
      <c r="AJ57" s="227" t="s">
        <v>199</v>
      </c>
      <c r="AK57" s="227" t="s">
        <v>199</v>
      </c>
      <c r="AL57" s="227" t="s">
        <v>199</v>
      </c>
      <c r="AM57" s="227" t="s">
        <v>199</v>
      </c>
    </row>
    <row r="58" spans="1:39" ht="14.65" x14ac:dyDescent="0.4">
      <c r="A58" s="120" t="s">
        <v>455</v>
      </c>
      <c r="B58" s="227">
        <v>385</v>
      </c>
      <c r="C58" s="227">
        <v>161</v>
      </c>
      <c r="D58" s="227">
        <v>546</v>
      </c>
      <c r="E58" s="227" t="s">
        <v>199</v>
      </c>
      <c r="F58" s="227" t="s">
        <v>199</v>
      </c>
      <c r="G58" s="227" t="s">
        <v>199</v>
      </c>
      <c r="H58" s="227">
        <v>311</v>
      </c>
      <c r="I58" s="227">
        <v>128</v>
      </c>
      <c r="J58" s="227">
        <v>439</v>
      </c>
      <c r="K58" s="227">
        <v>367</v>
      </c>
      <c r="L58" s="227">
        <v>156</v>
      </c>
      <c r="M58" s="227">
        <v>523</v>
      </c>
      <c r="N58" s="227" t="s">
        <v>199</v>
      </c>
      <c r="O58" s="227">
        <v>385</v>
      </c>
      <c r="P58" s="227">
        <v>161</v>
      </c>
      <c r="Q58" s="227">
        <v>546</v>
      </c>
      <c r="R58" s="227" t="s">
        <v>199</v>
      </c>
      <c r="S58" s="227" t="s">
        <v>199</v>
      </c>
      <c r="T58" s="227" t="s">
        <v>199</v>
      </c>
      <c r="U58" s="227">
        <v>311</v>
      </c>
      <c r="V58" s="227">
        <v>128</v>
      </c>
      <c r="W58" s="227">
        <v>439</v>
      </c>
      <c r="X58" s="227">
        <v>367</v>
      </c>
      <c r="Y58" s="227">
        <v>156</v>
      </c>
      <c r="Z58" s="227">
        <v>523</v>
      </c>
      <c r="AA58" s="227"/>
      <c r="AB58" s="227" t="s">
        <v>199</v>
      </c>
      <c r="AC58" s="227" t="s">
        <v>199</v>
      </c>
      <c r="AD58" s="227" t="s">
        <v>199</v>
      </c>
      <c r="AE58" s="227" t="s">
        <v>199</v>
      </c>
      <c r="AF58" s="227" t="s">
        <v>199</v>
      </c>
      <c r="AG58" s="227" t="s">
        <v>199</v>
      </c>
      <c r="AH58" s="227" t="s">
        <v>199</v>
      </c>
      <c r="AI58" s="227" t="s">
        <v>199</v>
      </c>
      <c r="AJ58" s="227" t="s">
        <v>199</v>
      </c>
      <c r="AK58" s="227" t="s">
        <v>199</v>
      </c>
      <c r="AL58" s="227" t="s">
        <v>199</v>
      </c>
      <c r="AM58" s="227" t="s">
        <v>199</v>
      </c>
    </row>
    <row r="59" spans="1:39" ht="25.5" customHeight="1" x14ac:dyDescent="0.4">
      <c r="A59" s="121" t="s">
        <v>45</v>
      </c>
      <c r="B59" s="227">
        <v>265</v>
      </c>
      <c r="C59" s="227">
        <v>299</v>
      </c>
      <c r="D59" s="227">
        <v>564</v>
      </c>
      <c r="E59" s="227" t="s">
        <v>199</v>
      </c>
      <c r="F59" s="227" t="s">
        <v>199</v>
      </c>
      <c r="G59" s="227" t="s">
        <v>199</v>
      </c>
      <c r="H59" s="227">
        <v>174</v>
      </c>
      <c r="I59" s="227">
        <v>151</v>
      </c>
      <c r="J59" s="227">
        <v>325</v>
      </c>
      <c r="K59" s="227" t="s">
        <v>229</v>
      </c>
      <c r="L59" s="227" t="s">
        <v>229</v>
      </c>
      <c r="M59" s="227">
        <v>555</v>
      </c>
      <c r="N59" s="227" t="s">
        <v>199</v>
      </c>
      <c r="O59" s="227">
        <v>265</v>
      </c>
      <c r="P59" s="227">
        <v>299</v>
      </c>
      <c r="Q59" s="227">
        <v>564</v>
      </c>
      <c r="R59" s="227" t="s">
        <v>199</v>
      </c>
      <c r="S59" s="227" t="s">
        <v>199</v>
      </c>
      <c r="T59" s="227" t="s">
        <v>199</v>
      </c>
      <c r="U59" s="227">
        <v>174</v>
      </c>
      <c r="V59" s="227">
        <v>151</v>
      </c>
      <c r="W59" s="227">
        <v>325</v>
      </c>
      <c r="X59" s="227" t="s">
        <v>229</v>
      </c>
      <c r="Y59" s="227" t="s">
        <v>229</v>
      </c>
      <c r="Z59" s="227">
        <v>555</v>
      </c>
      <c r="AA59" s="227"/>
      <c r="AB59" s="227" t="s">
        <v>199</v>
      </c>
      <c r="AC59" s="227" t="s">
        <v>199</v>
      </c>
      <c r="AD59" s="227" t="s">
        <v>199</v>
      </c>
      <c r="AE59" s="227" t="s">
        <v>199</v>
      </c>
      <c r="AF59" s="227" t="s">
        <v>199</v>
      </c>
      <c r="AG59" s="227" t="s">
        <v>199</v>
      </c>
      <c r="AH59" s="227" t="s">
        <v>199</v>
      </c>
      <c r="AI59" s="227" t="s">
        <v>199</v>
      </c>
      <c r="AJ59" s="227" t="s">
        <v>199</v>
      </c>
      <c r="AK59" s="227" t="s">
        <v>199</v>
      </c>
      <c r="AL59" s="227" t="s">
        <v>199</v>
      </c>
      <c r="AM59" s="227" t="s">
        <v>199</v>
      </c>
    </row>
    <row r="60" spans="1:39" x14ac:dyDescent="0.4">
      <c r="A60" s="120" t="s">
        <v>46</v>
      </c>
      <c r="B60" s="227">
        <v>104949</v>
      </c>
      <c r="C60" s="227">
        <v>52136</v>
      </c>
      <c r="D60" s="227">
        <v>157085</v>
      </c>
      <c r="E60" s="227" t="s">
        <v>199</v>
      </c>
      <c r="F60" s="227" t="s">
        <v>199</v>
      </c>
      <c r="G60" s="227" t="s">
        <v>199</v>
      </c>
      <c r="H60" s="227">
        <v>86069</v>
      </c>
      <c r="I60" s="227">
        <v>32847</v>
      </c>
      <c r="J60" s="227">
        <v>118916</v>
      </c>
      <c r="K60" s="227">
        <v>104510</v>
      </c>
      <c r="L60" s="227">
        <v>51538</v>
      </c>
      <c r="M60" s="227">
        <v>156048</v>
      </c>
      <c r="N60" s="227" t="s">
        <v>199</v>
      </c>
      <c r="O60" s="227">
        <v>104934</v>
      </c>
      <c r="P60" s="227">
        <v>52098</v>
      </c>
      <c r="Q60" s="227">
        <v>157032</v>
      </c>
      <c r="R60" s="227" t="s">
        <v>199</v>
      </c>
      <c r="S60" s="227" t="s">
        <v>199</v>
      </c>
      <c r="T60" s="227" t="s">
        <v>199</v>
      </c>
      <c r="U60" s="227">
        <v>86057</v>
      </c>
      <c r="V60" s="227">
        <v>32811</v>
      </c>
      <c r="W60" s="227">
        <v>118868</v>
      </c>
      <c r="X60" s="227">
        <v>104496</v>
      </c>
      <c r="Y60" s="227">
        <v>51500</v>
      </c>
      <c r="Z60" s="227">
        <v>155996</v>
      </c>
      <c r="AA60" s="227"/>
      <c r="AB60" s="227">
        <v>16</v>
      </c>
      <c r="AC60" s="227">
        <v>38</v>
      </c>
      <c r="AD60" s="227">
        <v>54</v>
      </c>
      <c r="AE60" s="227" t="s">
        <v>199</v>
      </c>
      <c r="AF60" s="227" t="s">
        <v>199</v>
      </c>
      <c r="AG60" s="227" t="s">
        <v>199</v>
      </c>
      <c r="AH60" s="227" t="s">
        <v>229</v>
      </c>
      <c r="AI60" s="227" t="s">
        <v>229</v>
      </c>
      <c r="AJ60" s="227">
        <v>48</v>
      </c>
      <c r="AK60" s="227" t="s">
        <v>229</v>
      </c>
      <c r="AL60" s="227">
        <v>38</v>
      </c>
      <c r="AM60" s="227" t="s">
        <v>229</v>
      </c>
    </row>
    <row r="61" spans="1:39" x14ac:dyDescent="0.4">
      <c r="A61" s="120" t="s">
        <v>47</v>
      </c>
      <c r="B61" s="227">
        <v>2876</v>
      </c>
      <c r="C61" s="227">
        <v>2999</v>
      </c>
      <c r="D61" s="227">
        <v>5875</v>
      </c>
      <c r="E61" s="227" t="s">
        <v>199</v>
      </c>
      <c r="F61" s="227" t="s">
        <v>199</v>
      </c>
      <c r="G61" s="227" t="s">
        <v>199</v>
      </c>
      <c r="H61" s="227">
        <v>2033</v>
      </c>
      <c r="I61" s="227">
        <v>1569</v>
      </c>
      <c r="J61" s="227">
        <v>3602</v>
      </c>
      <c r="K61" s="227">
        <v>2839</v>
      </c>
      <c r="L61" s="227">
        <v>2913</v>
      </c>
      <c r="M61" s="227">
        <v>5752</v>
      </c>
      <c r="N61" s="227" t="s">
        <v>199</v>
      </c>
      <c r="O61" s="227">
        <v>2876</v>
      </c>
      <c r="P61" s="227">
        <v>2999</v>
      </c>
      <c r="Q61" s="227">
        <v>5875</v>
      </c>
      <c r="R61" s="227" t="s">
        <v>199</v>
      </c>
      <c r="S61" s="227" t="s">
        <v>199</v>
      </c>
      <c r="T61" s="227" t="s">
        <v>199</v>
      </c>
      <c r="U61" s="227">
        <v>2033</v>
      </c>
      <c r="V61" s="227">
        <v>1569</v>
      </c>
      <c r="W61" s="227">
        <v>3602</v>
      </c>
      <c r="X61" s="227">
        <v>2839</v>
      </c>
      <c r="Y61" s="227">
        <v>2913</v>
      </c>
      <c r="Z61" s="227">
        <v>5752</v>
      </c>
      <c r="AA61" s="227"/>
      <c r="AB61" s="227" t="s">
        <v>199</v>
      </c>
      <c r="AC61" s="227" t="s">
        <v>199</v>
      </c>
      <c r="AD61" s="227" t="s">
        <v>199</v>
      </c>
      <c r="AE61" s="227" t="s">
        <v>199</v>
      </c>
      <c r="AF61" s="227" t="s">
        <v>199</v>
      </c>
      <c r="AG61" s="227" t="s">
        <v>199</v>
      </c>
      <c r="AH61" s="227" t="s">
        <v>199</v>
      </c>
      <c r="AI61" s="227" t="s">
        <v>199</v>
      </c>
      <c r="AJ61" s="227" t="s">
        <v>199</v>
      </c>
      <c r="AK61" s="227" t="s">
        <v>199</v>
      </c>
      <c r="AL61" s="227" t="s">
        <v>199</v>
      </c>
      <c r="AM61" s="227" t="s">
        <v>199</v>
      </c>
    </row>
    <row r="62" spans="1:39" x14ac:dyDescent="0.4">
      <c r="A62" s="122" t="s">
        <v>83</v>
      </c>
      <c r="B62" s="227">
        <v>8714</v>
      </c>
      <c r="C62" s="227">
        <v>671</v>
      </c>
      <c r="D62" s="227">
        <v>9385</v>
      </c>
      <c r="E62" s="227" t="s">
        <v>199</v>
      </c>
      <c r="F62" s="227" t="s">
        <v>199</v>
      </c>
      <c r="G62" s="227" t="s">
        <v>199</v>
      </c>
      <c r="H62" s="227">
        <v>6293</v>
      </c>
      <c r="I62" s="227">
        <v>422</v>
      </c>
      <c r="J62" s="227">
        <v>6715</v>
      </c>
      <c r="K62" s="227">
        <v>8640</v>
      </c>
      <c r="L62" s="227">
        <v>661</v>
      </c>
      <c r="M62" s="227">
        <v>9301</v>
      </c>
      <c r="N62" s="227" t="s">
        <v>199</v>
      </c>
      <c r="O62" s="227">
        <v>8714</v>
      </c>
      <c r="P62" s="227">
        <v>671</v>
      </c>
      <c r="Q62" s="227">
        <v>9385</v>
      </c>
      <c r="R62" s="227" t="s">
        <v>199</v>
      </c>
      <c r="S62" s="227" t="s">
        <v>199</v>
      </c>
      <c r="T62" s="227" t="s">
        <v>199</v>
      </c>
      <c r="U62" s="227">
        <v>6293</v>
      </c>
      <c r="V62" s="227">
        <v>422</v>
      </c>
      <c r="W62" s="227">
        <v>6715</v>
      </c>
      <c r="X62" s="227">
        <v>8640</v>
      </c>
      <c r="Y62" s="227">
        <v>661</v>
      </c>
      <c r="Z62" s="227">
        <v>9301</v>
      </c>
      <c r="AA62" s="227"/>
      <c r="AB62" s="227" t="s">
        <v>199</v>
      </c>
      <c r="AC62" s="227" t="s">
        <v>199</v>
      </c>
      <c r="AD62" s="227" t="s">
        <v>199</v>
      </c>
      <c r="AE62" s="227" t="s">
        <v>199</v>
      </c>
      <c r="AF62" s="227" t="s">
        <v>199</v>
      </c>
      <c r="AG62" s="227" t="s">
        <v>199</v>
      </c>
      <c r="AH62" s="227" t="s">
        <v>199</v>
      </c>
      <c r="AI62" s="227" t="s">
        <v>199</v>
      </c>
      <c r="AJ62" s="227" t="s">
        <v>199</v>
      </c>
      <c r="AK62" s="227" t="s">
        <v>199</v>
      </c>
      <c r="AL62" s="227" t="s">
        <v>199</v>
      </c>
      <c r="AM62" s="227" t="s">
        <v>199</v>
      </c>
    </row>
    <row r="63" spans="1:39" x14ac:dyDescent="0.4">
      <c r="A63" s="120" t="s">
        <v>48</v>
      </c>
      <c r="B63" s="227">
        <v>38314</v>
      </c>
      <c r="C63" s="227">
        <v>23800</v>
      </c>
      <c r="D63" s="227">
        <v>62114</v>
      </c>
      <c r="E63" s="227" t="s">
        <v>199</v>
      </c>
      <c r="F63" s="227" t="s">
        <v>199</v>
      </c>
      <c r="G63" s="227" t="s">
        <v>199</v>
      </c>
      <c r="H63" s="227">
        <v>30432</v>
      </c>
      <c r="I63" s="227">
        <v>15355</v>
      </c>
      <c r="J63" s="227">
        <v>45787</v>
      </c>
      <c r="K63" s="227">
        <v>38162</v>
      </c>
      <c r="L63" s="227">
        <v>23586</v>
      </c>
      <c r="M63" s="227">
        <v>61748</v>
      </c>
      <c r="N63" s="227" t="s">
        <v>199</v>
      </c>
      <c r="O63" s="227">
        <v>38314</v>
      </c>
      <c r="P63" s="227">
        <v>23800</v>
      </c>
      <c r="Q63" s="227">
        <v>62114</v>
      </c>
      <c r="R63" s="227" t="s">
        <v>199</v>
      </c>
      <c r="S63" s="227" t="s">
        <v>199</v>
      </c>
      <c r="T63" s="227" t="s">
        <v>199</v>
      </c>
      <c r="U63" s="227">
        <v>30432</v>
      </c>
      <c r="V63" s="227">
        <v>15355</v>
      </c>
      <c r="W63" s="227">
        <v>45787</v>
      </c>
      <c r="X63" s="227">
        <v>38162</v>
      </c>
      <c r="Y63" s="227">
        <v>23586</v>
      </c>
      <c r="Z63" s="227">
        <v>61748</v>
      </c>
      <c r="AA63" s="227"/>
      <c r="AB63" s="227" t="s">
        <v>199</v>
      </c>
      <c r="AC63" s="227" t="s">
        <v>199</v>
      </c>
      <c r="AD63" s="227" t="s">
        <v>199</v>
      </c>
      <c r="AE63" s="227" t="s">
        <v>199</v>
      </c>
      <c r="AF63" s="227" t="s">
        <v>199</v>
      </c>
      <c r="AG63" s="227" t="s">
        <v>199</v>
      </c>
      <c r="AH63" s="227" t="s">
        <v>199</v>
      </c>
      <c r="AI63" s="227" t="s">
        <v>199</v>
      </c>
      <c r="AJ63" s="227" t="s">
        <v>199</v>
      </c>
      <c r="AK63" s="227" t="s">
        <v>199</v>
      </c>
      <c r="AL63" s="227" t="s">
        <v>199</v>
      </c>
      <c r="AM63" s="227" t="s">
        <v>199</v>
      </c>
    </row>
    <row r="64" spans="1:39" x14ac:dyDescent="0.4">
      <c r="A64" s="121" t="s">
        <v>50</v>
      </c>
      <c r="B64" s="227">
        <v>91</v>
      </c>
      <c r="C64" s="227">
        <v>128</v>
      </c>
      <c r="D64" s="227">
        <v>219</v>
      </c>
      <c r="E64" s="227" t="s">
        <v>199</v>
      </c>
      <c r="F64" s="227" t="s">
        <v>199</v>
      </c>
      <c r="G64" s="227" t="s">
        <v>199</v>
      </c>
      <c r="H64" s="227">
        <v>56</v>
      </c>
      <c r="I64" s="227">
        <v>50</v>
      </c>
      <c r="J64" s="227">
        <v>106</v>
      </c>
      <c r="K64" s="227">
        <v>91</v>
      </c>
      <c r="L64" s="227">
        <v>125</v>
      </c>
      <c r="M64" s="227">
        <v>216</v>
      </c>
      <c r="N64" s="227" t="s">
        <v>199</v>
      </c>
      <c r="O64" s="227">
        <v>91</v>
      </c>
      <c r="P64" s="227">
        <v>128</v>
      </c>
      <c r="Q64" s="227">
        <v>219</v>
      </c>
      <c r="R64" s="227" t="s">
        <v>199</v>
      </c>
      <c r="S64" s="227" t="s">
        <v>199</v>
      </c>
      <c r="T64" s="227" t="s">
        <v>199</v>
      </c>
      <c r="U64" s="227">
        <v>56</v>
      </c>
      <c r="V64" s="227">
        <v>50</v>
      </c>
      <c r="W64" s="227">
        <v>106</v>
      </c>
      <c r="X64" s="227">
        <v>91</v>
      </c>
      <c r="Y64" s="227">
        <v>125</v>
      </c>
      <c r="Z64" s="227">
        <v>216</v>
      </c>
      <c r="AA64" s="227"/>
      <c r="AB64" s="227" t="s">
        <v>199</v>
      </c>
      <c r="AC64" s="227" t="s">
        <v>199</v>
      </c>
      <c r="AD64" s="227" t="s">
        <v>199</v>
      </c>
      <c r="AE64" s="227" t="s">
        <v>199</v>
      </c>
      <c r="AF64" s="227" t="s">
        <v>199</v>
      </c>
      <c r="AG64" s="227" t="s">
        <v>199</v>
      </c>
      <c r="AH64" s="227" t="s">
        <v>199</v>
      </c>
      <c r="AI64" s="227" t="s">
        <v>199</v>
      </c>
      <c r="AJ64" s="227" t="s">
        <v>199</v>
      </c>
      <c r="AK64" s="227" t="s">
        <v>199</v>
      </c>
      <c r="AL64" s="227" t="s">
        <v>199</v>
      </c>
      <c r="AM64" s="227" t="s">
        <v>199</v>
      </c>
    </row>
    <row r="65" spans="1:39" x14ac:dyDescent="0.4">
      <c r="A65" s="121" t="s">
        <v>51</v>
      </c>
      <c r="B65" s="227">
        <v>2318</v>
      </c>
      <c r="C65" s="227">
        <v>2301</v>
      </c>
      <c r="D65" s="227">
        <v>4619</v>
      </c>
      <c r="E65" s="227" t="s">
        <v>199</v>
      </c>
      <c r="F65" s="227" t="s">
        <v>199</v>
      </c>
      <c r="G65" s="227" t="s">
        <v>199</v>
      </c>
      <c r="H65" s="227">
        <v>1029</v>
      </c>
      <c r="I65" s="227">
        <v>908</v>
      </c>
      <c r="J65" s="227">
        <v>1937</v>
      </c>
      <c r="K65" s="227">
        <v>2191</v>
      </c>
      <c r="L65" s="227">
        <v>2123</v>
      </c>
      <c r="M65" s="227">
        <v>4314</v>
      </c>
      <c r="N65" s="227" t="s">
        <v>199</v>
      </c>
      <c r="O65" s="227">
        <v>2318</v>
      </c>
      <c r="P65" s="227">
        <v>2301</v>
      </c>
      <c r="Q65" s="227">
        <v>4619</v>
      </c>
      <c r="R65" s="227" t="s">
        <v>199</v>
      </c>
      <c r="S65" s="227" t="s">
        <v>199</v>
      </c>
      <c r="T65" s="227" t="s">
        <v>199</v>
      </c>
      <c r="U65" s="227">
        <v>1029</v>
      </c>
      <c r="V65" s="227">
        <v>908</v>
      </c>
      <c r="W65" s="227">
        <v>1937</v>
      </c>
      <c r="X65" s="227">
        <v>2191</v>
      </c>
      <c r="Y65" s="227">
        <v>2123</v>
      </c>
      <c r="Z65" s="227">
        <v>4314</v>
      </c>
      <c r="AA65" s="227"/>
      <c r="AB65" s="227" t="s">
        <v>199</v>
      </c>
      <c r="AC65" s="227" t="s">
        <v>199</v>
      </c>
      <c r="AD65" s="227" t="s">
        <v>199</v>
      </c>
      <c r="AE65" s="227" t="s">
        <v>199</v>
      </c>
      <c r="AF65" s="227" t="s">
        <v>199</v>
      </c>
      <c r="AG65" s="227" t="s">
        <v>199</v>
      </c>
      <c r="AH65" s="227" t="s">
        <v>199</v>
      </c>
      <c r="AI65" s="227" t="s">
        <v>199</v>
      </c>
      <c r="AJ65" s="227" t="s">
        <v>199</v>
      </c>
      <c r="AK65" s="227" t="s">
        <v>199</v>
      </c>
      <c r="AL65" s="227" t="s">
        <v>199</v>
      </c>
      <c r="AM65" s="227" t="s">
        <v>199</v>
      </c>
    </row>
    <row r="66" spans="1:39" x14ac:dyDescent="0.4">
      <c r="A66" s="121" t="s">
        <v>52</v>
      </c>
      <c r="B66" s="227">
        <v>17291</v>
      </c>
      <c r="C66" s="227">
        <v>1152</v>
      </c>
      <c r="D66" s="227">
        <v>18443</v>
      </c>
      <c r="E66" s="227" t="s">
        <v>199</v>
      </c>
      <c r="F66" s="227" t="s">
        <v>199</v>
      </c>
      <c r="G66" s="227" t="s">
        <v>199</v>
      </c>
      <c r="H66" s="227">
        <v>9611</v>
      </c>
      <c r="I66" s="227">
        <v>310</v>
      </c>
      <c r="J66" s="227">
        <v>9921</v>
      </c>
      <c r="K66" s="227">
        <v>16902</v>
      </c>
      <c r="L66" s="227">
        <v>1034</v>
      </c>
      <c r="M66" s="227">
        <v>17936</v>
      </c>
      <c r="N66" s="227" t="s">
        <v>199</v>
      </c>
      <c r="O66" s="227">
        <v>17291</v>
      </c>
      <c r="P66" s="227">
        <v>1152</v>
      </c>
      <c r="Q66" s="227">
        <v>18443</v>
      </c>
      <c r="R66" s="227" t="s">
        <v>199</v>
      </c>
      <c r="S66" s="227" t="s">
        <v>199</v>
      </c>
      <c r="T66" s="227" t="s">
        <v>199</v>
      </c>
      <c r="U66" s="227">
        <v>9611</v>
      </c>
      <c r="V66" s="227">
        <v>310</v>
      </c>
      <c r="W66" s="227">
        <v>9921</v>
      </c>
      <c r="X66" s="227">
        <v>16902</v>
      </c>
      <c r="Y66" s="227">
        <v>1034</v>
      </c>
      <c r="Z66" s="227">
        <v>17936</v>
      </c>
      <c r="AA66" s="227"/>
      <c r="AB66" s="227" t="s">
        <v>199</v>
      </c>
      <c r="AC66" s="227" t="s">
        <v>199</v>
      </c>
      <c r="AD66" s="227" t="s">
        <v>199</v>
      </c>
      <c r="AE66" s="227" t="s">
        <v>199</v>
      </c>
      <c r="AF66" s="227" t="s">
        <v>199</v>
      </c>
      <c r="AG66" s="227" t="s">
        <v>199</v>
      </c>
      <c r="AH66" s="227" t="s">
        <v>199</v>
      </c>
      <c r="AI66" s="227" t="s">
        <v>199</v>
      </c>
      <c r="AJ66" s="227" t="s">
        <v>199</v>
      </c>
      <c r="AK66" s="227" t="s">
        <v>199</v>
      </c>
      <c r="AL66" s="227" t="s">
        <v>199</v>
      </c>
      <c r="AM66" s="227" t="s">
        <v>199</v>
      </c>
    </row>
    <row r="67" spans="1:39" x14ac:dyDescent="0.4">
      <c r="A67" s="122" t="s">
        <v>53</v>
      </c>
      <c r="B67" s="227">
        <v>1199</v>
      </c>
      <c r="C67" s="227">
        <v>809</v>
      </c>
      <c r="D67" s="227">
        <v>2008</v>
      </c>
      <c r="E67" s="227" t="s">
        <v>199</v>
      </c>
      <c r="F67" s="227" t="s">
        <v>199</v>
      </c>
      <c r="G67" s="227" t="s">
        <v>199</v>
      </c>
      <c r="H67" s="227">
        <v>793</v>
      </c>
      <c r="I67" s="227">
        <v>347</v>
      </c>
      <c r="J67" s="227">
        <v>1140</v>
      </c>
      <c r="K67" s="227">
        <v>1195</v>
      </c>
      <c r="L67" s="227">
        <v>805</v>
      </c>
      <c r="M67" s="227">
        <v>2000</v>
      </c>
      <c r="N67" s="227" t="s">
        <v>199</v>
      </c>
      <c r="O67" s="227">
        <v>1199</v>
      </c>
      <c r="P67" s="227">
        <v>809</v>
      </c>
      <c r="Q67" s="227">
        <v>2008</v>
      </c>
      <c r="R67" s="227" t="s">
        <v>199</v>
      </c>
      <c r="S67" s="227" t="s">
        <v>199</v>
      </c>
      <c r="T67" s="227" t="s">
        <v>199</v>
      </c>
      <c r="U67" s="227">
        <v>793</v>
      </c>
      <c r="V67" s="227">
        <v>347</v>
      </c>
      <c r="W67" s="227">
        <v>1140</v>
      </c>
      <c r="X67" s="227">
        <v>1195</v>
      </c>
      <c r="Y67" s="227">
        <v>805</v>
      </c>
      <c r="Z67" s="227">
        <v>2000</v>
      </c>
      <c r="AA67" s="227"/>
      <c r="AB67" s="227" t="s">
        <v>199</v>
      </c>
      <c r="AC67" s="227" t="s">
        <v>199</v>
      </c>
      <c r="AD67" s="227" t="s">
        <v>199</v>
      </c>
      <c r="AE67" s="227" t="s">
        <v>199</v>
      </c>
      <c r="AF67" s="227" t="s">
        <v>199</v>
      </c>
      <c r="AG67" s="227" t="s">
        <v>199</v>
      </c>
      <c r="AH67" s="227" t="s">
        <v>199</v>
      </c>
      <c r="AI67" s="227" t="s">
        <v>199</v>
      </c>
      <c r="AJ67" s="227" t="s">
        <v>199</v>
      </c>
      <c r="AK67" s="227" t="s">
        <v>199</v>
      </c>
      <c r="AL67" s="227" t="s">
        <v>199</v>
      </c>
      <c r="AM67" s="227" t="s">
        <v>199</v>
      </c>
    </row>
    <row r="68" spans="1:39" ht="12.75" customHeight="1" x14ac:dyDescent="0.4">
      <c r="A68" s="122" t="s">
        <v>54</v>
      </c>
      <c r="B68" s="227">
        <v>1776</v>
      </c>
      <c r="C68" s="227">
        <v>1512</v>
      </c>
      <c r="D68" s="227">
        <v>3288</v>
      </c>
      <c r="E68" s="227" t="s">
        <v>199</v>
      </c>
      <c r="F68" s="227" t="s">
        <v>199</v>
      </c>
      <c r="G68" s="227" t="s">
        <v>199</v>
      </c>
      <c r="H68" s="227">
        <v>862</v>
      </c>
      <c r="I68" s="227">
        <v>524</v>
      </c>
      <c r="J68" s="227">
        <v>1386</v>
      </c>
      <c r="K68" s="227">
        <v>1705</v>
      </c>
      <c r="L68" s="227">
        <v>1376</v>
      </c>
      <c r="M68" s="227">
        <v>3081</v>
      </c>
      <c r="N68" s="227" t="s">
        <v>199</v>
      </c>
      <c r="O68" s="227">
        <v>1776</v>
      </c>
      <c r="P68" s="227">
        <v>1512</v>
      </c>
      <c r="Q68" s="227">
        <v>3288</v>
      </c>
      <c r="R68" s="227" t="s">
        <v>199</v>
      </c>
      <c r="S68" s="227" t="s">
        <v>199</v>
      </c>
      <c r="T68" s="227" t="s">
        <v>199</v>
      </c>
      <c r="U68" s="227">
        <v>862</v>
      </c>
      <c r="V68" s="227">
        <v>524</v>
      </c>
      <c r="W68" s="227">
        <v>1386</v>
      </c>
      <c r="X68" s="227">
        <v>1705</v>
      </c>
      <c r="Y68" s="227">
        <v>1376</v>
      </c>
      <c r="Z68" s="227">
        <v>3081</v>
      </c>
      <c r="AA68" s="227"/>
      <c r="AB68" s="227" t="s">
        <v>199</v>
      </c>
      <c r="AC68" s="227" t="s">
        <v>199</v>
      </c>
      <c r="AD68" s="227" t="s">
        <v>199</v>
      </c>
      <c r="AE68" s="227" t="s">
        <v>199</v>
      </c>
      <c r="AF68" s="227" t="s">
        <v>199</v>
      </c>
      <c r="AG68" s="227" t="s">
        <v>199</v>
      </c>
      <c r="AH68" s="227" t="s">
        <v>199</v>
      </c>
      <c r="AI68" s="227" t="s">
        <v>199</v>
      </c>
      <c r="AJ68" s="227" t="s">
        <v>199</v>
      </c>
      <c r="AK68" s="227" t="s">
        <v>199</v>
      </c>
      <c r="AL68" s="227" t="s">
        <v>199</v>
      </c>
      <c r="AM68" s="227" t="s">
        <v>199</v>
      </c>
    </row>
    <row r="69" spans="1:39" x14ac:dyDescent="0.4">
      <c r="A69" s="122" t="s">
        <v>55</v>
      </c>
      <c r="B69" s="227">
        <v>48</v>
      </c>
      <c r="C69" s="227">
        <v>97</v>
      </c>
      <c r="D69" s="227">
        <v>145</v>
      </c>
      <c r="E69" s="227" t="s">
        <v>199</v>
      </c>
      <c r="F69" s="227" t="s">
        <v>199</v>
      </c>
      <c r="G69" s="227" t="s">
        <v>199</v>
      </c>
      <c r="H69" s="227">
        <v>26</v>
      </c>
      <c r="I69" s="227">
        <v>32</v>
      </c>
      <c r="J69" s="227">
        <v>58</v>
      </c>
      <c r="K69" s="227" t="s">
        <v>229</v>
      </c>
      <c r="L69" s="227" t="s">
        <v>229</v>
      </c>
      <c r="M69" s="227">
        <v>138</v>
      </c>
      <c r="N69" s="227" t="s">
        <v>199</v>
      </c>
      <c r="O69" s="227">
        <v>48</v>
      </c>
      <c r="P69" s="227">
        <v>97</v>
      </c>
      <c r="Q69" s="227">
        <v>145</v>
      </c>
      <c r="R69" s="227" t="s">
        <v>199</v>
      </c>
      <c r="S69" s="227" t="s">
        <v>199</v>
      </c>
      <c r="T69" s="227" t="s">
        <v>199</v>
      </c>
      <c r="U69" s="227">
        <v>26</v>
      </c>
      <c r="V69" s="227">
        <v>32</v>
      </c>
      <c r="W69" s="227">
        <v>58</v>
      </c>
      <c r="X69" s="227" t="s">
        <v>229</v>
      </c>
      <c r="Y69" s="227" t="s">
        <v>229</v>
      </c>
      <c r="Z69" s="227">
        <v>138</v>
      </c>
      <c r="AA69" s="227"/>
      <c r="AB69" s="227" t="s">
        <v>199</v>
      </c>
      <c r="AC69" s="227" t="s">
        <v>199</v>
      </c>
      <c r="AD69" s="227" t="s">
        <v>199</v>
      </c>
      <c r="AE69" s="227" t="s">
        <v>199</v>
      </c>
      <c r="AF69" s="227" t="s">
        <v>199</v>
      </c>
      <c r="AG69" s="227" t="s">
        <v>199</v>
      </c>
      <c r="AH69" s="227" t="s">
        <v>199</v>
      </c>
      <c r="AI69" s="227" t="s">
        <v>199</v>
      </c>
      <c r="AJ69" s="227" t="s">
        <v>199</v>
      </c>
      <c r="AK69" s="227" t="s">
        <v>199</v>
      </c>
      <c r="AL69" s="227" t="s">
        <v>199</v>
      </c>
      <c r="AM69" s="227" t="s">
        <v>199</v>
      </c>
    </row>
    <row r="70" spans="1:39" x14ac:dyDescent="0.4">
      <c r="A70" s="120" t="s">
        <v>56</v>
      </c>
      <c r="B70" s="227">
        <v>19846</v>
      </c>
      <c r="C70" s="227">
        <v>20996</v>
      </c>
      <c r="D70" s="227">
        <v>40842</v>
      </c>
      <c r="E70" s="227" t="s">
        <v>199</v>
      </c>
      <c r="F70" s="227" t="s">
        <v>199</v>
      </c>
      <c r="G70" s="227" t="s">
        <v>199</v>
      </c>
      <c r="H70" s="227">
        <v>15385</v>
      </c>
      <c r="I70" s="227">
        <v>11820</v>
      </c>
      <c r="J70" s="227">
        <v>27205</v>
      </c>
      <c r="K70" s="227">
        <v>19703</v>
      </c>
      <c r="L70" s="227">
        <v>20595</v>
      </c>
      <c r="M70" s="227">
        <v>40298</v>
      </c>
      <c r="N70" s="227" t="s">
        <v>199</v>
      </c>
      <c r="O70" s="227">
        <v>19846</v>
      </c>
      <c r="P70" s="227">
        <v>20996</v>
      </c>
      <c r="Q70" s="227">
        <v>40842</v>
      </c>
      <c r="R70" s="227" t="s">
        <v>199</v>
      </c>
      <c r="S70" s="227" t="s">
        <v>199</v>
      </c>
      <c r="T70" s="227" t="s">
        <v>199</v>
      </c>
      <c r="U70" s="227">
        <v>15385</v>
      </c>
      <c r="V70" s="227">
        <v>11820</v>
      </c>
      <c r="W70" s="227">
        <v>27205</v>
      </c>
      <c r="X70" s="227">
        <v>19703</v>
      </c>
      <c r="Y70" s="227">
        <v>20595</v>
      </c>
      <c r="Z70" s="227">
        <v>40298</v>
      </c>
      <c r="AA70" s="227"/>
      <c r="AB70" s="227" t="s">
        <v>199</v>
      </c>
      <c r="AC70" s="227" t="s">
        <v>199</v>
      </c>
      <c r="AD70" s="227" t="s">
        <v>199</v>
      </c>
      <c r="AE70" s="227" t="s">
        <v>199</v>
      </c>
      <c r="AF70" s="227" t="s">
        <v>199</v>
      </c>
      <c r="AG70" s="227" t="s">
        <v>199</v>
      </c>
      <c r="AH70" s="227" t="s">
        <v>199</v>
      </c>
      <c r="AI70" s="227" t="s">
        <v>199</v>
      </c>
      <c r="AJ70" s="227" t="s">
        <v>199</v>
      </c>
      <c r="AK70" s="227" t="s">
        <v>199</v>
      </c>
      <c r="AL70" s="227" t="s">
        <v>199</v>
      </c>
      <c r="AM70" s="227" t="s">
        <v>199</v>
      </c>
    </row>
    <row r="71" spans="1:39" x14ac:dyDescent="0.4">
      <c r="A71" s="120" t="s">
        <v>57</v>
      </c>
      <c r="B71" s="227">
        <v>21567</v>
      </c>
      <c r="C71" s="227">
        <v>17867</v>
      </c>
      <c r="D71" s="227">
        <v>39434</v>
      </c>
      <c r="E71" s="227" t="s">
        <v>199</v>
      </c>
      <c r="F71" s="227" t="s">
        <v>199</v>
      </c>
      <c r="G71" s="227" t="s">
        <v>199</v>
      </c>
      <c r="H71" s="227">
        <v>16656</v>
      </c>
      <c r="I71" s="227">
        <v>12739</v>
      </c>
      <c r="J71" s="227">
        <v>29395</v>
      </c>
      <c r="K71" s="227">
        <v>21411</v>
      </c>
      <c r="L71" s="227">
        <v>17577</v>
      </c>
      <c r="M71" s="227">
        <v>38988</v>
      </c>
      <c r="N71" s="227" t="s">
        <v>199</v>
      </c>
      <c r="O71" s="227">
        <v>21316</v>
      </c>
      <c r="P71" s="227">
        <v>17581</v>
      </c>
      <c r="Q71" s="227">
        <v>38897</v>
      </c>
      <c r="R71" s="227" t="s">
        <v>199</v>
      </c>
      <c r="S71" s="227" t="s">
        <v>199</v>
      </c>
      <c r="T71" s="227" t="s">
        <v>199</v>
      </c>
      <c r="U71" s="227">
        <v>16406</v>
      </c>
      <c r="V71" s="227">
        <v>12456</v>
      </c>
      <c r="W71" s="227">
        <v>28862</v>
      </c>
      <c r="X71" s="227">
        <v>21160</v>
      </c>
      <c r="Y71" s="227">
        <v>17292</v>
      </c>
      <c r="Z71" s="227">
        <v>38452</v>
      </c>
      <c r="AA71" s="227"/>
      <c r="AB71" s="227">
        <v>251</v>
      </c>
      <c r="AC71" s="227">
        <v>286</v>
      </c>
      <c r="AD71" s="227">
        <v>537</v>
      </c>
      <c r="AE71" s="227" t="s">
        <v>199</v>
      </c>
      <c r="AF71" s="227" t="s">
        <v>199</v>
      </c>
      <c r="AG71" s="227" t="s">
        <v>199</v>
      </c>
      <c r="AH71" s="227" t="s">
        <v>229</v>
      </c>
      <c r="AI71" s="227" t="s">
        <v>229</v>
      </c>
      <c r="AJ71" s="227">
        <v>533</v>
      </c>
      <c r="AK71" s="227">
        <v>251</v>
      </c>
      <c r="AL71" s="227" t="s">
        <v>229</v>
      </c>
      <c r="AM71" s="227" t="s">
        <v>229</v>
      </c>
    </row>
    <row r="72" spans="1:39" x14ac:dyDescent="0.4">
      <c r="A72" s="121" t="s">
        <v>58</v>
      </c>
      <c r="B72" s="227">
        <v>2958</v>
      </c>
      <c r="C72" s="227">
        <v>1106</v>
      </c>
      <c r="D72" s="227">
        <v>4064</v>
      </c>
      <c r="E72" s="227" t="s">
        <v>199</v>
      </c>
      <c r="F72" s="227" t="s">
        <v>199</v>
      </c>
      <c r="G72" s="227" t="s">
        <v>199</v>
      </c>
      <c r="H72" s="227">
        <v>2120</v>
      </c>
      <c r="I72" s="227">
        <v>636</v>
      </c>
      <c r="J72" s="227">
        <v>2756</v>
      </c>
      <c r="K72" s="227">
        <v>2947</v>
      </c>
      <c r="L72" s="227">
        <v>1100</v>
      </c>
      <c r="M72" s="227">
        <v>4047</v>
      </c>
      <c r="N72" s="227" t="s">
        <v>199</v>
      </c>
      <c r="O72" s="227">
        <v>2958</v>
      </c>
      <c r="P72" s="227">
        <v>1106</v>
      </c>
      <c r="Q72" s="227">
        <v>4064</v>
      </c>
      <c r="R72" s="227" t="s">
        <v>199</v>
      </c>
      <c r="S72" s="227" t="s">
        <v>199</v>
      </c>
      <c r="T72" s="227" t="s">
        <v>199</v>
      </c>
      <c r="U72" s="227">
        <v>2120</v>
      </c>
      <c r="V72" s="227">
        <v>636</v>
      </c>
      <c r="W72" s="227">
        <v>2756</v>
      </c>
      <c r="X72" s="227">
        <v>2947</v>
      </c>
      <c r="Y72" s="227">
        <v>1100</v>
      </c>
      <c r="Z72" s="227">
        <v>4047</v>
      </c>
      <c r="AA72" s="227"/>
      <c r="AB72" s="227" t="s">
        <v>199</v>
      </c>
      <c r="AC72" s="227" t="s">
        <v>199</v>
      </c>
      <c r="AD72" s="227" t="s">
        <v>199</v>
      </c>
      <c r="AE72" s="227" t="s">
        <v>199</v>
      </c>
      <c r="AF72" s="227" t="s">
        <v>199</v>
      </c>
      <c r="AG72" s="227" t="s">
        <v>199</v>
      </c>
      <c r="AH72" s="227" t="s">
        <v>199</v>
      </c>
      <c r="AI72" s="227" t="s">
        <v>199</v>
      </c>
      <c r="AJ72" s="227" t="s">
        <v>199</v>
      </c>
      <c r="AK72" s="227" t="s">
        <v>199</v>
      </c>
      <c r="AL72" s="227" t="s">
        <v>199</v>
      </c>
      <c r="AM72" s="227" t="s">
        <v>199</v>
      </c>
    </row>
    <row r="73" spans="1:39" x14ac:dyDescent="0.4">
      <c r="A73" s="120" t="s">
        <v>59</v>
      </c>
      <c r="B73" s="227">
        <v>38863</v>
      </c>
      <c r="C73" s="227">
        <v>73042</v>
      </c>
      <c r="D73" s="227">
        <v>111905</v>
      </c>
      <c r="E73" s="227" t="s">
        <v>199</v>
      </c>
      <c r="F73" s="227" t="s">
        <v>199</v>
      </c>
      <c r="G73" s="227" t="s">
        <v>199</v>
      </c>
      <c r="H73" s="227">
        <v>28376</v>
      </c>
      <c r="I73" s="227">
        <v>48321</v>
      </c>
      <c r="J73" s="227">
        <v>76697</v>
      </c>
      <c r="K73" s="227">
        <v>38756</v>
      </c>
      <c r="L73" s="227">
        <v>72812</v>
      </c>
      <c r="M73" s="227">
        <v>111568</v>
      </c>
      <c r="N73" s="227" t="s">
        <v>199</v>
      </c>
      <c r="O73" s="227">
        <v>38863</v>
      </c>
      <c r="P73" s="227">
        <v>73042</v>
      </c>
      <c r="Q73" s="227">
        <v>111905</v>
      </c>
      <c r="R73" s="227" t="s">
        <v>199</v>
      </c>
      <c r="S73" s="227" t="s">
        <v>199</v>
      </c>
      <c r="T73" s="227" t="s">
        <v>199</v>
      </c>
      <c r="U73" s="227">
        <v>28376</v>
      </c>
      <c r="V73" s="227">
        <v>48321</v>
      </c>
      <c r="W73" s="227">
        <v>76697</v>
      </c>
      <c r="X73" s="227">
        <v>38756</v>
      </c>
      <c r="Y73" s="227">
        <v>72812</v>
      </c>
      <c r="Z73" s="227">
        <v>111568</v>
      </c>
      <c r="AA73" s="227"/>
      <c r="AB73" s="227" t="s">
        <v>199</v>
      </c>
      <c r="AC73" s="227" t="s">
        <v>199</v>
      </c>
      <c r="AD73" s="227" t="s">
        <v>199</v>
      </c>
      <c r="AE73" s="227" t="s">
        <v>199</v>
      </c>
      <c r="AF73" s="227" t="s">
        <v>199</v>
      </c>
      <c r="AG73" s="227" t="s">
        <v>199</v>
      </c>
      <c r="AH73" s="227" t="s">
        <v>199</v>
      </c>
      <c r="AI73" s="227" t="s">
        <v>199</v>
      </c>
      <c r="AJ73" s="227" t="s">
        <v>199</v>
      </c>
      <c r="AK73" s="227" t="s">
        <v>199</v>
      </c>
      <c r="AL73" s="227" t="s">
        <v>199</v>
      </c>
      <c r="AM73" s="227" t="s">
        <v>199</v>
      </c>
    </row>
    <row r="74" spans="1:39" x14ac:dyDescent="0.4">
      <c r="A74" s="120" t="s">
        <v>60</v>
      </c>
      <c r="B74" s="227">
        <v>142193</v>
      </c>
      <c r="C74" s="227">
        <v>122283</v>
      </c>
      <c r="D74" s="227">
        <v>264476</v>
      </c>
      <c r="E74" s="227" t="s">
        <v>199</v>
      </c>
      <c r="F74" s="227" t="s">
        <v>199</v>
      </c>
      <c r="G74" s="227" t="s">
        <v>199</v>
      </c>
      <c r="H74" s="227">
        <v>110486</v>
      </c>
      <c r="I74" s="227">
        <v>78749</v>
      </c>
      <c r="J74" s="227">
        <v>189235</v>
      </c>
      <c r="K74" s="227">
        <v>140346</v>
      </c>
      <c r="L74" s="227">
        <v>118727</v>
      </c>
      <c r="M74" s="227">
        <v>259073</v>
      </c>
      <c r="N74" s="227" t="s">
        <v>199</v>
      </c>
      <c r="O74" s="227">
        <v>142193</v>
      </c>
      <c r="P74" s="227">
        <v>122283</v>
      </c>
      <c r="Q74" s="227">
        <v>264476</v>
      </c>
      <c r="R74" s="227" t="s">
        <v>199</v>
      </c>
      <c r="S74" s="227" t="s">
        <v>199</v>
      </c>
      <c r="T74" s="227" t="s">
        <v>199</v>
      </c>
      <c r="U74" s="227">
        <v>110486</v>
      </c>
      <c r="V74" s="227">
        <v>78749</v>
      </c>
      <c r="W74" s="227">
        <v>189235</v>
      </c>
      <c r="X74" s="227">
        <v>140346</v>
      </c>
      <c r="Y74" s="227">
        <v>118727</v>
      </c>
      <c r="Z74" s="227">
        <v>259073</v>
      </c>
      <c r="AA74" s="227"/>
      <c r="AB74" s="227" t="s">
        <v>199</v>
      </c>
      <c r="AC74" s="227" t="s">
        <v>199</v>
      </c>
      <c r="AD74" s="227" t="s">
        <v>199</v>
      </c>
      <c r="AE74" s="227" t="s">
        <v>199</v>
      </c>
      <c r="AF74" s="227" t="s">
        <v>199</v>
      </c>
      <c r="AG74" s="227" t="s">
        <v>199</v>
      </c>
      <c r="AH74" s="227" t="s">
        <v>199</v>
      </c>
      <c r="AI74" s="227" t="s">
        <v>199</v>
      </c>
      <c r="AJ74" s="227" t="s">
        <v>199</v>
      </c>
      <c r="AK74" s="227" t="s">
        <v>199</v>
      </c>
      <c r="AL74" s="227" t="s">
        <v>199</v>
      </c>
      <c r="AM74" s="227" t="s">
        <v>199</v>
      </c>
    </row>
    <row r="75" spans="1:39" x14ac:dyDescent="0.4">
      <c r="A75" s="120" t="s">
        <v>61</v>
      </c>
      <c r="B75" s="227">
        <v>13294</v>
      </c>
      <c r="C75" s="227">
        <v>15800</v>
      </c>
      <c r="D75" s="227">
        <v>29094</v>
      </c>
      <c r="E75" s="227" t="s">
        <v>199</v>
      </c>
      <c r="F75" s="227" t="s">
        <v>199</v>
      </c>
      <c r="G75" s="227" t="s">
        <v>199</v>
      </c>
      <c r="H75" s="227">
        <v>9677</v>
      </c>
      <c r="I75" s="227">
        <v>10759</v>
      </c>
      <c r="J75" s="227">
        <v>20436</v>
      </c>
      <c r="K75" s="227">
        <v>13041</v>
      </c>
      <c r="L75" s="227">
        <v>15365</v>
      </c>
      <c r="M75" s="227">
        <v>28406</v>
      </c>
      <c r="N75" s="227" t="s">
        <v>199</v>
      </c>
      <c r="O75" s="227">
        <v>13294</v>
      </c>
      <c r="P75" s="227">
        <v>15800</v>
      </c>
      <c r="Q75" s="227">
        <v>29094</v>
      </c>
      <c r="R75" s="227" t="s">
        <v>199</v>
      </c>
      <c r="S75" s="227" t="s">
        <v>199</v>
      </c>
      <c r="T75" s="227" t="s">
        <v>199</v>
      </c>
      <c r="U75" s="227">
        <v>9677</v>
      </c>
      <c r="V75" s="227">
        <v>10759</v>
      </c>
      <c r="W75" s="227">
        <v>20436</v>
      </c>
      <c r="X75" s="227">
        <v>13041</v>
      </c>
      <c r="Y75" s="227">
        <v>15365</v>
      </c>
      <c r="Z75" s="227">
        <v>28406</v>
      </c>
      <c r="AA75" s="227"/>
      <c r="AB75" s="227" t="s">
        <v>199</v>
      </c>
      <c r="AC75" s="227" t="s">
        <v>199</v>
      </c>
      <c r="AD75" s="227" t="s">
        <v>199</v>
      </c>
      <c r="AE75" s="227" t="s">
        <v>199</v>
      </c>
      <c r="AF75" s="227" t="s">
        <v>199</v>
      </c>
      <c r="AG75" s="227" t="s">
        <v>199</v>
      </c>
      <c r="AH75" s="227" t="s">
        <v>199</v>
      </c>
      <c r="AI75" s="227" t="s">
        <v>199</v>
      </c>
      <c r="AJ75" s="227" t="s">
        <v>199</v>
      </c>
      <c r="AK75" s="227" t="s">
        <v>199</v>
      </c>
      <c r="AL75" s="227" t="s">
        <v>199</v>
      </c>
      <c r="AM75" s="227" t="s">
        <v>199</v>
      </c>
    </row>
    <row r="76" spans="1:39" x14ac:dyDescent="0.4">
      <c r="A76" s="120" t="s">
        <v>62</v>
      </c>
      <c r="B76" s="227">
        <v>18111</v>
      </c>
      <c r="C76" s="227">
        <v>14844</v>
      </c>
      <c r="D76" s="227">
        <v>32955</v>
      </c>
      <c r="E76" s="227" t="s">
        <v>199</v>
      </c>
      <c r="F76" s="227" t="s">
        <v>199</v>
      </c>
      <c r="G76" s="227" t="s">
        <v>199</v>
      </c>
      <c r="H76" s="227">
        <v>12351</v>
      </c>
      <c r="I76" s="227">
        <v>7536</v>
      </c>
      <c r="J76" s="227">
        <v>19887</v>
      </c>
      <c r="K76" s="227">
        <v>18021</v>
      </c>
      <c r="L76" s="227">
        <v>14656</v>
      </c>
      <c r="M76" s="227">
        <v>32677</v>
      </c>
      <c r="N76" s="227" t="s">
        <v>199</v>
      </c>
      <c r="O76" s="227">
        <v>18111</v>
      </c>
      <c r="P76" s="227">
        <v>14844</v>
      </c>
      <c r="Q76" s="227">
        <v>32955</v>
      </c>
      <c r="R76" s="227" t="s">
        <v>199</v>
      </c>
      <c r="S76" s="227" t="s">
        <v>199</v>
      </c>
      <c r="T76" s="227" t="s">
        <v>199</v>
      </c>
      <c r="U76" s="227">
        <v>12351</v>
      </c>
      <c r="V76" s="227">
        <v>7536</v>
      </c>
      <c r="W76" s="227">
        <v>19887</v>
      </c>
      <c r="X76" s="227">
        <v>18021</v>
      </c>
      <c r="Y76" s="227">
        <v>14656</v>
      </c>
      <c r="Z76" s="227">
        <v>32677</v>
      </c>
      <c r="AA76" s="227"/>
      <c r="AB76" s="227" t="s">
        <v>199</v>
      </c>
      <c r="AC76" s="227" t="s">
        <v>199</v>
      </c>
      <c r="AD76" s="227" t="s">
        <v>199</v>
      </c>
      <c r="AE76" s="227" t="s">
        <v>199</v>
      </c>
      <c r="AF76" s="227" t="s">
        <v>199</v>
      </c>
      <c r="AG76" s="227" t="s">
        <v>199</v>
      </c>
      <c r="AH76" s="227" t="s">
        <v>199</v>
      </c>
      <c r="AI76" s="227" t="s">
        <v>199</v>
      </c>
      <c r="AJ76" s="227" t="s">
        <v>199</v>
      </c>
      <c r="AK76" s="227" t="s">
        <v>199</v>
      </c>
      <c r="AL76" s="227" t="s">
        <v>199</v>
      </c>
      <c r="AM76" s="227" t="s">
        <v>199</v>
      </c>
    </row>
    <row r="77" spans="1:39" ht="13.9" x14ac:dyDescent="0.4">
      <c r="A77" s="245"/>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row>
    <row r="78" spans="1:39" ht="13.9" x14ac:dyDescent="0.4">
      <c r="A78" s="246"/>
      <c r="B78" s="120"/>
      <c r="C78" s="120"/>
      <c r="D78" s="122"/>
      <c r="E78" s="122"/>
      <c r="F78" s="122"/>
      <c r="G78" s="122"/>
      <c r="H78" s="122"/>
      <c r="R78" s="122"/>
      <c r="S78" s="122"/>
      <c r="T78" s="122"/>
      <c r="AE78" s="122"/>
      <c r="AF78" s="122"/>
      <c r="AG78" s="122"/>
      <c r="AM78" s="123" t="s">
        <v>593</v>
      </c>
    </row>
    <row r="79" spans="1:39" x14ac:dyDescent="0.4">
      <c r="A79" s="357" t="s">
        <v>397</v>
      </c>
      <c r="B79" s="357"/>
      <c r="C79" s="357"/>
      <c r="D79" s="357"/>
      <c r="E79" s="357"/>
      <c r="F79" s="357"/>
      <c r="G79" s="357"/>
      <c r="H79" s="357"/>
      <c r="I79" s="357"/>
      <c r="J79" s="357"/>
      <c r="K79" s="357"/>
      <c r="L79" s="357"/>
      <c r="M79" s="357"/>
      <c r="N79" s="357"/>
      <c r="O79" s="357"/>
      <c r="P79" s="357"/>
    </row>
    <row r="80" spans="1:39" ht="24" customHeight="1" x14ac:dyDescent="0.4">
      <c r="A80" s="358" t="s">
        <v>266</v>
      </c>
      <c r="B80" s="358"/>
      <c r="C80" s="358"/>
      <c r="D80" s="358"/>
      <c r="E80" s="358"/>
      <c r="F80" s="358"/>
      <c r="G80" s="358"/>
      <c r="H80" s="358"/>
      <c r="I80" s="358"/>
      <c r="J80" s="358"/>
      <c r="K80" s="358"/>
      <c r="L80" s="358"/>
      <c r="M80" s="358"/>
      <c r="N80" s="358"/>
      <c r="O80" s="358"/>
      <c r="P80" s="358"/>
    </row>
    <row r="81" spans="1:33" ht="24" customHeight="1" x14ac:dyDescent="0.4">
      <c r="A81" s="358" t="s">
        <v>456</v>
      </c>
      <c r="B81" s="358"/>
      <c r="C81" s="358"/>
      <c r="D81" s="358"/>
      <c r="E81" s="358"/>
      <c r="F81" s="358"/>
      <c r="G81" s="358"/>
      <c r="H81" s="358"/>
      <c r="I81" s="358"/>
      <c r="J81" s="358"/>
      <c r="K81" s="358"/>
      <c r="L81" s="358"/>
      <c r="M81" s="358"/>
      <c r="N81" s="358"/>
      <c r="O81" s="358"/>
      <c r="P81" s="358"/>
    </row>
    <row r="82" spans="1:33" x14ac:dyDescent="0.4">
      <c r="A82" s="358" t="s">
        <v>457</v>
      </c>
      <c r="B82" s="358"/>
      <c r="C82" s="358"/>
      <c r="D82" s="358"/>
      <c r="E82" s="358"/>
      <c r="F82" s="358"/>
      <c r="G82" s="358"/>
      <c r="H82" s="358"/>
      <c r="I82" s="358"/>
      <c r="J82" s="358"/>
      <c r="K82" s="358"/>
      <c r="L82" s="358"/>
      <c r="M82" s="358"/>
      <c r="N82" s="358"/>
      <c r="O82" s="358"/>
      <c r="P82" s="358"/>
    </row>
    <row r="83" spans="1:33" ht="38.25" customHeight="1" x14ac:dyDescent="0.4">
      <c r="A83" s="359" t="s">
        <v>458</v>
      </c>
      <c r="B83" s="359"/>
      <c r="C83" s="359"/>
      <c r="D83" s="359"/>
      <c r="E83" s="359"/>
      <c r="F83" s="359"/>
      <c r="G83" s="359"/>
      <c r="H83" s="359"/>
      <c r="I83" s="359"/>
      <c r="J83" s="359"/>
      <c r="K83" s="359"/>
      <c r="L83" s="359"/>
      <c r="M83" s="359"/>
      <c r="N83" s="359"/>
      <c r="O83" s="359"/>
      <c r="P83" s="359"/>
      <c r="Q83" s="359"/>
      <c r="R83" s="215"/>
      <c r="S83" s="215"/>
      <c r="T83" s="215"/>
      <c r="AE83" s="215"/>
      <c r="AF83" s="215"/>
      <c r="AG83" s="215"/>
    </row>
    <row r="84" spans="1:33" x14ac:dyDescent="0.4">
      <c r="A84" s="120" t="s">
        <v>404</v>
      </c>
      <c r="B84" s="124"/>
      <c r="C84" s="124"/>
      <c r="D84" s="125"/>
      <c r="E84" s="125"/>
      <c r="F84" s="125"/>
      <c r="G84" s="125"/>
      <c r="H84" s="125"/>
      <c r="I84" s="125"/>
      <c r="J84" s="125"/>
      <c r="K84" s="125"/>
      <c r="L84" s="125"/>
      <c r="M84" s="125"/>
      <c r="N84" s="125"/>
      <c r="O84" s="125"/>
      <c r="P84" s="125"/>
      <c r="R84" s="125"/>
      <c r="S84" s="125"/>
      <c r="T84" s="125"/>
      <c r="AE84" s="125"/>
      <c r="AF84" s="125"/>
      <c r="AG84" s="125"/>
    </row>
    <row r="85" spans="1:33" x14ac:dyDescent="0.4">
      <c r="A85" s="126" t="s">
        <v>405</v>
      </c>
      <c r="B85" s="127"/>
      <c r="C85" s="127"/>
      <c r="D85" s="127"/>
      <c r="E85" s="127"/>
      <c r="F85" s="127"/>
      <c r="G85" s="127"/>
      <c r="H85" s="127"/>
      <c r="I85" s="127"/>
      <c r="J85" s="127"/>
      <c r="K85" s="125"/>
      <c r="L85" s="125"/>
      <c r="M85" s="125"/>
      <c r="N85" s="125"/>
      <c r="O85" s="125"/>
      <c r="P85" s="125"/>
      <c r="R85" s="127"/>
      <c r="S85" s="127"/>
      <c r="T85" s="127"/>
      <c r="AE85" s="127"/>
      <c r="AF85" s="127"/>
      <c r="AG85" s="127"/>
    </row>
    <row r="86" spans="1:33" x14ac:dyDescent="0.4">
      <c r="A86" s="360" t="s">
        <v>406</v>
      </c>
      <c r="B86" s="360"/>
      <c r="C86" s="360"/>
      <c r="D86" s="360"/>
      <c r="E86" s="360"/>
      <c r="F86" s="360"/>
      <c r="G86" s="360"/>
      <c r="H86" s="360"/>
      <c r="I86" s="360"/>
      <c r="J86" s="360"/>
      <c r="K86" s="360"/>
      <c r="L86" s="360"/>
      <c r="M86" s="360"/>
      <c r="N86" s="360"/>
      <c r="O86" s="360"/>
      <c r="P86" s="125"/>
    </row>
    <row r="87" spans="1:33" x14ac:dyDescent="0.4">
      <c r="A87" s="360"/>
      <c r="B87" s="360"/>
      <c r="C87" s="360"/>
      <c r="D87" s="360"/>
      <c r="E87" s="360"/>
      <c r="F87" s="360"/>
      <c r="G87" s="360"/>
      <c r="H87" s="360"/>
      <c r="I87" s="360"/>
      <c r="J87" s="360"/>
      <c r="K87" s="125"/>
      <c r="L87" s="125"/>
      <c r="M87" s="125"/>
      <c r="N87" s="125"/>
      <c r="O87" s="125"/>
      <c r="P87" s="125"/>
    </row>
    <row r="88" spans="1:33" x14ac:dyDescent="0.4">
      <c r="A88" s="126" t="s">
        <v>84</v>
      </c>
      <c r="B88" s="232"/>
      <c r="C88" s="232"/>
      <c r="D88" s="232"/>
      <c r="E88" s="232"/>
      <c r="F88" s="232"/>
      <c r="G88" s="232"/>
      <c r="H88" s="232"/>
      <c r="I88" s="232"/>
      <c r="J88" s="232"/>
      <c r="K88" s="232"/>
      <c r="L88" s="232"/>
      <c r="M88" s="232"/>
      <c r="N88" s="232"/>
      <c r="O88" s="232"/>
      <c r="P88" s="125"/>
      <c r="R88" s="232"/>
      <c r="S88" s="232"/>
      <c r="T88" s="232"/>
      <c r="AE88" s="232"/>
      <c r="AF88" s="232"/>
      <c r="AG88" s="232"/>
    </row>
  </sheetData>
  <sheetProtection sheet="1" objects="1" scenarios="1"/>
  <mergeCells count="10">
    <mergeCell ref="A83:Q83"/>
    <mergeCell ref="A86:O86"/>
    <mergeCell ref="A87:J87"/>
    <mergeCell ref="B9:M9"/>
    <mergeCell ref="O9:Z9"/>
    <mergeCell ref="AB9:AM9"/>
    <mergeCell ref="A79:P79"/>
    <mergeCell ref="A80:P80"/>
    <mergeCell ref="A81:P81"/>
    <mergeCell ref="A82:P8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zoomScaleNormal="100" workbookViewId="0"/>
  </sheetViews>
  <sheetFormatPr defaultColWidth="9.1328125" defaultRowHeight="12.75" x14ac:dyDescent="0.35"/>
  <cols>
    <col min="1" max="1" width="33.59765625" style="71" customWidth="1"/>
    <col min="2" max="5" width="11" style="71" customWidth="1"/>
    <col min="6" max="10" width="10.265625" style="71" customWidth="1"/>
    <col min="11" max="11" width="3.86328125" style="71" customWidth="1"/>
    <col min="12" max="14" width="11" style="71" customWidth="1"/>
    <col min="15" max="20" width="10.265625" style="71" customWidth="1"/>
    <col min="21" max="21" width="4.73046875" style="71" customWidth="1"/>
    <col min="22" max="24" width="11" style="71" customWidth="1"/>
    <col min="25" max="30" width="10.265625" style="71" customWidth="1"/>
    <col min="31" max="31" width="2.265625" style="71" customWidth="1"/>
    <col min="32" max="34" width="11" style="71" customWidth="1"/>
    <col min="35" max="40" width="10.265625" style="71" customWidth="1"/>
    <col min="41" max="41" width="4" style="71" customWidth="1"/>
    <col min="42" max="44" width="11" style="71" customWidth="1"/>
    <col min="45" max="50" width="10.265625" style="71" customWidth="1"/>
    <col min="51" max="51" width="5.1328125" style="71" customWidth="1"/>
    <col min="52" max="54" width="11" style="71" customWidth="1"/>
    <col min="55" max="60" width="10.265625" style="71" customWidth="1"/>
    <col min="61" max="16384" width="9.1328125" style="71"/>
  </cols>
  <sheetData>
    <row r="1" spans="1:61" ht="15" x14ac:dyDescent="0.4">
      <c r="A1" s="84" t="s">
        <v>617</v>
      </c>
      <c r="B1" s="84"/>
      <c r="C1" s="84"/>
      <c r="D1" s="84"/>
      <c r="L1" s="84"/>
      <c r="M1" s="84"/>
      <c r="N1" s="84"/>
      <c r="V1" s="84"/>
      <c r="W1" s="84"/>
      <c r="X1" s="84"/>
      <c r="AF1" s="84"/>
      <c r="AG1" s="84"/>
      <c r="AH1" s="84"/>
      <c r="AP1" s="84"/>
      <c r="AQ1" s="84"/>
      <c r="AR1" s="84"/>
      <c r="AZ1" s="84"/>
      <c r="BA1" s="84"/>
      <c r="BB1" s="84"/>
    </row>
    <row r="2" spans="1:61" ht="13.15" x14ac:dyDescent="0.4">
      <c r="A2" s="84" t="s">
        <v>594</v>
      </c>
      <c r="B2" s="84"/>
      <c r="C2" s="84"/>
      <c r="D2" s="84"/>
      <c r="L2" s="84"/>
      <c r="M2" s="84"/>
      <c r="N2" s="84"/>
      <c r="V2" s="84"/>
      <c r="W2" s="84"/>
      <c r="X2" s="84"/>
      <c r="AF2" s="84"/>
      <c r="AG2" s="84"/>
      <c r="AH2" s="84"/>
      <c r="AP2" s="84"/>
      <c r="AQ2" s="84"/>
      <c r="AR2" s="84"/>
      <c r="AZ2" s="84"/>
      <c r="BA2" s="84"/>
      <c r="BB2" s="84"/>
    </row>
    <row r="3" spans="1:61" ht="13.15" x14ac:dyDescent="0.4">
      <c r="A3" s="84" t="s">
        <v>70</v>
      </c>
      <c r="B3" s="84"/>
      <c r="C3" s="84"/>
      <c r="D3" s="84"/>
      <c r="L3" s="84"/>
      <c r="M3" s="84"/>
      <c r="N3" s="84"/>
      <c r="V3" s="84"/>
      <c r="W3" s="84"/>
      <c r="X3" s="84"/>
      <c r="AF3" s="84"/>
      <c r="AG3" s="84"/>
      <c r="AH3" s="84"/>
      <c r="AP3" s="84"/>
      <c r="AQ3" s="84"/>
      <c r="AR3" s="84"/>
      <c r="AZ3" s="84"/>
      <c r="BA3" s="84"/>
      <c r="BB3" s="84"/>
    </row>
    <row r="4" spans="1:61" ht="13.15" x14ac:dyDescent="0.4">
      <c r="A4" s="84"/>
      <c r="B4" s="240"/>
      <c r="C4" s="240"/>
      <c r="D4" s="240"/>
      <c r="E4" s="240"/>
      <c r="F4" s="240"/>
      <c r="G4" s="84"/>
      <c r="H4" s="84"/>
      <c r="I4" s="84"/>
      <c r="J4" s="84"/>
      <c r="K4" s="84"/>
      <c r="L4" s="240"/>
      <c r="M4" s="240"/>
      <c r="N4" s="240"/>
      <c r="O4" s="240"/>
      <c r="P4" s="240"/>
      <c r="Q4" s="240"/>
      <c r="R4" s="240"/>
      <c r="S4" s="240"/>
      <c r="T4" s="240"/>
      <c r="V4" s="240"/>
      <c r="W4" s="240"/>
      <c r="X4" s="240"/>
      <c r="Y4" s="240"/>
      <c r="Z4" s="240"/>
      <c r="AA4" s="240"/>
      <c r="AB4" s="240"/>
      <c r="AC4" s="240"/>
      <c r="AD4" s="240"/>
      <c r="AF4" s="240"/>
      <c r="AG4" s="240"/>
      <c r="AH4" s="240"/>
      <c r="AI4" s="240"/>
      <c r="AJ4" s="240"/>
      <c r="AK4" s="84"/>
      <c r="AL4" s="84"/>
      <c r="AM4" s="84"/>
      <c r="AN4" s="84"/>
      <c r="AO4" s="84"/>
      <c r="AP4" s="240"/>
      <c r="AQ4" s="240"/>
      <c r="AR4" s="240"/>
      <c r="AS4" s="240"/>
      <c r="AT4" s="240"/>
      <c r="AU4" s="240"/>
      <c r="AV4" s="240"/>
      <c r="AW4" s="240"/>
      <c r="AX4" s="240"/>
      <c r="AZ4" s="240"/>
      <c r="BA4" s="240"/>
      <c r="BB4" s="240"/>
      <c r="BC4" s="240"/>
      <c r="BD4" s="240"/>
      <c r="BE4" s="240"/>
      <c r="BF4" s="240"/>
      <c r="BG4" s="240"/>
      <c r="BH4" s="240"/>
    </row>
    <row r="5" spans="1:61" ht="13.15" x14ac:dyDescent="0.4">
      <c r="A5" s="84"/>
      <c r="B5" s="240"/>
      <c r="C5" s="240"/>
      <c r="D5" s="240"/>
      <c r="E5" s="240"/>
      <c r="F5" s="240"/>
      <c r="G5" s="84"/>
      <c r="H5" s="240"/>
      <c r="I5" s="240"/>
      <c r="J5" s="84"/>
      <c r="K5" s="240"/>
      <c r="L5" s="240"/>
      <c r="M5" s="240"/>
      <c r="N5" s="240"/>
      <c r="O5" s="240"/>
      <c r="P5" s="240"/>
      <c r="Q5" s="84"/>
      <c r="R5" s="240"/>
      <c r="S5" s="240"/>
      <c r="T5" s="84"/>
      <c r="V5" s="240"/>
      <c r="W5" s="240"/>
      <c r="X5" s="240"/>
      <c r="Y5" s="240"/>
      <c r="Z5" s="240"/>
      <c r="AA5" s="84"/>
      <c r="AB5" s="240"/>
      <c r="AC5" s="240"/>
      <c r="AD5" s="84"/>
      <c r="AF5" s="240"/>
      <c r="AG5" s="240"/>
      <c r="AH5" s="240"/>
      <c r="AI5" s="240"/>
      <c r="AJ5" s="240"/>
      <c r="AK5" s="84"/>
      <c r="AL5" s="240"/>
      <c r="AM5" s="240"/>
      <c r="AN5" s="84"/>
      <c r="AO5" s="240"/>
      <c r="AP5" s="240"/>
      <c r="AQ5" s="240"/>
      <c r="AR5" s="240"/>
      <c r="AS5" s="240"/>
      <c r="AT5" s="240"/>
      <c r="AU5" s="84"/>
      <c r="AV5" s="240"/>
      <c r="AW5" s="240"/>
      <c r="AX5" s="84"/>
      <c r="AZ5" s="240"/>
      <c r="BA5" s="240"/>
      <c r="BB5" s="240"/>
      <c r="BC5" s="240"/>
      <c r="BD5" s="240"/>
      <c r="BE5" s="84"/>
      <c r="BF5" s="240"/>
      <c r="BG5" s="240"/>
      <c r="BH5" s="84"/>
    </row>
    <row r="6" spans="1:61" ht="13.15" x14ac:dyDescent="0.4">
      <c r="A6" s="84"/>
      <c r="B6" s="84"/>
      <c r="C6" s="84"/>
      <c r="D6" s="84"/>
      <c r="E6" s="84"/>
      <c r="F6" s="84"/>
      <c r="G6" s="84"/>
      <c r="H6" s="84"/>
      <c r="I6" s="84"/>
      <c r="J6" s="84"/>
      <c r="L6" s="84"/>
      <c r="M6" s="84"/>
      <c r="N6" s="84"/>
      <c r="O6" s="84"/>
      <c r="P6" s="84"/>
      <c r="Q6" s="84"/>
      <c r="R6" s="84"/>
      <c r="S6" s="84"/>
      <c r="T6" s="84"/>
      <c r="V6" s="84"/>
      <c r="W6" s="84"/>
      <c r="X6" s="84"/>
      <c r="Y6" s="84"/>
      <c r="Z6" s="84"/>
      <c r="AA6" s="84"/>
      <c r="AB6" s="84"/>
      <c r="AC6" s="84"/>
      <c r="AD6" s="84"/>
      <c r="AF6" s="84"/>
      <c r="AG6" s="84"/>
      <c r="AH6" s="84"/>
      <c r="AI6" s="84"/>
      <c r="AJ6" s="84"/>
      <c r="AK6" s="84"/>
      <c r="AL6" s="84"/>
      <c r="AM6" s="84"/>
      <c r="AN6" s="84"/>
      <c r="AP6" s="84"/>
      <c r="AQ6" s="84"/>
      <c r="AR6" s="84"/>
      <c r="AS6" s="84"/>
      <c r="AT6" s="84"/>
      <c r="AU6" s="84"/>
      <c r="AV6" s="84"/>
      <c r="AW6" s="84"/>
      <c r="AX6" s="84"/>
      <c r="AZ6" s="84"/>
      <c r="BA6" s="84"/>
      <c r="BB6" s="84"/>
      <c r="BC6" s="84"/>
      <c r="BD6" s="84"/>
      <c r="BE6" s="84"/>
      <c r="BF6" s="84"/>
      <c r="BG6" s="84"/>
      <c r="BH6" s="84"/>
    </row>
    <row r="7" spans="1:61" ht="14.25" customHeight="1" x14ac:dyDescent="0.4">
      <c r="A7" s="84"/>
      <c r="B7" s="361" t="s">
        <v>459</v>
      </c>
      <c r="C7" s="361"/>
      <c r="D7" s="361"/>
      <c r="E7" s="361"/>
      <c r="F7" s="361"/>
      <c r="G7" s="361"/>
      <c r="H7" s="361"/>
      <c r="I7" s="361"/>
      <c r="J7" s="361"/>
      <c r="K7" s="361"/>
      <c r="L7" s="361"/>
      <c r="M7" s="361"/>
      <c r="N7" s="361"/>
      <c r="O7" s="361"/>
      <c r="P7" s="361"/>
      <c r="Q7" s="361"/>
      <c r="R7" s="361"/>
      <c r="S7" s="361"/>
      <c r="T7" s="361"/>
      <c r="U7" s="361"/>
      <c r="V7" s="361"/>
      <c r="W7" s="361"/>
      <c r="X7" s="361"/>
      <c r="Y7" s="361"/>
      <c r="Z7" s="361"/>
      <c r="AA7" s="361"/>
      <c r="AB7" s="361"/>
      <c r="AC7" s="361"/>
      <c r="AD7" s="362"/>
      <c r="AE7" s="247"/>
      <c r="AF7" s="364" t="s">
        <v>460</v>
      </c>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row>
    <row r="8" spans="1:61" ht="14.25" customHeight="1" x14ac:dyDescent="0.4">
      <c r="A8" s="248"/>
      <c r="B8" s="363" t="s">
        <v>134</v>
      </c>
      <c r="C8" s="356"/>
      <c r="D8" s="356"/>
      <c r="E8" s="356"/>
      <c r="F8" s="356"/>
      <c r="G8" s="356"/>
      <c r="H8" s="356"/>
      <c r="I8" s="356"/>
      <c r="J8" s="356"/>
      <c r="K8" s="242"/>
      <c r="L8" s="356" t="s">
        <v>448</v>
      </c>
      <c r="M8" s="356"/>
      <c r="N8" s="356"/>
      <c r="O8" s="356"/>
      <c r="P8" s="356"/>
      <c r="Q8" s="356"/>
      <c r="R8" s="356"/>
      <c r="S8" s="356"/>
      <c r="T8" s="356"/>
      <c r="U8" s="242"/>
      <c r="V8" s="356" t="s">
        <v>449</v>
      </c>
      <c r="W8" s="356"/>
      <c r="X8" s="356"/>
      <c r="Y8" s="356"/>
      <c r="Z8" s="356"/>
      <c r="AA8" s="356"/>
      <c r="AB8" s="356"/>
      <c r="AC8" s="356"/>
      <c r="AD8" s="367"/>
      <c r="AE8" s="219"/>
      <c r="AF8" s="365" t="s">
        <v>134</v>
      </c>
      <c r="AG8" s="355"/>
      <c r="AH8" s="355"/>
      <c r="AI8" s="355"/>
      <c r="AJ8" s="355"/>
      <c r="AK8" s="355"/>
      <c r="AL8" s="355"/>
      <c r="AM8" s="355"/>
      <c r="AN8" s="355"/>
      <c r="AO8" s="219"/>
      <c r="AP8" s="84"/>
      <c r="AQ8" s="84"/>
      <c r="AR8" s="84"/>
      <c r="AS8" s="368" t="s">
        <v>448</v>
      </c>
      <c r="AT8" s="368"/>
      <c r="AU8" s="368"/>
      <c r="AV8" s="368"/>
      <c r="AW8" s="368"/>
      <c r="AX8" s="368"/>
      <c r="AY8" s="219"/>
      <c r="AZ8" s="355" t="s">
        <v>449</v>
      </c>
      <c r="BA8" s="355"/>
      <c r="BB8" s="355"/>
      <c r="BC8" s="355"/>
      <c r="BD8" s="355"/>
      <c r="BE8" s="355"/>
      <c r="BF8" s="355"/>
      <c r="BG8" s="355"/>
      <c r="BH8" s="366"/>
    </row>
    <row r="9" spans="1:61" ht="65.650000000000006" x14ac:dyDescent="0.4">
      <c r="A9" s="243"/>
      <c r="B9" s="210" t="s">
        <v>581</v>
      </c>
      <c r="C9" s="209" t="s">
        <v>582</v>
      </c>
      <c r="D9" s="209" t="s">
        <v>583</v>
      </c>
      <c r="E9" s="211" t="s">
        <v>584</v>
      </c>
      <c r="F9" s="209" t="s">
        <v>585</v>
      </c>
      <c r="G9" s="209" t="s">
        <v>586</v>
      </c>
      <c r="H9" s="209" t="s">
        <v>587</v>
      </c>
      <c r="I9" s="209" t="s">
        <v>588</v>
      </c>
      <c r="J9" s="209" t="s">
        <v>589</v>
      </c>
      <c r="K9" s="217"/>
      <c r="L9" s="209" t="s">
        <v>581</v>
      </c>
      <c r="M9" s="209" t="s">
        <v>582</v>
      </c>
      <c r="N9" s="209" t="s">
        <v>583</v>
      </c>
      <c r="O9" s="209" t="s">
        <v>584</v>
      </c>
      <c r="P9" s="209" t="s">
        <v>585</v>
      </c>
      <c r="Q9" s="209" t="s">
        <v>586</v>
      </c>
      <c r="R9" s="209" t="s">
        <v>587</v>
      </c>
      <c r="S9" s="209" t="s">
        <v>588</v>
      </c>
      <c r="T9" s="209" t="s">
        <v>589</v>
      </c>
      <c r="U9" s="217"/>
      <c r="V9" s="211" t="s">
        <v>581</v>
      </c>
      <c r="W9" s="209" t="s">
        <v>582</v>
      </c>
      <c r="X9" s="209" t="s">
        <v>583</v>
      </c>
      <c r="Y9" s="209" t="s">
        <v>584</v>
      </c>
      <c r="Z9" s="209" t="s">
        <v>585</v>
      </c>
      <c r="AA9" s="209" t="s">
        <v>586</v>
      </c>
      <c r="AB9" s="209" t="s">
        <v>587</v>
      </c>
      <c r="AC9" s="209" t="s">
        <v>588</v>
      </c>
      <c r="AD9" s="218" t="s">
        <v>589</v>
      </c>
      <c r="AE9" s="217"/>
      <c r="AF9" s="212" t="s">
        <v>581</v>
      </c>
      <c r="AG9" s="209" t="s">
        <v>582</v>
      </c>
      <c r="AH9" s="209" t="s">
        <v>583</v>
      </c>
      <c r="AI9" s="211" t="s">
        <v>584</v>
      </c>
      <c r="AJ9" s="209" t="s">
        <v>585</v>
      </c>
      <c r="AK9" s="209" t="s">
        <v>586</v>
      </c>
      <c r="AL9" s="209" t="s">
        <v>587</v>
      </c>
      <c r="AM9" s="209" t="s">
        <v>588</v>
      </c>
      <c r="AN9" s="209" t="s">
        <v>589</v>
      </c>
      <c r="AO9" s="217"/>
      <c r="AP9" s="211" t="s">
        <v>581</v>
      </c>
      <c r="AQ9" s="211" t="s">
        <v>582</v>
      </c>
      <c r="AR9" s="211" t="s">
        <v>583</v>
      </c>
      <c r="AS9" s="209" t="s">
        <v>584</v>
      </c>
      <c r="AT9" s="209" t="s">
        <v>585</v>
      </c>
      <c r="AU9" s="209" t="s">
        <v>586</v>
      </c>
      <c r="AV9" s="209" t="s">
        <v>587</v>
      </c>
      <c r="AW9" s="209" t="s">
        <v>588</v>
      </c>
      <c r="AX9" s="209" t="s">
        <v>589</v>
      </c>
      <c r="AY9" s="219"/>
      <c r="AZ9" s="211" t="s">
        <v>581</v>
      </c>
      <c r="BA9" s="211" t="s">
        <v>582</v>
      </c>
      <c r="BB9" s="211" t="s">
        <v>583</v>
      </c>
      <c r="BC9" s="209" t="s">
        <v>584</v>
      </c>
      <c r="BD9" s="209" t="s">
        <v>585</v>
      </c>
      <c r="BE9" s="209" t="s">
        <v>586</v>
      </c>
      <c r="BF9" s="209" t="s">
        <v>587</v>
      </c>
      <c r="BG9" s="209" t="s">
        <v>588</v>
      </c>
      <c r="BH9" s="220" t="s">
        <v>589</v>
      </c>
    </row>
    <row r="10" spans="1:61" ht="13.15" x14ac:dyDescent="0.4">
      <c r="A10" s="120"/>
      <c r="B10" s="206"/>
      <c r="C10" s="120"/>
      <c r="D10" s="120"/>
      <c r="L10" s="120"/>
      <c r="M10" s="120"/>
      <c r="N10" s="120"/>
      <c r="V10" s="207"/>
      <c r="W10" s="120"/>
      <c r="X10" s="120"/>
      <c r="AD10" s="249"/>
      <c r="AF10" s="206"/>
      <c r="AG10" s="120"/>
      <c r="AH10" s="120"/>
      <c r="AP10" s="120"/>
      <c r="AQ10" s="120"/>
      <c r="AR10" s="120"/>
      <c r="AZ10" s="120"/>
      <c r="BA10" s="120"/>
      <c r="BB10" s="120"/>
      <c r="BH10" s="250"/>
      <c r="BI10" s="84"/>
    </row>
    <row r="11" spans="1:61" ht="14.65" x14ac:dyDescent="0.4">
      <c r="A11" s="120" t="s">
        <v>618</v>
      </c>
      <c r="B11" s="197" t="s">
        <v>199</v>
      </c>
      <c r="C11" s="227" t="s">
        <v>199</v>
      </c>
      <c r="D11" s="227" t="s">
        <v>199</v>
      </c>
      <c r="E11" s="227">
        <v>90</v>
      </c>
      <c r="F11" s="227">
        <v>82</v>
      </c>
      <c r="G11" s="227">
        <v>85</v>
      </c>
      <c r="H11" s="227">
        <v>98</v>
      </c>
      <c r="I11" s="227">
        <v>96</v>
      </c>
      <c r="J11" s="227">
        <v>97</v>
      </c>
      <c r="L11" s="227" t="s">
        <v>199</v>
      </c>
      <c r="M11" s="227" t="s">
        <v>199</v>
      </c>
      <c r="N11" s="227" t="s">
        <v>199</v>
      </c>
      <c r="O11" s="227">
        <v>89</v>
      </c>
      <c r="P11" s="227">
        <v>81</v>
      </c>
      <c r="Q11" s="227">
        <v>85</v>
      </c>
      <c r="R11" s="227">
        <v>98</v>
      </c>
      <c r="S11" s="227">
        <v>95</v>
      </c>
      <c r="T11" s="227">
        <v>97</v>
      </c>
      <c r="V11" s="251" t="s">
        <v>199</v>
      </c>
      <c r="W11" s="251" t="s">
        <v>199</v>
      </c>
      <c r="X11" s="251" t="s">
        <v>199</v>
      </c>
      <c r="Y11" s="251">
        <v>4</v>
      </c>
      <c r="Z11" s="251">
        <v>5</v>
      </c>
      <c r="AA11" s="251">
        <v>5</v>
      </c>
      <c r="AB11" s="251">
        <v>5</v>
      </c>
      <c r="AC11" s="251">
        <v>6</v>
      </c>
      <c r="AD11" s="252">
        <v>6</v>
      </c>
      <c r="AE11" s="253"/>
      <c r="AF11" s="197"/>
      <c r="AG11" s="227" t="s">
        <v>199</v>
      </c>
      <c r="AH11" s="227" t="s">
        <v>199</v>
      </c>
      <c r="AI11" s="227">
        <v>91</v>
      </c>
      <c r="AJ11" s="227">
        <v>85</v>
      </c>
      <c r="AK11" s="227">
        <v>88</v>
      </c>
      <c r="AL11" s="227">
        <v>100</v>
      </c>
      <c r="AM11" s="227">
        <v>99</v>
      </c>
      <c r="AN11" s="227">
        <v>99</v>
      </c>
      <c r="AP11" s="227" t="s">
        <v>199</v>
      </c>
      <c r="AQ11" s="227" t="s">
        <v>199</v>
      </c>
      <c r="AR11" s="227" t="s">
        <v>199</v>
      </c>
      <c r="AS11" s="227">
        <v>91</v>
      </c>
      <c r="AT11" s="227">
        <v>85</v>
      </c>
      <c r="AU11" s="227">
        <v>88</v>
      </c>
      <c r="AV11" s="227">
        <v>100</v>
      </c>
      <c r="AW11" s="227">
        <v>99</v>
      </c>
      <c r="AX11" s="227">
        <v>99</v>
      </c>
      <c r="AZ11" s="251" t="s">
        <v>199</v>
      </c>
      <c r="BA11" s="251" t="s">
        <v>199</v>
      </c>
      <c r="BB11" s="251" t="s">
        <v>199</v>
      </c>
      <c r="BC11" s="251">
        <v>85</v>
      </c>
      <c r="BD11" s="251">
        <v>84</v>
      </c>
      <c r="BE11" s="251">
        <v>84</v>
      </c>
      <c r="BF11" s="251">
        <v>98</v>
      </c>
      <c r="BG11" s="251">
        <v>97</v>
      </c>
      <c r="BH11" s="252">
        <v>98</v>
      </c>
      <c r="BI11" s="84"/>
    </row>
    <row r="12" spans="1:61" ht="21" customHeight="1" x14ac:dyDescent="0.4">
      <c r="A12" s="120" t="s">
        <v>612</v>
      </c>
      <c r="B12" s="197">
        <v>43</v>
      </c>
      <c r="C12" s="227">
        <v>36</v>
      </c>
      <c r="D12" s="227">
        <v>40</v>
      </c>
      <c r="E12" s="227">
        <v>63</v>
      </c>
      <c r="F12" s="227">
        <v>55</v>
      </c>
      <c r="G12" s="227">
        <v>59</v>
      </c>
      <c r="H12" s="227">
        <v>90</v>
      </c>
      <c r="I12" s="227">
        <v>86</v>
      </c>
      <c r="J12" s="227">
        <v>88</v>
      </c>
      <c r="L12" s="227">
        <v>43</v>
      </c>
      <c r="M12" s="227">
        <v>36</v>
      </c>
      <c r="N12" s="227">
        <v>40</v>
      </c>
      <c r="O12" s="227">
        <v>63</v>
      </c>
      <c r="P12" s="227">
        <v>55</v>
      </c>
      <c r="Q12" s="227">
        <v>59</v>
      </c>
      <c r="R12" s="227">
        <v>90</v>
      </c>
      <c r="S12" s="227">
        <v>86</v>
      </c>
      <c r="T12" s="227">
        <v>88</v>
      </c>
      <c r="V12" s="251" t="s">
        <v>199</v>
      </c>
      <c r="W12" s="251" t="s">
        <v>199</v>
      </c>
      <c r="X12" s="251" t="s">
        <v>199</v>
      </c>
      <c r="Y12" s="251" t="s">
        <v>199</v>
      </c>
      <c r="Z12" s="251" t="s">
        <v>199</v>
      </c>
      <c r="AA12" s="251" t="s">
        <v>199</v>
      </c>
      <c r="AB12" s="251" t="s">
        <v>199</v>
      </c>
      <c r="AC12" s="251" t="s">
        <v>199</v>
      </c>
      <c r="AD12" s="252" t="s">
        <v>199</v>
      </c>
      <c r="AE12" s="253"/>
      <c r="AF12" s="197">
        <v>47</v>
      </c>
      <c r="AG12" s="227">
        <v>41</v>
      </c>
      <c r="AH12" s="227">
        <v>44</v>
      </c>
      <c r="AI12" s="227">
        <v>69</v>
      </c>
      <c r="AJ12" s="227">
        <v>62</v>
      </c>
      <c r="AK12" s="227">
        <v>66</v>
      </c>
      <c r="AL12" s="227">
        <v>98</v>
      </c>
      <c r="AM12" s="227">
        <v>97</v>
      </c>
      <c r="AN12" s="227">
        <v>97</v>
      </c>
      <c r="AP12" s="227">
        <v>47</v>
      </c>
      <c r="AQ12" s="227">
        <v>41</v>
      </c>
      <c r="AR12" s="227">
        <v>44</v>
      </c>
      <c r="AS12" s="227">
        <v>69</v>
      </c>
      <c r="AT12" s="227">
        <v>62</v>
      </c>
      <c r="AU12" s="227">
        <v>66</v>
      </c>
      <c r="AV12" s="227">
        <v>98</v>
      </c>
      <c r="AW12" s="227">
        <v>97</v>
      </c>
      <c r="AX12" s="227">
        <v>97</v>
      </c>
      <c r="AZ12" s="251" t="s">
        <v>199</v>
      </c>
      <c r="BA12" s="251" t="s">
        <v>199</v>
      </c>
      <c r="BB12" s="251" t="s">
        <v>199</v>
      </c>
      <c r="BC12" s="251" t="s">
        <v>199</v>
      </c>
      <c r="BD12" s="251" t="s">
        <v>199</v>
      </c>
      <c r="BE12" s="251" t="s">
        <v>199</v>
      </c>
      <c r="BF12" s="251" t="s">
        <v>199</v>
      </c>
      <c r="BG12" s="251" t="s">
        <v>199</v>
      </c>
      <c r="BH12" s="252" t="s">
        <v>199</v>
      </c>
      <c r="BI12" s="84"/>
    </row>
    <row r="13" spans="1:61" ht="14.65" x14ac:dyDescent="0.4">
      <c r="A13" s="120" t="s">
        <v>613</v>
      </c>
      <c r="B13" s="197" t="s">
        <v>199</v>
      </c>
      <c r="C13" s="227" t="s">
        <v>199</v>
      </c>
      <c r="D13" s="227" t="s">
        <v>199</v>
      </c>
      <c r="E13" s="227">
        <v>59</v>
      </c>
      <c r="F13" s="227">
        <v>54</v>
      </c>
      <c r="G13" s="227">
        <v>57</v>
      </c>
      <c r="H13" s="227">
        <v>89</v>
      </c>
      <c r="I13" s="227">
        <v>85</v>
      </c>
      <c r="J13" s="227">
        <v>87</v>
      </c>
      <c r="L13" s="227" t="s">
        <v>199</v>
      </c>
      <c r="M13" s="227" t="s">
        <v>199</v>
      </c>
      <c r="N13" s="227" t="s">
        <v>199</v>
      </c>
      <c r="O13" s="227">
        <v>59</v>
      </c>
      <c r="P13" s="227">
        <v>53</v>
      </c>
      <c r="Q13" s="227">
        <v>56</v>
      </c>
      <c r="R13" s="227">
        <v>88</v>
      </c>
      <c r="S13" s="227">
        <v>84</v>
      </c>
      <c r="T13" s="227">
        <v>86</v>
      </c>
      <c r="V13" s="251" t="s">
        <v>199</v>
      </c>
      <c r="W13" s="251" t="s">
        <v>199</v>
      </c>
      <c r="X13" s="251" t="s">
        <v>199</v>
      </c>
      <c r="Y13" s="251" t="s">
        <v>199</v>
      </c>
      <c r="Z13" s="251" t="s">
        <v>199</v>
      </c>
      <c r="AA13" s="251" t="s">
        <v>199</v>
      </c>
      <c r="AB13" s="251" t="s">
        <v>199</v>
      </c>
      <c r="AC13" s="251" t="s">
        <v>199</v>
      </c>
      <c r="AD13" s="252" t="s">
        <v>199</v>
      </c>
      <c r="AE13" s="253"/>
      <c r="AF13" s="197" t="s">
        <v>199</v>
      </c>
      <c r="AG13" s="227" t="s">
        <v>199</v>
      </c>
      <c r="AH13" s="227" t="s">
        <v>199</v>
      </c>
      <c r="AI13" s="227">
        <v>66</v>
      </c>
      <c r="AJ13" s="227">
        <v>62</v>
      </c>
      <c r="AK13" s="227">
        <v>64</v>
      </c>
      <c r="AL13" s="227">
        <v>98</v>
      </c>
      <c r="AM13" s="227">
        <v>98</v>
      </c>
      <c r="AN13" s="227">
        <v>98</v>
      </c>
      <c r="AP13" s="227" t="s">
        <v>199</v>
      </c>
      <c r="AQ13" s="227" t="s">
        <v>199</v>
      </c>
      <c r="AR13" s="227" t="s">
        <v>199</v>
      </c>
      <c r="AS13" s="227">
        <v>65</v>
      </c>
      <c r="AT13" s="227">
        <v>62</v>
      </c>
      <c r="AU13" s="227">
        <v>64</v>
      </c>
      <c r="AV13" s="227">
        <v>98</v>
      </c>
      <c r="AW13" s="227">
        <v>98</v>
      </c>
      <c r="AX13" s="227">
        <v>98</v>
      </c>
      <c r="AZ13" s="251" t="s">
        <v>199</v>
      </c>
      <c r="BA13" s="251" t="s">
        <v>199</v>
      </c>
      <c r="BB13" s="251" t="s">
        <v>199</v>
      </c>
      <c r="BC13" s="251" t="s">
        <v>199</v>
      </c>
      <c r="BD13" s="251" t="s">
        <v>199</v>
      </c>
      <c r="BE13" s="251" t="s">
        <v>199</v>
      </c>
      <c r="BF13" s="251" t="s">
        <v>199</v>
      </c>
      <c r="BG13" s="251" t="s">
        <v>199</v>
      </c>
      <c r="BH13" s="252" t="s">
        <v>199</v>
      </c>
      <c r="BI13" s="84"/>
    </row>
    <row r="14" spans="1:61" ht="14.65" x14ac:dyDescent="0.4">
      <c r="A14" s="120" t="s">
        <v>614</v>
      </c>
      <c r="B14" s="197" t="s">
        <v>199</v>
      </c>
      <c r="C14" s="227" t="s">
        <v>199</v>
      </c>
      <c r="D14" s="227" t="s">
        <v>199</v>
      </c>
      <c r="E14" s="227">
        <v>58</v>
      </c>
      <c r="F14" s="227">
        <v>50</v>
      </c>
      <c r="G14" s="227">
        <v>54</v>
      </c>
      <c r="H14" s="227">
        <v>88</v>
      </c>
      <c r="I14" s="227">
        <v>84</v>
      </c>
      <c r="J14" s="227">
        <v>86</v>
      </c>
      <c r="L14" s="227" t="s">
        <v>199</v>
      </c>
      <c r="M14" s="227" t="s">
        <v>199</v>
      </c>
      <c r="N14" s="227" t="s">
        <v>199</v>
      </c>
      <c r="O14" s="227">
        <v>57</v>
      </c>
      <c r="P14" s="227">
        <v>49</v>
      </c>
      <c r="Q14" s="227">
        <v>53</v>
      </c>
      <c r="R14" s="227">
        <v>87</v>
      </c>
      <c r="S14" s="227">
        <v>83</v>
      </c>
      <c r="T14" s="227">
        <v>85</v>
      </c>
      <c r="V14" s="251" t="s">
        <v>199</v>
      </c>
      <c r="W14" s="251" t="s">
        <v>199</v>
      </c>
      <c r="X14" s="251" t="s">
        <v>199</v>
      </c>
      <c r="Y14" s="251" t="s">
        <v>199</v>
      </c>
      <c r="Z14" s="251" t="s">
        <v>199</v>
      </c>
      <c r="AA14" s="251" t="s">
        <v>199</v>
      </c>
      <c r="AB14" s="251" t="s">
        <v>199</v>
      </c>
      <c r="AC14" s="251" t="s">
        <v>199</v>
      </c>
      <c r="AD14" s="252" t="s">
        <v>199</v>
      </c>
      <c r="AE14" s="253"/>
      <c r="AF14" s="197" t="s">
        <v>199</v>
      </c>
      <c r="AG14" s="227" t="s">
        <v>199</v>
      </c>
      <c r="AH14" s="227" t="s">
        <v>199</v>
      </c>
      <c r="AI14" s="227">
        <v>65</v>
      </c>
      <c r="AJ14" s="227">
        <v>58</v>
      </c>
      <c r="AK14" s="227">
        <v>61</v>
      </c>
      <c r="AL14" s="227">
        <v>98</v>
      </c>
      <c r="AM14" s="227">
        <v>97</v>
      </c>
      <c r="AN14" s="227">
        <v>98</v>
      </c>
      <c r="AP14" s="227" t="s">
        <v>199</v>
      </c>
      <c r="AQ14" s="227" t="s">
        <v>199</v>
      </c>
      <c r="AR14" s="227" t="s">
        <v>199</v>
      </c>
      <c r="AS14" s="227">
        <v>64</v>
      </c>
      <c r="AT14" s="227">
        <v>57</v>
      </c>
      <c r="AU14" s="227">
        <v>61</v>
      </c>
      <c r="AV14" s="227">
        <v>98</v>
      </c>
      <c r="AW14" s="227">
        <v>97</v>
      </c>
      <c r="AX14" s="227">
        <v>98</v>
      </c>
      <c r="AZ14" s="251" t="s">
        <v>199</v>
      </c>
      <c r="BA14" s="251" t="s">
        <v>199</v>
      </c>
      <c r="BB14" s="251" t="s">
        <v>199</v>
      </c>
      <c r="BC14" s="251" t="s">
        <v>199</v>
      </c>
      <c r="BD14" s="251" t="s">
        <v>199</v>
      </c>
      <c r="BE14" s="251" t="s">
        <v>199</v>
      </c>
      <c r="BF14" s="251" t="s">
        <v>199</v>
      </c>
      <c r="BG14" s="251" t="s">
        <v>199</v>
      </c>
      <c r="BH14" s="252" t="s">
        <v>199</v>
      </c>
      <c r="BI14" s="84"/>
    </row>
    <row r="15" spans="1:61" ht="25.5" customHeight="1" x14ac:dyDescent="0.4">
      <c r="A15" s="235" t="s">
        <v>615</v>
      </c>
      <c r="B15" s="254">
        <v>59</v>
      </c>
      <c r="C15" s="251">
        <v>40</v>
      </c>
      <c r="D15" s="251">
        <v>49</v>
      </c>
      <c r="E15" s="251">
        <v>74</v>
      </c>
      <c r="F15" s="251">
        <v>56</v>
      </c>
      <c r="G15" s="251">
        <v>65</v>
      </c>
      <c r="H15" s="251">
        <v>92</v>
      </c>
      <c r="I15" s="251">
        <v>88</v>
      </c>
      <c r="J15" s="251">
        <v>90</v>
      </c>
      <c r="L15" s="251">
        <v>59</v>
      </c>
      <c r="M15" s="251">
        <v>40</v>
      </c>
      <c r="N15" s="251">
        <v>49</v>
      </c>
      <c r="O15" s="251">
        <v>74</v>
      </c>
      <c r="P15" s="251">
        <v>56</v>
      </c>
      <c r="Q15" s="251">
        <v>65</v>
      </c>
      <c r="R15" s="251">
        <v>92</v>
      </c>
      <c r="S15" s="251">
        <v>88</v>
      </c>
      <c r="T15" s="251">
        <v>90</v>
      </c>
      <c r="V15" s="251" t="s">
        <v>199</v>
      </c>
      <c r="W15" s="251" t="s">
        <v>199</v>
      </c>
      <c r="X15" s="251" t="s">
        <v>199</v>
      </c>
      <c r="Y15" s="251" t="s">
        <v>199</v>
      </c>
      <c r="Z15" s="251" t="s">
        <v>199</v>
      </c>
      <c r="AA15" s="251" t="s">
        <v>199</v>
      </c>
      <c r="AB15" s="251" t="s">
        <v>199</v>
      </c>
      <c r="AC15" s="251" t="s">
        <v>199</v>
      </c>
      <c r="AD15" s="252" t="s">
        <v>199</v>
      </c>
      <c r="AE15" s="253"/>
      <c r="AF15" s="254">
        <v>63</v>
      </c>
      <c r="AG15" s="251">
        <v>45</v>
      </c>
      <c r="AH15" s="251">
        <v>54</v>
      </c>
      <c r="AI15" s="251">
        <v>79</v>
      </c>
      <c r="AJ15" s="251">
        <v>63</v>
      </c>
      <c r="AK15" s="251">
        <v>71</v>
      </c>
      <c r="AL15" s="251">
        <v>99</v>
      </c>
      <c r="AM15" s="251">
        <v>98</v>
      </c>
      <c r="AN15" s="251">
        <v>99</v>
      </c>
      <c r="AO15" s="251" t="s">
        <v>199</v>
      </c>
      <c r="AP15" s="251">
        <v>63</v>
      </c>
      <c r="AQ15" s="251">
        <v>45</v>
      </c>
      <c r="AR15" s="251">
        <v>54</v>
      </c>
      <c r="AS15" s="251">
        <v>79</v>
      </c>
      <c r="AT15" s="251">
        <v>63</v>
      </c>
      <c r="AU15" s="251">
        <v>71</v>
      </c>
      <c r="AV15" s="251">
        <v>99</v>
      </c>
      <c r="AW15" s="251">
        <v>98</v>
      </c>
      <c r="AX15" s="251">
        <v>99</v>
      </c>
      <c r="AZ15" s="251" t="s">
        <v>199</v>
      </c>
      <c r="BA15" s="251" t="s">
        <v>199</v>
      </c>
      <c r="BB15" s="251" t="s">
        <v>199</v>
      </c>
      <c r="BC15" s="251" t="s">
        <v>199</v>
      </c>
      <c r="BD15" s="251" t="s">
        <v>199</v>
      </c>
      <c r="BE15" s="251" t="s">
        <v>199</v>
      </c>
      <c r="BF15" s="251" t="s">
        <v>199</v>
      </c>
      <c r="BG15" s="251" t="s">
        <v>199</v>
      </c>
      <c r="BH15" s="252" t="s">
        <v>199</v>
      </c>
      <c r="BI15" s="84"/>
    </row>
    <row r="16" spans="1:61" ht="14.65" x14ac:dyDescent="0.4">
      <c r="A16" s="120" t="s">
        <v>616</v>
      </c>
      <c r="B16" s="254">
        <v>59</v>
      </c>
      <c r="C16" s="251">
        <v>41</v>
      </c>
      <c r="D16" s="251">
        <v>50</v>
      </c>
      <c r="E16" s="251">
        <v>73</v>
      </c>
      <c r="F16" s="251">
        <v>57</v>
      </c>
      <c r="G16" s="251">
        <v>65</v>
      </c>
      <c r="H16" s="251">
        <v>91</v>
      </c>
      <c r="I16" s="251">
        <v>85</v>
      </c>
      <c r="J16" s="251">
        <v>88</v>
      </c>
      <c r="L16" s="251">
        <v>59</v>
      </c>
      <c r="M16" s="251">
        <v>41</v>
      </c>
      <c r="N16" s="251">
        <v>50</v>
      </c>
      <c r="O16" s="251">
        <v>73</v>
      </c>
      <c r="P16" s="251">
        <v>57</v>
      </c>
      <c r="Q16" s="251">
        <v>65</v>
      </c>
      <c r="R16" s="251">
        <v>91</v>
      </c>
      <c r="S16" s="251">
        <v>85</v>
      </c>
      <c r="T16" s="251">
        <v>88</v>
      </c>
      <c r="V16" s="251" t="s">
        <v>199</v>
      </c>
      <c r="W16" s="251" t="s">
        <v>199</v>
      </c>
      <c r="X16" s="251" t="s">
        <v>199</v>
      </c>
      <c r="Y16" s="251" t="s">
        <v>199</v>
      </c>
      <c r="Z16" s="251" t="s">
        <v>199</v>
      </c>
      <c r="AA16" s="251" t="s">
        <v>199</v>
      </c>
      <c r="AB16" s="251" t="s">
        <v>199</v>
      </c>
      <c r="AC16" s="251" t="s">
        <v>199</v>
      </c>
      <c r="AD16" s="252" t="s">
        <v>199</v>
      </c>
      <c r="AE16" s="253"/>
      <c r="AF16" s="254">
        <v>64</v>
      </c>
      <c r="AG16" s="251">
        <v>47</v>
      </c>
      <c r="AH16" s="251">
        <v>56</v>
      </c>
      <c r="AI16" s="251">
        <v>80</v>
      </c>
      <c r="AJ16" s="251">
        <v>66</v>
      </c>
      <c r="AK16" s="251">
        <v>73</v>
      </c>
      <c r="AL16" s="251">
        <v>99</v>
      </c>
      <c r="AM16" s="251">
        <v>97</v>
      </c>
      <c r="AN16" s="251">
        <v>98</v>
      </c>
      <c r="AP16" s="251">
        <v>64</v>
      </c>
      <c r="AQ16" s="251">
        <v>47</v>
      </c>
      <c r="AR16" s="251">
        <v>56</v>
      </c>
      <c r="AS16" s="251">
        <v>80</v>
      </c>
      <c r="AT16" s="251">
        <v>66</v>
      </c>
      <c r="AU16" s="251">
        <v>73</v>
      </c>
      <c r="AV16" s="251">
        <v>99</v>
      </c>
      <c r="AW16" s="251">
        <v>97</v>
      </c>
      <c r="AX16" s="251">
        <v>98</v>
      </c>
      <c r="AZ16" s="251" t="s">
        <v>199</v>
      </c>
      <c r="BA16" s="251" t="s">
        <v>199</v>
      </c>
      <c r="BB16" s="251" t="s">
        <v>199</v>
      </c>
      <c r="BC16" s="251" t="s">
        <v>199</v>
      </c>
      <c r="BD16" s="251" t="s">
        <v>199</v>
      </c>
      <c r="BE16" s="251" t="s">
        <v>199</v>
      </c>
      <c r="BF16" s="251" t="s">
        <v>199</v>
      </c>
      <c r="BG16" s="251" t="s">
        <v>199</v>
      </c>
      <c r="BH16" s="252" t="s">
        <v>199</v>
      </c>
      <c r="BI16" s="84"/>
    </row>
    <row r="17" spans="1:61" ht="22.5" customHeight="1" x14ac:dyDescent="0.4">
      <c r="A17" s="120" t="s">
        <v>461</v>
      </c>
      <c r="B17" s="254">
        <v>46</v>
      </c>
      <c r="C17" s="251">
        <v>45</v>
      </c>
      <c r="D17" s="251">
        <v>46</v>
      </c>
      <c r="E17" s="251">
        <v>66</v>
      </c>
      <c r="F17" s="251">
        <v>64</v>
      </c>
      <c r="G17" s="251">
        <v>65</v>
      </c>
      <c r="H17" s="251">
        <v>91</v>
      </c>
      <c r="I17" s="251">
        <v>88</v>
      </c>
      <c r="J17" s="251">
        <v>89</v>
      </c>
      <c r="L17" s="251">
        <v>46</v>
      </c>
      <c r="M17" s="251">
        <v>45</v>
      </c>
      <c r="N17" s="251">
        <v>46</v>
      </c>
      <c r="O17" s="251">
        <v>66</v>
      </c>
      <c r="P17" s="251">
        <v>64</v>
      </c>
      <c r="Q17" s="251">
        <v>65</v>
      </c>
      <c r="R17" s="251">
        <v>91</v>
      </c>
      <c r="S17" s="251">
        <v>88</v>
      </c>
      <c r="T17" s="251">
        <v>89</v>
      </c>
      <c r="V17" s="251" t="s">
        <v>199</v>
      </c>
      <c r="W17" s="251" t="s">
        <v>199</v>
      </c>
      <c r="X17" s="251" t="s">
        <v>199</v>
      </c>
      <c r="Y17" s="251" t="s">
        <v>199</v>
      </c>
      <c r="Z17" s="251" t="s">
        <v>199</v>
      </c>
      <c r="AA17" s="251" t="s">
        <v>199</v>
      </c>
      <c r="AB17" s="251" t="s">
        <v>199</v>
      </c>
      <c r="AC17" s="251" t="s">
        <v>199</v>
      </c>
      <c r="AD17" s="252" t="s">
        <v>199</v>
      </c>
      <c r="AE17" s="253"/>
      <c r="AF17" s="254">
        <v>50</v>
      </c>
      <c r="AG17" s="251">
        <v>50</v>
      </c>
      <c r="AH17" s="251">
        <v>50</v>
      </c>
      <c r="AI17" s="251">
        <v>71</v>
      </c>
      <c r="AJ17" s="251">
        <v>70</v>
      </c>
      <c r="AK17" s="251">
        <v>71</v>
      </c>
      <c r="AL17" s="251">
        <v>98</v>
      </c>
      <c r="AM17" s="251">
        <v>97</v>
      </c>
      <c r="AN17" s="251">
        <v>98</v>
      </c>
      <c r="AP17" s="251">
        <v>50</v>
      </c>
      <c r="AQ17" s="251">
        <v>50</v>
      </c>
      <c r="AR17" s="251">
        <v>50</v>
      </c>
      <c r="AS17" s="251">
        <v>71</v>
      </c>
      <c r="AT17" s="251">
        <v>70</v>
      </c>
      <c r="AU17" s="251">
        <v>71</v>
      </c>
      <c r="AV17" s="251">
        <v>98</v>
      </c>
      <c r="AW17" s="251">
        <v>97</v>
      </c>
      <c r="AX17" s="251">
        <v>98</v>
      </c>
      <c r="AZ17" s="251" t="s">
        <v>199</v>
      </c>
      <c r="BA17" s="251" t="s">
        <v>199</v>
      </c>
      <c r="BB17" s="251" t="s">
        <v>199</v>
      </c>
      <c r="BC17" s="251" t="s">
        <v>199</v>
      </c>
      <c r="BD17" s="251" t="s">
        <v>199</v>
      </c>
      <c r="BE17" s="251" t="s">
        <v>199</v>
      </c>
      <c r="BF17" s="251" t="s">
        <v>199</v>
      </c>
      <c r="BG17" s="251" t="s">
        <v>199</v>
      </c>
      <c r="BH17" s="252" t="s">
        <v>199</v>
      </c>
      <c r="BI17" s="84"/>
    </row>
    <row r="18" spans="1:61" ht="24" customHeight="1" x14ac:dyDescent="0.4">
      <c r="A18" s="120" t="s">
        <v>77</v>
      </c>
      <c r="B18" s="254" t="s">
        <v>199</v>
      </c>
      <c r="C18" s="251" t="s">
        <v>199</v>
      </c>
      <c r="D18" s="251" t="s">
        <v>199</v>
      </c>
      <c r="E18" s="251">
        <v>67</v>
      </c>
      <c r="F18" s="251">
        <v>60</v>
      </c>
      <c r="G18" s="251">
        <v>63</v>
      </c>
      <c r="H18" s="251">
        <v>92</v>
      </c>
      <c r="I18" s="251">
        <v>89</v>
      </c>
      <c r="J18" s="251">
        <v>90</v>
      </c>
      <c r="L18" s="251" t="s">
        <v>199</v>
      </c>
      <c r="M18" s="251" t="s">
        <v>199</v>
      </c>
      <c r="N18" s="251" t="s">
        <v>199</v>
      </c>
      <c r="O18" s="251">
        <v>66</v>
      </c>
      <c r="P18" s="251">
        <v>59</v>
      </c>
      <c r="Q18" s="251">
        <v>62</v>
      </c>
      <c r="R18" s="251">
        <v>91</v>
      </c>
      <c r="S18" s="251">
        <v>88</v>
      </c>
      <c r="T18" s="251">
        <v>89</v>
      </c>
      <c r="V18" s="251" t="s">
        <v>199</v>
      </c>
      <c r="W18" s="251" t="s">
        <v>199</v>
      </c>
      <c r="X18" s="251" t="s">
        <v>199</v>
      </c>
      <c r="Y18" s="251">
        <v>1</v>
      </c>
      <c r="Z18" s="251">
        <v>2</v>
      </c>
      <c r="AA18" s="251">
        <v>1</v>
      </c>
      <c r="AB18" s="251">
        <v>1</v>
      </c>
      <c r="AC18" s="251">
        <v>2</v>
      </c>
      <c r="AD18" s="252">
        <v>1</v>
      </c>
      <c r="AE18" s="253"/>
      <c r="AF18" s="254" t="s">
        <v>199</v>
      </c>
      <c r="AG18" s="251" t="s">
        <v>199</v>
      </c>
      <c r="AH18" s="251" t="s">
        <v>199</v>
      </c>
      <c r="AI18" s="251">
        <v>72</v>
      </c>
      <c r="AJ18" s="251">
        <v>67</v>
      </c>
      <c r="AK18" s="251">
        <v>69</v>
      </c>
      <c r="AL18" s="251">
        <v>99</v>
      </c>
      <c r="AM18" s="251">
        <v>99</v>
      </c>
      <c r="AN18" s="251">
        <v>99</v>
      </c>
      <c r="AP18" s="251" t="s">
        <v>199</v>
      </c>
      <c r="AQ18" s="251" t="s">
        <v>199</v>
      </c>
      <c r="AR18" s="251" t="s">
        <v>199</v>
      </c>
      <c r="AS18" s="251">
        <v>72</v>
      </c>
      <c r="AT18" s="251">
        <v>66</v>
      </c>
      <c r="AU18" s="251">
        <v>69</v>
      </c>
      <c r="AV18" s="251">
        <v>99</v>
      </c>
      <c r="AW18" s="251">
        <v>99</v>
      </c>
      <c r="AX18" s="251">
        <v>99</v>
      </c>
      <c r="AZ18" s="251" t="s">
        <v>199</v>
      </c>
      <c r="BA18" s="251" t="s">
        <v>199</v>
      </c>
      <c r="BB18" s="251" t="s">
        <v>199</v>
      </c>
      <c r="BC18" s="251">
        <v>89</v>
      </c>
      <c r="BD18" s="251">
        <v>90</v>
      </c>
      <c r="BE18" s="251">
        <v>90</v>
      </c>
      <c r="BF18" s="251">
        <v>98</v>
      </c>
      <c r="BG18" s="251">
        <v>98</v>
      </c>
      <c r="BH18" s="252">
        <v>98</v>
      </c>
      <c r="BI18" s="84"/>
    </row>
    <row r="19" spans="1:61" ht="13.15" x14ac:dyDescent="0.4">
      <c r="A19" s="120" t="s">
        <v>6</v>
      </c>
      <c r="B19" s="254" t="s">
        <v>199</v>
      </c>
      <c r="C19" s="251" t="s">
        <v>199</v>
      </c>
      <c r="D19" s="251" t="s">
        <v>199</v>
      </c>
      <c r="E19" s="251">
        <v>38</v>
      </c>
      <c r="F19" s="251">
        <v>33</v>
      </c>
      <c r="G19" s="251">
        <v>35</v>
      </c>
      <c r="H19" s="251">
        <v>67</v>
      </c>
      <c r="I19" s="251">
        <v>64</v>
      </c>
      <c r="J19" s="251">
        <v>65</v>
      </c>
      <c r="L19" s="251" t="s">
        <v>199</v>
      </c>
      <c r="M19" s="251" t="s">
        <v>199</v>
      </c>
      <c r="N19" s="251" t="s">
        <v>199</v>
      </c>
      <c r="O19" s="251">
        <v>38</v>
      </c>
      <c r="P19" s="251">
        <v>33</v>
      </c>
      <c r="Q19" s="251">
        <v>35</v>
      </c>
      <c r="R19" s="251">
        <v>67</v>
      </c>
      <c r="S19" s="251">
        <v>64</v>
      </c>
      <c r="T19" s="251">
        <v>65</v>
      </c>
      <c r="V19" s="251" t="s">
        <v>199</v>
      </c>
      <c r="W19" s="251" t="s">
        <v>199</v>
      </c>
      <c r="X19" s="251" t="s">
        <v>199</v>
      </c>
      <c r="Y19" s="251" t="s">
        <v>199</v>
      </c>
      <c r="Z19" s="251" t="s">
        <v>199</v>
      </c>
      <c r="AA19" s="251" t="s">
        <v>199</v>
      </c>
      <c r="AB19" s="251" t="s">
        <v>199</v>
      </c>
      <c r="AC19" s="251" t="s">
        <v>199</v>
      </c>
      <c r="AD19" s="252" t="s">
        <v>199</v>
      </c>
      <c r="AE19" s="253"/>
      <c r="AF19" s="254" t="s">
        <v>199</v>
      </c>
      <c r="AG19" s="251" t="s">
        <v>199</v>
      </c>
      <c r="AH19" s="251" t="s">
        <v>199</v>
      </c>
      <c r="AI19" s="251">
        <v>57</v>
      </c>
      <c r="AJ19" s="251">
        <v>50</v>
      </c>
      <c r="AK19" s="251">
        <v>53</v>
      </c>
      <c r="AL19" s="251">
        <v>99</v>
      </c>
      <c r="AM19" s="251">
        <v>99</v>
      </c>
      <c r="AN19" s="251">
        <v>99</v>
      </c>
      <c r="AP19" s="251" t="s">
        <v>199</v>
      </c>
      <c r="AQ19" s="251" t="s">
        <v>199</v>
      </c>
      <c r="AR19" s="251" t="s">
        <v>199</v>
      </c>
      <c r="AS19" s="251">
        <v>57</v>
      </c>
      <c r="AT19" s="251">
        <v>50</v>
      </c>
      <c r="AU19" s="251">
        <v>53</v>
      </c>
      <c r="AV19" s="251">
        <v>99</v>
      </c>
      <c r="AW19" s="251">
        <v>99</v>
      </c>
      <c r="AX19" s="251">
        <v>99</v>
      </c>
      <c r="AZ19" s="251" t="s">
        <v>199</v>
      </c>
      <c r="BA19" s="251" t="s">
        <v>199</v>
      </c>
      <c r="BB19" s="251" t="s">
        <v>199</v>
      </c>
      <c r="BC19" s="251" t="s">
        <v>199</v>
      </c>
      <c r="BD19" s="251" t="s">
        <v>199</v>
      </c>
      <c r="BE19" s="251" t="s">
        <v>199</v>
      </c>
      <c r="BF19" s="251" t="s">
        <v>199</v>
      </c>
      <c r="BG19" s="251" t="s">
        <v>199</v>
      </c>
      <c r="BH19" s="252" t="s">
        <v>199</v>
      </c>
      <c r="BI19" s="84"/>
    </row>
    <row r="20" spans="1:61" ht="13.15" x14ac:dyDescent="0.4">
      <c r="A20" s="120" t="s">
        <v>7</v>
      </c>
      <c r="B20" s="254" t="s">
        <v>199</v>
      </c>
      <c r="C20" s="251" t="s">
        <v>199</v>
      </c>
      <c r="D20" s="251" t="s">
        <v>199</v>
      </c>
      <c r="E20" s="251">
        <v>39</v>
      </c>
      <c r="F20" s="251">
        <v>32</v>
      </c>
      <c r="G20" s="251">
        <v>36</v>
      </c>
      <c r="H20" s="251">
        <v>62</v>
      </c>
      <c r="I20" s="251">
        <v>58</v>
      </c>
      <c r="J20" s="251">
        <v>60</v>
      </c>
      <c r="L20" s="251" t="s">
        <v>199</v>
      </c>
      <c r="M20" s="251" t="s">
        <v>199</v>
      </c>
      <c r="N20" s="251" t="s">
        <v>199</v>
      </c>
      <c r="O20" s="251">
        <v>39</v>
      </c>
      <c r="P20" s="251">
        <v>32</v>
      </c>
      <c r="Q20" s="251">
        <v>36</v>
      </c>
      <c r="R20" s="251">
        <v>62</v>
      </c>
      <c r="S20" s="251">
        <v>58</v>
      </c>
      <c r="T20" s="251">
        <v>60</v>
      </c>
      <c r="V20" s="251" t="s">
        <v>199</v>
      </c>
      <c r="W20" s="251" t="s">
        <v>199</v>
      </c>
      <c r="X20" s="251" t="s">
        <v>199</v>
      </c>
      <c r="Y20" s="251" t="s">
        <v>199</v>
      </c>
      <c r="Z20" s="251" t="s">
        <v>199</v>
      </c>
      <c r="AA20" s="251" t="s">
        <v>199</v>
      </c>
      <c r="AB20" s="251" t="s">
        <v>199</v>
      </c>
      <c r="AC20" s="251" t="s">
        <v>199</v>
      </c>
      <c r="AD20" s="252" t="s">
        <v>199</v>
      </c>
      <c r="AE20" s="253"/>
      <c r="AF20" s="254" t="s">
        <v>199</v>
      </c>
      <c r="AG20" s="251" t="s">
        <v>199</v>
      </c>
      <c r="AH20" s="251" t="s">
        <v>199</v>
      </c>
      <c r="AI20" s="251">
        <v>62</v>
      </c>
      <c r="AJ20" s="251">
        <v>55</v>
      </c>
      <c r="AK20" s="251">
        <v>59</v>
      </c>
      <c r="AL20" s="251">
        <v>99</v>
      </c>
      <c r="AM20" s="251">
        <v>99</v>
      </c>
      <c r="AN20" s="251">
        <v>99</v>
      </c>
      <c r="AP20" s="251" t="s">
        <v>199</v>
      </c>
      <c r="AQ20" s="251" t="s">
        <v>199</v>
      </c>
      <c r="AR20" s="251" t="s">
        <v>199</v>
      </c>
      <c r="AS20" s="251">
        <v>62</v>
      </c>
      <c r="AT20" s="251">
        <v>55</v>
      </c>
      <c r="AU20" s="251">
        <v>59</v>
      </c>
      <c r="AV20" s="251">
        <v>99</v>
      </c>
      <c r="AW20" s="251">
        <v>99</v>
      </c>
      <c r="AX20" s="251">
        <v>99</v>
      </c>
      <c r="AZ20" s="251" t="s">
        <v>199</v>
      </c>
      <c r="BA20" s="251" t="s">
        <v>199</v>
      </c>
      <c r="BB20" s="251" t="s">
        <v>199</v>
      </c>
      <c r="BC20" s="251" t="s">
        <v>199</v>
      </c>
      <c r="BD20" s="251" t="s">
        <v>199</v>
      </c>
      <c r="BE20" s="251" t="s">
        <v>199</v>
      </c>
      <c r="BF20" s="251" t="s">
        <v>199</v>
      </c>
      <c r="BG20" s="251" t="s">
        <v>199</v>
      </c>
      <c r="BH20" s="252" t="s">
        <v>199</v>
      </c>
      <c r="BI20" s="84"/>
    </row>
    <row r="21" spans="1:61" ht="13.15" x14ac:dyDescent="0.4">
      <c r="A21" s="120" t="s">
        <v>8</v>
      </c>
      <c r="B21" s="254" t="s">
        <v>199</v>
      </c>
      <c r="C21" s="251" t="s">
        <v>199</v>
      </c>
      <c r="D21" s="251" t="s">
        <v>199</v>
      </c>
      <c r="E21" s="251">
        <v>2</v>
      </c>
      <c r="F21" s="251">
        <v>2</v>
      </c>
      <c r="G21" s="251">
        <v>2</v>
      </c>
      <c r="H21" s="251">
        <v>2</v>
      </c>
      <c r="I21" s="251">
        <v>2</v>
      </c>
      <c r="J21" s="251">
        <v>2</v>
      </c>
      <c r="L21" s="251" t="s">
        <v>199</v>
      </c>
      <c r="M21" s="251" t="s">
        <v>199</v>
      </c>
      <c r="N21" s="251" t="s">
        <v>199</v>
      </c>
      <c r="O21" s="251">
        <v>2</v>
      </c>
      <c r="P21" s="251">
        <v>2</v>
      </c>
      <c r="Q21" s="251">
        <v>2</v>
      </c>
      <c r="R21" s="251">
        <v>2</v>
      </c>
      <c r="S21" s="251">
        <v>2</v>
      </c>
      <c r="T21" s="251">
        <v>2</v>
      </c>
      <c r="V21" s="251" t="s">
        <v>199</v>
      </c>
      <c r="W21" s="251" t="s">
        <v>199</v>
      </c>
      <c r="X21" s="251" t="s">
        <v>199</v>
      </c>
      <c r="Y21" s="251" t="s">
        <v>199</v>
      </c>
      <c r="Z21" s="251" t="s">
        <v>199</v>
      </c>
      <c r="AA21" s="251" t="s">
        <v>199</v>
      </c>
      <c r="AB21" s="251" t="s">
        <v>199</v>
      </c>
      <c r="AC21" s="251" t="s">
        <v>199</v>
      </c>
      <c r="AD21" s="252" t="s">
        <v>199</v>
      </c>
      <c r="AE21" s="253"/>
      <c r="AF21" s="254" t="s">
        <v>199</v>
      </c>
      <c r="AG21" s="251" t="s">
        <v>199</v>
      </c>
      <c r="AH21" s="251" t="s">
        <v>199</v>
      </c>
      <c r="AI21" s="251">
        <v>77</v>
      </c>
      <c r="AJ21" s="251">
        <v>74</v>
      </c>
      <c r="AK21" s="251">
        <v>76</v>
      </c>
      <c r="AL21" s="251">
        <v>100</v>
      </c>
      <c r="AM21" s="251">
        <v>100</v>
      </c>
      <c r="AN21" s="251">
        <v>100</v>
      </c>
      <c r="AP21" s="251" t="s">
        <v>199</v>
      </c>
      <c r="AQ21" s="251" t="s">
        <v>199</v>
      </c>
      <c r="AR21" s="251" t="s">
        <v>199</v>
      </c>
      <c r="AS21" s="251">
        <v>77</v>
      </c>
      <c r="AT21" s="251">
        <v>74</v>
      </c>
      <c r="AU21" s="251">
        <v>76</v>
      </c>
      <c r="AV21" s="251">
        <v>100</v>
      </c>
      <c r="AW21" s="251">
        <v>100</v>
      </c>
      <c r="AX21" s="251">
        <v>100</v>
      </c>
      <c r="AZ21" s="251" t="s">
        <v>199</v>
      </c>
      <c r="BA21" s="251" t="s">
        <v>199</v>
      </c>
      <c r="BB21" s="251" t="s">
        <v>199</v>
      </c>
      <c r="BC21" s="251" t="s">
        <v>199</v>
      </c>
      <c r="BD21" s="251" t="s">
        <v>199</v>
      </c>
      <c r="BE21" s="251" t="s">
        <v>199</v>
      </c>
      <c r="BF21" s="251" t="s">
        <v>199</v>
      </c>
      <c r="BG21" s="251" t="s">
        <v>199</v>
      </c>
      <c r="BH21" s="252" t="s">
        <v>199</v>
      </c>
      <c r="BI21" s="84"/>
    </row>
    <row r="22" spans="1:61" ht="13.15" x14ac:dyDescent="0.4">
      <c r="A22" s="120" t="s">
        <v>9</v>
      </c>
      <c r="B22" s="254" t="s">
        <v>199</v>
      </c>
      <c r="C22" s="251" t="s">
        <v>199</v>
      </c>
      <c r="D22" s="251" t="s">
        <v>199</v>
      </c>
      <c r="E22" s="251">
        <v>0</v>
      </c>
      <c r="F22" s="251">
        <v>0</v>
      </c>
      <c r="G22" s="251">
        <v>0</v>
      </c>
      <c r="H22" s="251">
        <v>0</v>
      </c>
      <c r="I22" s="251">
        <v>0</v>
      </c>
      <c r="J22" s="251">
        <v>0</v>
      </c>
      <c r="L22" s="251" t="s">
        <v>199</v>
      </c>
      <c r="M22" s="251" t="s">
        <v>199</v>
      </c>
      <c r="N22" s="251" t="s">
        <v>199</v>
      </c>
      <c r="O22" s="251">
        <v>0</v>
      </c>
      <c r="P22" s="251">
        <v>0</v>
      </c>
      <c r="Q22" s="251">
        <v>0</v>
      </c>
      <c r="R22" s="251">
        <v>0</v>
      </c>
      <c r="S22" s="251">
        <v>0</v>
      </c>
      <c r="T22" s="251">
        <v>0</v>
      </c>
      <c r="V22" s="251" t="s">
        <v>199</v>
      </c>
      <c r="W22" s="251" t="s">
        <v>199</v>
      </c>
      <c r="X22" s="251" t="s">
        <v>199</v>
      </c>
      <c r="Y22" s="251" t="s">
        <v>199</v>
      </c>
      <c r="Z22" s="251" t="s">
        <v>199</v>
      </c>
      <c r="AA22" s="251" t="s">
        <v>199</v>
      </c>
      <c r="AB22" s="251" t="s">
        <v>199</v>
      </c>
      <c r="AC22" s="251" t="s">
        <v>199</v>
      </c>
      <c r="AD22" s="252" t="s">
        <v>199</v>
      </c>
      <c r="AE22" s="253"/>
      <c r="AF22" s="254" t="s">
        <v>199</v>
      </c>
      <c r="AG22" s="251" t="s">
        <v>199</v>
      </c>
      <c r="AH22" s="251" t="s">
        <v>199</v>
      </c>
      <c r="AI22" s="251">
        <v>39</v>
      </c>
      <c r="AJ22" s="251">
        <v>20</v>
      </c>
      <c r="AK22" s="251">
        <v>29</v>
      </c>
      <c r="AL22" s="251">
        <v>98</v>
      </c>
      <c r="AM22" s="251">
        <v>95</v>
      </c>
      <c r="AN22" s="251">
        <v>97</v>
      </c>
      <c r="AP22" s="251" t="s">
        <v>199</v>
      </c>
      <c r="AQ22" s="251" t="s">
        <v>199</v>
      </c>
      <c r="AR22" s="251" t="s">
        <v>199</v>
      </c>
      <c r="AS22" s="251">
        <v>39</v>
      </c>
      <c r="AT22" s="251">
        <v>20</v>
      </c>
      <c r="AU22" s="251">
        <v>29</v>
      </c>
      <c r="AV22" s="251">
        <v>98</v>
      </c>
      <c r="AW22" s="251">
        <v>95</v>
      </c>
      <c r="AX22" s="251">
        <v>97</v>
      </c>
      <c r="AZ22" s="251" t="s">
        <v>199</v>
      </c>
      <c r="BA22" s="251" t="s">
        <v>199</v>
      </c>
      <c r="BB22" s="251" t="s">
        <v>199</v>
      </c>
      <c r="BC22" s="251" t="s">
        <v>199</v>
      </c>
      <c r="BD22" s="251" t="s">
        <v>199</v>
      </c>
      <c r="BE22" s="251" t="s">
        <v>199</v>
      </c>
      <c r="BF22" s="251" t="s">
        <v>199</v>
      </c>
      <c r="BG22" s="251" t="s">
        <v>199</v>
      </c>
      <c r="BH22" s="252" t="s">
        <v>199</v>
      </c>
      <c r="BI22" s="84"/>
    </row>
    <row r="23" spans="1:61" ht="24" customHeight="1" x14ac:dyDescent="0.4">
      <c r="A23" s="120" t="s">
        <v>10</v>
      </c>
      <c r="B23" s="254" t="s">
        <v>199</v>
      </c>
      <c r="C23" s="251" t="s">
        <v>199</v>
      </c>
      <c r="D23" s="251" t="s">
        <v>199</v>
      </c>
      <c r="E23" s="251">
        <v>22</v>
      </c>
      <c r="F23" s="251">
        <v>21</v>
      </c>
      <c r="G23" s="251">
        <v>22</v>
      </c>
      <c r="H23" s="251">
        <v>24</v>
      </c>
      <c r="I23" s="251">
        <v>23</v>
      </c>
      <c r="J23" s="251">
        <v>24</v>
      </c>
      <c r="L23" s="251" t="s">
        <v>199</v>
      </c>
      <c r="M23" s="251" t="s">
        <v>199</v>
      </c>
      <c r="N23" s="251" t="s">
        <v>199</v>
      </c>
      <c r="O23" s="251">
        <v>21</v>
      </c>
      <c r="P23" s="251">
        <v>20</v>
      </c>
      <c r="Q23" s="251">
        <v>21</v>
      </c>
      <c r="R23" s="251">
        <v>23</v>
      </c>
      <c r="S23" s="251">
        <v>22</v>
      </c>
      <c r="T23" s="251">
        <v>23</v>
      </c>
      <c r="V23" s="251" t="s">
        <v>199</v>
      </c>
      <c r="W23" s="251" t="s">
        <v>199</v>
      </c>
      <c r="X23" s="251" t="s">
        <v>199</v>
      </c>
      <c r="Y23" s="251">
        <v>1</v>
      </c>
      <c r="Z23" s="251">
        <v>1</v>
      </c>
      <c r="AA23" s="251">
        <v>1</v>
      </c>
      <c r="AB23" s="251">
        <v>1</v>
      </c>
      <c r="AC23" s="251">
        <v>1</v>
      </c>
      <c r="AD23" s="252">
        <v>1</v>
      </c>
      <c r="AE23" s="253"/>
      <c r="AF23" s="254" t="s">
        <v>199</v>
      </c>
      <c r="AG23" s="251" t="s">
        <v>199</v>
      </c>
      <c r="AH23" s="251" t="s">
        <v>199</v>
      </c>
      <c r="AI23" s="251">
        <v>91</v>
      </c>
      <c r="AJ23" s="251">
        <v>91</v>
      </c>
      <c r="AK23" s="251">
        <v>91</v>
      </c>
      <c r="AL23" s="251">
        <v>100</v>
      </c>
      <c r="AM23" s="251">
        <v>100</v>
      </c>
      <c r="AN23" s="251">
        <v>100</v>
      </c>
      <c r="AP23" s="251" t="s">
        <v>199</v>
      </c>
      <c r="AQ23" s="251" t="s">
        <v>199</v>
      </c>
      <c r="AR23" s="251" t="s">
        <v>199</v>
      </c>
      <c r="AS23" s="251">
        <v>91</v>
      </c>
      <c r="AT23" s="251">
        <v>91</v>
      </c>
      <c r="AU23" s="251">
        <v>91</v>
      </c>
      <c r="AV23" s="251">
        <v>100</v>
      </c>
      <c r="AW23" s="251">
        <v>100</v>
      </c>
      <c r="AX23" s="251">
        <v>100</v>
      </c>
      <c r="AZ23" s="251" t="s">
        <v>199</v>
      </c>
      <c r="BA23" s="251" t="s">
        <v>199</v>
      </c>
      <c r="BB23" s="251" t="s">
        <v>199</v>
      </c>
      <c r="BC23" s="251">
        <v>84</v>
      </c>
      <c r="BD23" s="251">
        <v>91</v>
      </c>
      <c r="BE23" s="251">
        <v>89</v>
      </c>
      <c r="BF23" s="251">
        <v>99</v>
      </c>
      <c r="BG23" s="251">
        <v>99</v>
      </c>
      <c r="BH23" s="252">
        <v>99</v>
      </c>
      <c r="BI23" s="84"/>
    </row>
    <row r="24" spans="1:61" ht="13.15" x14ac:dyDescent="0.4">
      <c r="A24" s="120" t="s">
        <v>11</v>
      </c>
      <c r="B24" s="254" t="s">
        <v>199</v>
      </c>
      <c r="C24" s="251" t="s">
        <v>199</v>
      </c>
      <c r="D24" s="251" t="s">
        <v>199</v>
      </c>
      <c r="E24" s="251">
        <v>22</v>
      </c>
      <c r="F24" s="251">
        <v>21</v>
      </c>
      <c r="G24" s="251">
        <v>21</v>
      </c>
      <c r="H24" s="251">
        <v>24</v>
      </c>
      <c r="I24" s="251">
        <v>23</v>
      </c>
      <c r="J24" s="251">
        <v>24</v>
      </c>
      <c r="L24" s="251" t="s">
        <v>199</v>
      </c>
      <c r="M24" s="251" t="s">
        <v>199</v>
      </c>
      <c r="N24" s="251" t="s">
        <v>199</v>
      </c>
      <c r="O24" s="251">
        <v>22</v>
      </c>
      <c r="P24" s="251">
        <v>20</v>
      </c>
      <c r="Q24" s="251">
        <v>21</v>
      </c>
      <c r="R24" s="251">
        <v>23</v>
      </c>
      <c r="S24" s="251">
        <v>22</v>
      </c>
      <c r="T24" s="251">
        <v>23</v>
      </c>
      <c r="V24" s="251" t="s">
        <v>199</v>
      </c>
      <c r="W24" s="251" t="s">
        <v>199</v>
      </c>
      <c r="X24" s="251" t="s">
        <v>199</v>
      </c>
      <c r="Y24" s="251">
        <v>1</v>
      </c>
      <c r="Z24" s="251">
        <v>1</v>
      </c>
      <c r="AA24" s="251">
        <v>1</v>
      </c>
      <c r="AB24" s="251">
        <v>1</v>
      </c>
      <c r="AC24" s="251">
        <v>1</v>
      </c>
      <c r="AD24" s="252">
        <v>1</v>
      </c>
      <c r="AE24" s="253"/>
      <c r="AF24" s="254" t="s">
        <v>199</v>
      </c>
      <c r="AG24" s="251" t="s">
        <v>199</v>
      </c>
      <c r="AH24" s="251" t="s">
        <v>199</v>
      </c>
      <c r="AI24" s="251">
        <v>92</v>
      </c>
      <c r="AJ24" s="251">
        <v>89</v>
      </c>
      <c r="AK24" s="251">
        <v>90</v>
      </c>
      <c r="AL24" s="251">
        <v>100</v>
      </c>
      <c r="AM24" s="251">
        <v>100</v>
      </c>
      <c r="AN24" s="251">
        <v>100</v>
      </c>
      <c r="AP24" s="251" t="s">
        <v>199</v>
      </c>
      <c r="AQ24" s="251" t="s">
        <v>199</v>
      </c>
      <c r="AR24" s="251" t="s">
        <v>199</v>
      </c>
      <c r="AS24" s="251">
        <v>92</v>
      </c>
      <c r="AT24" s="251">
        <v>89</v>
      </c>
      <c r="AU24" s="251">
        <v>90</v>
      </c>
      <c r="AV24" s="251">
        <v>100</v>
      </c>
      <c r="AW24" s="251">
        <v>100</v>
      </c>
      <c r="AX24" s="251">
        <v>100</v>
      </c>
      <c r="AZ24" s="251" t="s">
        <v>199</v>
      </c>
      <c r="BA24" s="251" t="s">
        <v>199</v>
      </c>
      <c r="BB24" s="251" t="s">
        <v>199</v>
      </c>
      <c r="BC24" s="251">
        <v>83</v>
      </c>
      <c r="BD24" s="251">
        <v>89</v>
      </c>
      <c r="BE24" s="251">
        <v>87</v>
      </c>
      <c r="BF24" s="251">
        <v>99</v>
      </c>
      <c r="BG24" s="251">
        <v>99</v>
      </c>
      <c r="BH24" s="252">
        <v>99</v>
      </c>
      <c r="BI24" s="84"/>
    </row>
    <row r="25" spans="1:61" ht="13.15" x14ac:dyDescent="0.4">
      <c r="A25" s="120" t="s">
        <v>12</v>
      </c>
      <c r="B25" s="254" t="s">
        <v>199</v>
      </c>
      <c r="C25" s="251" t="s">
        <v>199</v>
      </c>
      <c r="D25" s="251" t="s">
        <v>199</v>
      </c>
      <c r="E25" s="251">
        <v>23</v>
      </c>
      <c r="F25" s="251">
        <v>21</v>
      </c>
      <c r="G25" s="251">
        <v>22</v>
      </c>
      <c r="H25" s="251">
        <v>24</v>
      </c>
      <c r="I25" s="251">
        <v>23</v>
      </c>
      <c r="J25" s="251">
        <v>24</v>
      </c>
      <c r="L25" s="251" t="s">
        <v>199</v>
      </c>
      <c r="M25" s="251" t="s">
        <v>199</v>
      </c>
      <c r="N25" s="251" t="s">
        <v>199</v>
      </c>
      <c r="O25" s="251">
        <v>22</v>
      </c>
      <c r="P25" s="251">
        <v>20</v>
      </c>
      <c r="Q25" s="251">
        <v>21</v>
      </c>
      <c r="R25" s="251">
        <v>24</v>
      </c>
      <c r="S25" s="251">
        <v>22</v>
      </c>
      <c r="T25" s="251">
        <v>23</v>
      </c>
      <c r="V25" s="251" t="s">
        <v>199</v>
      </c>
      <c r="W25" s="251" t="s">
        <v>199</v>
      </c>
      <c r="X25" s="251" t="s">
        <v>199</v>
      </c>
      <c r="Y25" s="251">
        <v>1</v>
      </c>
      <c r="Z25" s="251">
        <v>1</v>
      </c>
      <c r="AA25" s="251">
        <v>1</v>
      </c>
      <c r="AB25" s="251">
        <v>1</v>
      </c>
      <c r="AC25" s="251">
        <v>1</v>
      </c>
      <c r="AD25" s="252">
        <v>1</v>
      </c>
      <c r="AE25" s="253"/>
      <c r="AF25" s="254" t="s">
        <v>199</v>
      </c>
      <c r="AG25" s="251" t="s">
        <v>199</v>
      </c>
      <c r="AH25" s="251" t="s">
        <v>199</v>
      </c>
      <c r="AI25" s="251">
        <v>92</v>
      </c>
      <c r="AJ25" s="251">
        <v>90</v>
      </c>
      <c r="AK25" s="251">
        <v>91</v>
      </c>
      <c r="AL25" s="251">
        <v>100</v>
      </c>
      <c r="AM25" s="251">
        <v>100</v>
      </c>
      <c r="AN25" s="251">
        <v>100</v>
      </c>
      <c r="AP25" s="251" t="s">
        <v>199</v>
      </c>
      <c r="AQ25" s="251" t="s">
        <v>199</v>
      </c>
      <c r="AR25" s="251" t="s">
        <v>199</v>
      </c>
      <c r="AS25" s="251">
        <v>92</v>
      </c>
      <c r="AT25" s="251">
        <v>90</v>
      </c>
      <c r="AU25" s="251">
        <v>91</v>
      </c>
      <c r="AV25" s="251">
        <v>100</v>
      </c>
      <c r="AW25" s="251">
        <v>100</v>
      </c>
      <c r="AX25" s="251">
        <v>100</v>
      </c>
      <c r="AZ25" s="251" t="s">
        <v>199</v>
      </c>
      <c r="BA25" s="251" t="s">
        <v>199</v>
      </c>
      <c r="BB25" s="251" t="s">
        <v>199</v>
      </c>
      <c r="BC25" s="251">
        <v>91</v>
      </c>
      <c r="BD25" s="251">
        <v>94</v>
      </c>
      <c r="BE25" s="251">
        <v>93</v>
      </c>
      <c r="BF25" s="251">
        <v>99</v>
      </c>
      <c r="BG25" s="251">
        <v>99</v>
      </c>
      <c r="BH25" s="252">
        <v>99</v>
      </c>
      <c r="BI25" s="84"/>
    </row>
    <row r="26" spans="1:61" ht="13.15" x14ac:dyDescent="0.4">
      <c r="A26" s="120" t="s">
        <v>13</v>
      </c>
      <c r="B26" s="254" t="s">
        <v>199</v>
      </c>
      <c r="C26" s="251" t="s">
        <v>199</v>
      </c>
      <c r="D26" s="251" t="s">
        <v>199</v>
      </c>
      <c r="E26" s="251">
        <v>3</v>
      </c>
      <c r="F26" s="251">
        <v>11</v>
      </c>
      <c r="G26" s="251">
        <v>7</v>
      </c>
      <c r="H26" s="251">
        <v>5</v>
      </c>
      <c r="I26" s="251">
        <v>18</v>
      </c>
      <c r="J26" s="251">
        <v>11</v>
      </c>
      <c r="L26" s="251" t="s">
        <v>199</v>
      </c>
      <c r="M26" s="251" t="s">
        <v>199</v>
      </c>
      <c r="N26" s="251" t="s">
        <v>199</v>
      </c>
      <c r="O26" s="251">
        <v>3</v>
      </c>
      <c r="P26" s="251">
        <v>11</v>
      </c>
      <c r="Q26" s="251">
        <v>7</v>
      </c>
      <c r="R26" s="251">
        <v>5</v>
      </c>
      <c r="S26" s="251">
        <v>17</v>
      </c>
      <c r="T26" s="251">
        <v>11</v>
      </c>
      <c r="V26" s="251" t="s">
        <v>199</v>
      </c>
      <c r="W26" s="251" t="s">
        <v>199</v>
      </c>
      <c r="X26" s="251" t="s">
        <v>199</v>
      </c>
      <c r="Y26" s="251">
        <v>0</v>
      </c>
      <c r="Z26" s="251">
        <v>0</v>
      </c>
      <c r="AA26" s="251">
        <v>0</v>
      </c>
      <c r="AB26" s="251">
        <v>0</v>
      </c>
      <c r="AC26" s="251">
        <v>0</v>
      </c>
      <c r="AD26" s="252">
        <v>0</v>
      </c>
      <c r="AE26" s="253"/>
      <c r="AF26" s="254" t="s">
        <v>199</v>
      </c>
      <c r="AG26" s="251" t="s">
        <v>199</v>
      </c>
      <c r="AH26" s="251" t="s">
        <v>199</v>
      </c>
      <c r="AI26" s="251">
        <v>64</v>
      </c>
      <c r="AJ26" s="251">
        <v>59</v>
      </c>
      <c r="AK26" s="251">
        <v>60</v>
      </c>
      <c r="AL26" s="251">
        <v>96</v>
      </c>
      <c r="AM26" s="251">
        <v>95</v>
      </c>
      <c r="AN26" s="251">
        <v>95</v>
      </c>
      <c r="AP26" s="251" t="s">
        <v>199</v>
      </c>
      <c r="AQ26" s="251" t="s">
        <v>199</v>
      </c>
      <c r="AR26" s="251" t="s">
        <v>199</v>
      </c>
      <c r="AS26" s="251">
        <v>64</v>
      </c>
      <c r="AT26" s="251">
        <v>58</v>
      </c>
      <c r="AU26" s="251">
        <v>60</v>
      </c>
      <c r="AV26" s="251">
        <v>96</v>
      </c>
      <c r="AW26" s="251">
        <v>95</v>
      </c>
      <c r="AX26" s="251">
        <v>95</v>
      </c>
      <c r="AZ26" s="251" t="s">
        <v>199</v>
      </c>
      <c r="BA26" s="251" t="s">
        <v>199</v>
      </c>
      <c r="BB26" s="251" t="s">
        <v>199</v>
      </c>
      <c r="BC26" s="251">
        <v>72</v>
      </c>
      <c r="BD26" s="251">
        <v>74</v>
      </c>
      <c r="BE26" s="251">
        <v>74</v>
      </c>
      <c r="BF26" s="251">
        <v>93</v>
      </c>
      <c r="BG26" s="251">
        <v>93</v>
      </c>
      <c r="BH26" s="252">
        <v>93</v>
      </c>
      <c r="BI26" s="84"/>
    </row>
    <row r="27" spans="1:61" ht="14.65" x14ac:dyDescent="0.4">
      <c r="A27" s="120" t="s">
        <v>453</v>
      </c>
      <c r="B27" s="254" t="s">
        <v>199</v>
      </c>
      <c r="C27" s="251" t="s">
        <v>199</v>
      </c>
      <c r="D27" s="251" t="s">
        <v>199</v>
      </c>
      <c r="E27" s="251">
        <v>0</v>
      </c>
      <c r="F27" s="251">
        <v>1</v>
      </c>
      <c r="G27" s="251">
        <v>0</v>
      </c>
      <c r="H27" s="251">
        <v>0</v>
      </c>
      <c r="I27" s="251">
        <v>1</v>
      </c>
      <c r="J27" s="251">
        <v>1</v>
      </c>
      <c r="L27" s="251" t="s">
        <v>199</v>
      </c>
      <c r="M27" s="251" t="s">
        <v>199</v>
      </c>
      <c r="N27" s="251" t="s">
        <v>199</v>
      </c>
      <c r="O27" s="251">
        <v>0</v>
      </c>
      <c r="P27" s="251">
        <v>1</v>
      </c>
      <c r="Q27" s="251">
        <v>0</v>
      </c>
      <c r="R27" s="251">
        <v>0</v>
      </c>
      <c r="S27" s="251">
        <v>1</v>
      </c>
      <c r="T27" s="251">
        <v>1</v>
      </c>
      <c r="V27" s="251" t="s">
        <v>199</v>
      </c>
      <c r="W27" s="251" t="s">
        <v>199</v>
      </c>
      <c r="X27" s="251" t="s">
        <v>199</v>
      </c>
      <c r="Y27" s="251" t="s">
        <v>199</v>
      </c>
      <c r="Z27" s="251" t="s">
        <v>199</v>
      </c>
      <c r="AA27" s="251" t="s">
        <v>199</v>
      </c>
      <c r="AB27" s="251" t="s">
        <v>199</v>
      </c>
      <c r="AC27" s="251" t="s">
        <v>199</v>
      </c>
      <c r="AD27" s="252" t="s">
        <v>199</v>
      </c>
      <c r="AE27" s="253"/>
      <c r="AF27" s="254" t="s">
        <v>199</v>
      </c>
      <c r="AG27" s="251" t="s">
        <v>199</v>
      </c>
      <c r="AH27" s="251" t="s">
        <v>199</v>
      </c>
      <c r="AI27" s="251">
        <v>68</v>
      </c>
      <c r="AJ27" s="251">
        <v>68</v>
      </c>
      <c r="AK27" s="251">
        <v>68</v>
      </c>
      <c r="AL27" s="251">
        <v>99</v>
      </c>
      <c r="AM27" s="251">
        <v>97</v>
      </c>
      <c r="AN27" s="251">
        <v>98</v>
      </c>
      <c r="AP27" s="251" t="s">
        <v>199</v>
      </c>
      <c r="AQ27" s="251" t="s">
        <v>199</v>
      </c>
      <c r="AR27" s="251" t="s">
        <v>199</v>
      </c>
      <c r="AS27" s="251">
        <v>68</v>
      </c>
      <c r="AT27" s="251">
        <v>68</v>
      </c>
      <c r="AU27" s="251">
        <v>68</v>
      </c>
      <c r="AV27" s="251">
        <v>99</v>
      </c>
      <c r="AW27" s="251">
        <v>97</v>
      </c>
      <c r="AX27" s="251">
        <v>98</v>
      </c>
      <c r="AZ27" s="251" t="s">
        <v>199</v>
      </c>
      <c r="BA27" s="251" t="s">
        <v>199</v>
      </c>
      <c r="BB27" s="251" t="s">
        <v>199</v>
      </c>
      <c r="BC27" s="251" t="s">
        <v>199</v>
      </c>
      <c r="BD27" s="251" t="s">
        <v>199</v>
      </c>
      <c r="BE27" s="251" t="s">
        <v>199</v>
      </c>
      <c r="BF27" s="251" t="s">
        <v>199</v>
      </c>
      <c r="BG27" s="251" t="s">
        <v>199</v>
      </c>
      <c r="BH27" s="252" t="s">
        <v>199</v>
      </c>
      <c r="BI27" s="84"/>
    </row>
    <row r="28" spans="1:61" ht="24.95" customHeight="1" x14ac:dyDescent="0.4">
      <c r="A28" s="120" t="s">
        <v>78</v>
      </c>
      <c r="B28" s="254" t="s">
        <v>199</v>
      </c>
      <c r="C28" s="251" t="s">
        <v>199</v>
      </c>
      <c r="D28" s="251" t="s">
        <v>199</v>
      </c>
      <c r="E28" s="251">
        <v>15</v>
      </c>
      <c r="F28" s="251">
        <v>16</v>
      </c>
      <c r="G28" s="251">
        <v>16</v>
      </c>
      <c r="H28" s="251">
        <v>21</v>
      </c>
      <c r="I28" s="251">
        <v>29</v>
      </c>
      <c r="J28" s="251">
        <v>25</v>
      </c>
      <c r="L28" s="251" t="s">
        <v>199</v>
      </c>
      <c r="M28" s="251" t="s">
        <v>199</v>
      </c>
      <c r="N28" s="251" t="s">
        <v>199</v>
      </c>
      <c r="O28" s="251">
        <v>15</v>
      </c>
      <c r="P28" s="251">
        <v>16</v>
      </c>
      <c r="Q28" s="251">
        <v>16</v>
      </c>
      <c r="R28" s="251">
        <v>21</v>
      </c>
      <c r="S28" s="251">
        <v>29</v>
      </c>
      <c r="T28" s="251">
        <v>25</v>
      </c>
      <c r="V28" s="251" t="s">
        <v>199</v>
      </c>
      <c r="W28" s="251" t="s">
        <v>199</v>
      </c>
      <c r="X28" s="251" t="s">
        <v>199</v>
      </c>
      <c r="Y28" s="251" t="s">
        <v>199</v>
      </c>
      <c r="Z28" s="251" t="s">
        <v>199</v>
      </c>
      <c r="AA28" s="251" t="s">
        <v>199</v>
      </c>
      <c r="AB28" s="251" t="s">
        <v>199</v>
      </c>
      <c r="AC28" s="251" t="s">
        <v>199</v>
      </c>
      <c r="AD28" s="252" t="s">
        <v>199</v>
      </c>
      <c r="AE28" s="253"/>
      <c r="AF28" s="254" t="s">
        <v>199</v>
      </c>
      <c r="AG28" s="251" t="s">
        <v>199</v>
      </c>
      <c r="AH28" s="251" t="s">
        <v>199</v>
      </c>
      <c r="AI28" s="251">
        <v>73</v>
      </c>
      <c r="AJ28" s="251">
        <v>54</v>
      </c>
      <c r="AK28" s="251">
        <v>62</v>
      </c>
      <c r="AL28" s="251">
        <v>99</v>
      </c>
      <c r="AM28" s="251">
        <v>98</v>
      </c>
      <c r="AN28" s="251">
        <v>98</v>
      </c>
      <c r="AP28" s="251" t="s">
        <v>199</v>
      </c>
      <c r="AQ28" s="251" t="s">
        <v>199</v>
      </c>
      <c r="AR28" s="251" t="s">
        <v>199</v>
      </c>
      <c r="AS28" s="251">
        <v>73</v>
      </c>
      <c r="AT28" s="251">
        <v>54</v>
      </c>
      <c r="AU28" s="251">
        <v>62</v>
      </c>
      <c r="AV28" s="251">
        <v>99</v>
      </c>
      <c r="AW28" s="251">
        <v>98</v>
      </c>
      <c r="AX28" s="251">
        <v>98</v>
      </c>
      <c r="AZ28" s="251" t="s">
        <v>199</v>
      </c>
      <c r="BA28" s="251" t="s">
        <v>199</v>
      </c>
      <c r="BB28" s="251" t="s">
        <v>199</v>
      </c>
      <c r="BC28" s="251" t="s">
        <v>199</v>
      </c>
      <c r="BD28" s="251" t="s">
        <v>199</v>
      </c>
      <c r="BE28" s="251" t="s">
        <v>199</v>
      </c>
      <c r="BF28" s="251" t="s">
        <v>199</v>
      </c>
      <c r="BG28" s="251" t="s">
        <v>199</v>
      </c>
      <c r="BH28" s="252" t="s">
        <v>199</v>
      </c>
      <c r="BI28" s="84"/>
    </row>
    <row r="29" spans="1:61" ht="13.15" x14ac:dyDescent="0.4">
      <c r="A29" s="120" t="s">
        <v>15</v>
      </c>
      <c r="B29" s="254" t="s">
        <v>199</v>
      </c>
      <c r="C29" s="251" t="s">
        <v>199</v>
      </c>
      <c r="D29" s="251" t="s">
        <v>199</v>
      </c>
      <c r="E29" s="251">
        <v>0</v>
      </c>
      <c r="F29" s="251">
        <v>1</v>
      </c>
      <c r="G29" s="251">
        <v>1</v>
      </c>
      <c r="H29" s="251" t="s">
        <v>229</v>
      </c>
      <c r="I29" s="251" t="s">
        <v>229</v>
      </c>
      <c r="J29" s="251">
        <v>1</v>
      </c>
      <c r="L29" s="251" t="s">
        <v>199</v>
      </c>
      <c r="M29" s="251" t="s">
        <v>199</v>
      </c>
      <c r="N29" s="251" t="s">
        <v>199</v>
      </c>
      <c r="O29" s="251">
        <v>0</v>
      </c>
      <c r="P29" s="251">
        <v>1</v>
      </c>
      <c r="Q29" s="251">
        <v>1</v>
      </c>
      <c r="R29" s="251" t="s">
        <v>229</v>
      </c>
      <c r="S29" s="251" t="s">
        <v>229</v>
      </c>
      <c r="T29" s="251">
        <v>1</v>
      </c>
      <c r="V29" s="251" t="s">
        <v>199</v>
      </c>
      <c r="W29" s="251" t="s">
        <v>199</v>
      </c>
      <c r="X29" s="251" t="s">
        <v>199</v>
      </c>
      <c r="Y29" s="251" t="s">
        <v>199</v>
      </c>
      <c r="Z29" s="251" t="s">
        <v>199</v>
      </c>
      <c r="AA29" s="251" t="s">
        <v>199</v>
      </c>
      <c r="AB29" s="251" t="s">
        <v>199</v>
      </c>
      <c r="AC29" s="251" t="s">
        <v>199</v>
      </c>
      <c r="AD29" s="252" t="s">
        <v>199</v>
      </c>
      <c r="AE29" s="253"/>
      <c r="AF29" s="254" t="s">
        <v>199</v>
      </c>
      <c r="AG29" s="251" t="s">
        <v>199</v>
      </c>
      <c r="AH29" s="251" t="s">
        <v>199</v>
      </c>
      <c r="AI29" s="251">
        <v>81</v>
      </c>
      <c r="AJ29" s="251">
        <v>68</v>
      </c>
      <c r="AK29" s="251">
        <v>69</v>
      </c>
      <c r="AL29" s="251" t="s">
        <v>229</v>
      </c>
      <c r="AM29" s="251" t="s">
        <v>229</v>
      </c>
      <c r="AN29" s="251">
        <v>98</v>
      </c>
      <c r="AP29" s="251" t="s">
        <v>199</v>
      </c>
      <c r="AQ29" s="251" t="s">
        <v>199</v>
      </c>
      <c r="AR29" s="251" t="s">
        <v>199</v>
      </c>
      <c r="AS29" s="251">
        <v>81</v>
      </c>
      <c r="AT29" s="251">
        <v>68</v>
      </c>
      <c r="AU29" s="251">
        <v>69</v>
      </c>
      <c r="AV29" s="251" t="s">
        <v>229</v>
      </c>
      <c r="AW29" s="251" t="s">
        <v>229</v>
      </c>
      <c r="AX29" s="251">
        <v>98</v>
      </c>
      <c r="AZ29" s="251" t="s">
        <v>199</v>
      </c>
      <c r="BA29" s="251" t="s">
        <v>199</v>
      </c>
      <c r="BB29" s="251" t="s">
        <v>199</v>
      </c>
      <c r="BC29" s="251" t="s">
        <v>199</v>
      </c>
      <c r="BD29" s="251" t="s">
        <v>199</v>
      </c>
      <c r="BE29" s="251" t="s">
        <v>199</v>
      </c>
      <c r="BF29" s="251" t="s">
        <v>199</v>
      </c>
      <c r="BG29" s="251" t="s">
        <v>199</v>
      </c>
      <c r="BH29" s="252" t="s">
        <v>199</v>
      </c>
      <c r="BI29" s="84"/>
    </row>
    <row r="30" spans="1:61" ht="13.15" x14ac:dyDescent="0.4">
      <c r="A30" s="120" t="s">
        <v>16</v>
      </c>
      <c r="B30" s="254" t="s">
        <v>199</v>
      </c>
      <c r="C30" s="251" t="s">
        <v>199</v>
      </c>
      <c r="D30" s="251" t="s">
        <v>199</v>
      </c>
      <c r="E30" s="251">
        <v>5</v>
      </c>
      <c r="F30" s="251">
        <v>2</v>
      </c>
      <c r="G30" s="251">
        <v>3</v>
      </c>
      <c r="H30" s="251">
        <v>7</v>
      </c>
      <c r="I30" s="251">
        <v>3</v>
      </c>
      <c r="J30" s="251">
        <v>5</v>
      </c>
      <c r="L30" s="251" t="s">
        <v>199</v>
      </c>
      <c r="M30" s="251" t="s">
        <v>199</v>
      </c>
      <c r="N30" s="251" t="s">
        <v>199</v>
      </c>
      <c r="O30" s="251">
        <v>5</v>
      </c>
      <c r="P30" s="251">
        <v>2</v>
      </c>
      <c r="Q30" s="251">
        <v>3</v>
      </c>
      <c r="R30" s="251">
        <v>7</v>
      </c>
      <c r="S30" s="251">
        <v>3</v>
      </c>
      <c r="T30" s="251">
        <v>5</v>
      </c>
      <c r="V30" s="251" t="s">
        <v>199</v>
      </c>
      <c r="W30" s="251" t="s">
        <v>199</v>
      </c>
      <c r="X30" s="251" t="s">
        <v>199</v>
      </c>
      <c r="Y30" s="251" t="s">
        <v>199</v>
      </c>
      <c r="Z30" s="251" t="s">
        <v>199</v>
      </c>
      <c r="AA30" s="251" t="s">
        <v>199</v>
      </c>
      <c r="AB30" s="251" t="s">
        <v>199</v>
      </c>
      <c r="AC30" s="251" t="s">
        <v>199</v>
      </c>
      <c r="AD30" s="252" t="s">
        <v>199</v>
      </c>
      <c r="AE30" s="253"/>
      <c r="AF30" s="254" t="s">
        <v>199</v>
      </c>
      <c r="AG30" s="251" t="s">
        <v>199</v>
      </c>
      <c r="AH30" s="251" t="s">
        <v>199</v>
      </c>
      <c r="AI30" s="251">
        <v>70</v>
      </c>
      <c r="AJ30" s="251">
        <v>45</v>
      </c>
      <c r="AK30" s="251">
        <v>61</v>
      </c>
      <c r="AL30" s="251">
        <v>99</v>
      </c>
      <c r="AM30" s="251">
        <v>98</v>
      </c>
      <c r="AN30" s="251">
        <v>99</v>
      </c>
      <c r="AP30" s="251" t="s">
        <v>199</v>
      </c>
      <c r="AQ30" s="251" t="s">
        <v>199</v>
      </c>
      <c r="AR30" s="251" t="s">
        <v>199</v>
      </c>
      <c r="AS30" s="251">
        <v>70</v>
      </c>
      <c r="AT30" s="251">
        <v>45</v>
      </c>
      <c r="AU30" s="251">
        <v>61</v>
      </c>
      <c r="AV30" s="251">
        <v>99</v>
      </c>
      <c r="AW30" s="251">
        <v>98</v>
      </c>
      <c r="AX30" s="251">
        <v>99</v>
      </c>
      <c r="AZ30" s="251" t="s">
        <v>199</v>
      </c>
      <c r="BA30" s="251" t="s">
        <v>199</v>
      </c>
      <c r="BB30" s="251" t="s">
        <v>199</v>
      </c>
      <c r="BC30" s="251" t="s">
        <v>199</v>
      </c>
      <c r="BD30" s="251" t="s">
        <v>199</v>
      </c>
      <c r="BE30" s="251" t="s">
        <v>199</v>
      </c>
      <c r="BF30" s="251" t="s">
        <v>199</v>
      </c>
      <c r="BG30" s="251" t="s">
        <v>199</v>
      </c>
      <c r="BH30" s="252" t="s">
        <v>199</v>
      </c>
      <c r="BI30" s="84"/>
    </row>
    <row r="31" spans="1:61" ht="13.15" x14ac:dyDescent="0.4">
      <c r="A31" s="120" t="s">
        <v>17</v>
      </c>
      <c r="B31" s="254" t="s">
        <v>199</v>
      </c>
      <c r="C31" s="251" t="s">
        <v>199</v>
      </c>
      <c r="D31" s="251" t="s">
        <v>199</v>
      </c>
      <c r="E31" s="251">
        <v>2</v>
      </c>
      <c r="F31" s="251">
        <v>2</v>
      </c>
      <c r="G31" s="251">
        <v>2</v>
      </c>
      <c r="H31" s="251">
        <v>3</v>
      </c>
      <c r="I31" s="251">
        <v>4</v>
      </c>
      <c r="J31" s="251">
        <v>4</v>
      </c>
      <c r="L31" s="251" t="s">
        <v>199</v>
      </c>
      <c r="M31" s="251" t="s">
        <v>199</v>
      </c>
      <c r="N31" s="251" t="s">
        <v>199</v>
      </c>
      <c r="O31" s="251">
        <v>2</v>
      </c>
      <c r="P31" s="251">
        <v>2</v>
      </c>
      <c r="Q31" s="251">
        <v>2</v>
      </c>
      <c r="R31" s="251">
        <v>3</v>
      </c>
      <c r="S31" s="251">
        <v>4</v>
      </c>
      <c r="T31" s="251">
        <v>4</v>
      </c>
      <c r="V31" s="251" t="s">
        <v>199</v>
      </c>
      <c r="W31" s="251" t="s">
        <v>199</v>
      </c>
      <c r="X31" s="251" t="s">
        <v>199</v>
      </c>
      <c r="Y31" s="251" t="s">
        <v>199</v>
      </c>
      <c r="Z31" s="251" t="s">
        <v>199</v>
      </c>
      <c r="AA31" s="251" t="s">
        <v>199</v>
      </c>
      <c r="AB31" s="251" t="s">
        <v>199</v>
      </c>
      <c r="AC31" s="251" t="s">
        <v>199</v>
      </c>
      <c r="AD31" s="252" t="s">
        <v>199</v>
      </c>
      <c r="AE31" s="253"/>
      <c r="AF31" s="254" t="s">
        <v>199</v>
      </c>
      <c r="AG31" s="251" t="s">
        <v>199</v>
      </c>
      <c r="AH31" s="251" t="s">
        <v>199</v>
      </c>
      <c r="AI31" s="251">
        <v>73</v>
      </c>
      <c r="AJ31" s="251">
        <v>50</v>
      </c>
      <c r="AK31" s="251">
        <v>59</v>
      </c>
      <c r="AL31" s="251">
        <v>99</v>
      </c>
      <c r="AM31" s="251">
        <v>97</v>
      </c>
      <c r="AN31" s="251">
        <v>98</v>
      </c>
      <c r="AP31" s="251" t="s">
        <v>199</v>
      </c>
      <c r="AQ31" s="251" t="s">
        <v>199</v>
      </c>
      <c r="AR31" s="251" t="s">
        <v>199</v>
      </c>
      <c r="AS31" s="251">
        <v>73</v>
      </c>
      <c r="AT31" s="251">
        <v>50</v>
      </c>
      <c r="AU31" s="251">
        <v>59</v>
      </c>
      <c r="AV31" s="251">
        <v>99</v>
      </c>
      <c r="AW31" s="251">
        <v>97</v>
      </c>
      <c r="AX31" s="251">
        <v>98</v>
      </c>
      <c r="AZ31" s="251" t="s">
        <v>199</v>
      </c>
      <c r="BA31" s="251" t="s">
        <v>199</v>
      </c>
      <c r="BB31" s="251" t="s">
        <v>199</v>
      </c>
      <c r="BC31" s="251" t="s">
        <v>199</v>
      </c>
      <c r="BD31" s="251" t="s">
        <v>199</v>
      </c>
      <c r="BE31" s="251" t="s">
        <v>199</v>
      </c>
      <c r="BF31" s="251" t="s">
        <v>199</v>
      </c>
      <c r="BG31" s="251" t="s">
        <v>199</v>
      </c>
      <c r="BH31" s="252" t="s">
        <v>199</v>
      </c>
      <c r="BI31" s="84"/>
    </row>
    <row r="32" spans="1:61" ht="13.15" x14ac:dyDescent="0.4">
      <c r="A32" s="120" t="s">
        <v>18</v>
      </c>
      <c r="B32" s="254" t="s">
        <v>199</v>
      </c>
      <c r="C32" s="251" t="s">
        <v>199</v>
      </c>
      <c r="D32" s="251" t="s">
        <v>199</v>
      </c>
      <c r="E32" s="251">
        <v>2</v>
      </c>
      <c r="F32" s="251">
        <v>7</v>
      </c>
      <c r="G32" s="251">
        <v>4</v>
      </c>
      <c r="H32" s="251">
        <v>2</v>
      </c>
      <c r="I32" s="251">
        <v>12</v>
      </c>
      <c r="J32" s="251">
        <v>7</v>
      </c>
      <c r="L32" s="251" t="s">
        <v>199</v>
      </c>
      <c r="M32" s="251" t="s">
        <v>199</v>
      </c>
      <c r="N32" s="251" t="s">
        <v>199</v>
      </c>
      <c r="O32" s="251">
        <v>2</v>
      </c>
      <c r="P32" s="251">
        <v>7</v>
      </c>
      <c r="Q32" s="251">
        <v>4</v>
      </c>
      <c r="R32" s="251">
        <v>2</v>
      </c>
      <c r="S32" s="251">
        <v>12</v>
      </c>
      <c r="T32" s="251">
        <v>7</v>
      </c>
      <c r="V32" s="251" t="s">
        <v>199</v>
      </c>
      <c r="W32" s="251" t="s">
        <v>199</v>
      </c>
      <c r="X32" s="251" t="s">
        <v>199</v>
      </c>
      <c r="Y32" s="251" t="s">
        <v>199</v>
      </c>
      <c r="Z32" s="251" t="s">
        <v>199</v>
      </c>
      <c r="AA32" s="251" t="s">
        <v>199</v>
      </c>
      <c r="AB32" s="251" t="s">
        <v>199</v>
      </c>
      <c r="AC32" s="251" t="s">
        <v>199</v>
      </c>
      <c r="AD32" s="252" t="s">
        <v>199</v>
      </c>
      <c r="AE32" s="253"/>
      <c r="AF32" s="254" t="s">
        <v>199</v>
      </c>
      <c r="AG32" s="251" t="s">
        <v>199</v>
      </c>
      <c r="AH32" s="251" t="s">
        <v>199</v>
      </c>
      <c r="AI32" s="251">
        <v>75</v>
      </c>
      <c r="AJ32" s="251">
        <v>55</v>
      </c>
      <c r="AK32" s="251">
        <v>58</v>
      </c>
      <c r="AL32" s="251">
        <v>99</v>
      </c>
      <c r="AM32" s="251">
        <v>98</v>
      </c>
      <c r="AN32" s="251">
        <v>98</v>
      </c>
      <c r="AP32" s="251" t="s">
        <v>199</v>
      </c>
      <c r="AQ32" s="251" t="s">
        <v>199</v>
      </c>
      <c r="AR32" s="251" t="s">
        <v>199</v>
      </c>
      <c r="AS32" s="251">
        <v>75</v>
      </c>
      <c r="AT32" s="251">
        <v>55</v>
      </c>
      <c r="AU32" s="251">
        <v>58</v>
      </c>
      <c r="AV32" s="251">
        <v>99</v>
      </c>
      <c r="AW32" s="251">
        <v>98</v>
      </c>
      <c r="AX32" s="251">
        <v>98</v>
      </c>
      <c r="AZ32" s="251" t="s">
        <v>199</v>
      </c>
      <c r="BA32" s="251" t="s">
        <v>199</v>
      </c>
      <c r="BB32" s="251" t="s">
        <v>199</v>
      </c>
      <c r="BC32" s="251" t="s">
        <v>199</v>
      </c>
      <c r="BD32" s="251" t="s">
        <v>199</v>
      </c>
      <c r="BE32" s="251" t="s">
        <v>199</v>
      </c>
      <c r="BF32" s="251" t="s">
        <v>199</v>
      </c>
      <c r="BG32" s="251" t="s">
        <v>199</v>
      </c>
      <c r="BH32" s="252" t="s">
        <v>199</v>
      </c>
      <c r="BI32" s="84"/>
    </row>
    <row r="33" spans="1:61" ht="13.15" x14ac:dyDescent="0.4">
      <c r="A33" s="120" t="s">
        <v>19</v>
      </c>
      <c r="B33" s="254" t="s">
        <v>199</v>
      </c>
      <c r="C33" s="251" t="s">
        <v>199</v>
      </c>
      <c r="D33" s="251" t="s">
        <v>199</v>
      </c>
      <c r="E33" s="251">
        <v>0</v>
      </c>
      <c r="F33" s="251">
        <v>0</v>
      </c>
      <c r="G33" s="251">
        <v>0</v>
      </c>
      <c r="H33" s="251">
        <v>0</v>
      </c>
      <c r="I33" s="251">
        <v>1</v>
      </c>
      <c r="J33" s="251">
        <v>0</v>
      </c>
      <c r="L33" s="251" t="s">
        <v>199</v>
      </c>
      <c r="M33" s="251" t="s">
        <v>199</v>
      </c>
      <c r="N33" s="251" t="s">
        <v>199</v>
      </c>
      <c r="O33" s="251">
        <v>0</v>
      </c>
      <c r="P33" s="251">
        <v>0</v>
      </c>
      <c r="Q33" s="251">
        <v>0</v>
      </c>
      <c r="R33" s="251">
        <v>0</v>
      </c>
      <c r="S33" s="251">
        <v>1</v>
      </c>
      <c r="T33" s="251">
        <v>0</v>
      </c>
      <c r="V33" s="251" t="s">
        <v>199</v>
      </c>
      <c r="W33" s="251" t="s">
        <v>199</v>
      </c>
      <c r="X33" s="251" t="s">
        <v>199</v>
      </c>
      <c r="Y33" s="251" t="s">
        <v>199</v>
      </c>
      <c r="Z33" s="251" t="s">
        <v>199</v>
      </c>
      <c r="AA33" s="251" t="s">
        <v>199</v>
      </c>
      <c r="AB33" s="251" t="s">
        <v>199</v>
      </c>
      <c r="AC33" s="251" t="s">
        <v>199</v>
      </c>
      <c r="AD33" s="252" t="s">
        <v>199</v>
      </c>
      <c r="AE33" s="253"/>
      <c r="AF33" s="254" t="s">
        <v>199</v>
      </c>
      <c r="AG33" s="251" t="s">
        <v>199</v>
      </c>
      <c r="AH33" s="251" t="s">
        <v>199</v>
      </c>
      <c r="AI33" s="251">
        <v>84</v>
      </c>
      <c r="AJ33" s="251">
        <v>67</v>
      </c>
      <c r="AK33" s="251">
        <v>68</v>
      </c>
      <c r="AL33" s="251">
        <v>100</v>
      </c>
      <c r="AM33" s="251">
        <v>98</v>
      </c>
      <c r="AN33" s="251">
        <v>99</v>
      </c>
      <c r="AP33" s="251" t="s">
        <v>199</v>
      </c>
      <c r="AQ33" s="251" t="s">
        <v>199</v>
      </c>
      <c r="AR33" s="251" t="s">
        <v>199</v>
      </c>
      <c r="AS33" s="251">
        <v>84</v>
      </c>
      <c r="AT33" s="251">
        <v>67</v>
      </c>
      <c r="AU33" s="251">
        <v>68</v>
      </c>
      <c r="AV33" s="251">
        <v>100</v>
      </c>
      <c r="AW33" s="251">
        <v>98</v>
      </c>
      <c r="AX33" s="251">
        <v>99</v>
      </c>
      <c r="AZ33" s="251" t="s">
        <v>199</v>
      </c>
      <c r="BA33" s="251" t="s">
        <v>199</v>
      </c>
      <c r="BB33" s="251" t="s">
        <v>199</v>
      </c>
      <c r="BC33" s="251" t="s">
        <v>199</v>
      </c>
      <c r="BD33" s="251" t="s">
        <v>199</v>
      </c>
      <c r="BE33" s="251" t="s">
        <v>199</v>
      </c>
      <c r="BF33" s="251" t="s">
        <v>199</v>
      </c>
      <c r="BG33" s="251" t="s">
        <v>199</v>
      </c>
      <c r="BH33" s="252" t="s">
        <v>199</v>
      </c>
      <c r="BI33" s="84"/>
    </row>
    <row r="34" spans="1:61" ht="13.15" x14ac:dyDescent="0.4">
      <c r="A34" s="120" t="s">
        <v>20</v>
      </c>
      <c r="B34" s="254" t="s">
        <v>199</v>
      </c>
      <c r="C34" s="251" t="s">
        <v>199</v>
      </c>
      <c r="D34" s="251" t="s">
        <v>199</v>
      </c>
      <c r="E34" s="251">
        <v>4</v>
      </c>
      <c r="F34" s="251">
        <v>0</v>
      </c>
      <c r="G34" s="251">
        <v>2</v>
      </c>
      <c r="H34" s="251">
        <v>6</v>
      </c>
      <c r="I34" s="251">
        <v>0</v>
      </c>
      <c r="J34" s="251">
        <v>3</v>
      </c>
      <c r="L34" s="251" t="s">
        <v>199</v>
      </c>
      <c r="M34" s="251" t="s">
        <v>199</v>
      </c>
      <c r="N34" s="251" t="s">
        <v>199</v>
      </c>
      <c r="O34" s="251">
        <v>4</v>
      </c>
      <c r="P34" s="251">
        <v>0</v>
      </c>
      <c r="Q34" s="251">
        <v>2</v>
      </c>
      <c r="R34" s="251">
        <v>6</v>
      </c>
      <c r="S34" s="251">
        <v>0</v>
      </c>
      <c r="T34" s="251">
        <v>3</v>
      </c>
      <c r="V34" s="251" t="s">
        <v>199</v>
      </c>
      <c r="W34" s="251" t="s">
        <v>199</v>
      </c>
      <c r="X34" s="251" t="s">
        <v>199</v>
      </c>
      <c r="Y34" s="251" t="s">
        <v>199</v>
      </c>
      <c r="Z34" s="251" t="s">
        <v>199</v>
      </c>
      <c r="AA34" s="251" t="s">
        <v>199</v>
      </c>
      <c r="AB34" s="251" t="s">
        <v>199</v>
      </c>
      <c r="AC34" s="251" t="s">
        <v>199</v>
      </c>
      <c r="AD34" s="252" t="s">
        <v>199</v>
      </c>
      <c r="AE34" s="253"/>
      <c r="AF34" s="254" t="s">
        <v>199</v>
      </c>
      <c r="AG34" s="251" t="s">
        <v>199</v>
      </c>
      <c r="AH34" s="251" t="s">
        <v>199</v>
      </c>
      <c r="AI34" s="251">
        <v>74</v>
      </c>
      <c r="AJ34" s="251">
        <v>38</v>
      </c>
      <c r="AK34" s="251">
        <v>73</v>
      </c>
      <c r="AL34" s="251">
        <v>99</v>
      </c>
      <c r="AM34" s="251">
        <v>95</v>
      </c>
      <c r="AN34" s="251">
        <v>99</v>
      </c>
      <c r="AP34" s="251" t="s">
        <v>199</v>
      </c>
      <c r="AQ34" s="251" t="s">
        <v>199</v>
      </c>
      <c r="AR34" s="251" t="s">
        <v>199</v>
      </c>
      <c r="AS34" s="251">
        <v>74</v>
      </c>
      <c r="AT34" s="251">
        <v>38</v>
      </c>
      <c r="AU34" s="251">
        <v>73</v>
      </c>
      <c r="AV34" s="251">
        <v>99</v>
      </c>
      <c r="AW34" s="251">
        <v>95</v>
      </c>
      <c r="AX34" s="251">
        <v>99</v>
      </c>
      <c r="AZ34" s="251" t="s">
        <v>199</v>
      </c>
      <c r="BA34" s="251" t="s">
        <v>199</v>
      </c>
      <c r="BB34" s="251" t="s">
        <v>199</v>
      </c>
      <c r="BC34" s="251" t="s">
        <v>199</v>
      </c>
      <c r="BD34" s="251" t="s">
        <v>199</v>
      </c>
      <c r="BE34" s="251" t="s">
        <v>199</v>
      </c>
      <c r="BF34" s="251" t="s">
        <v>199</v>
      </c>
      <c r="BG34" s="251" t="s">
        <v>199</v>
      </c>
      <c r="BH34" s="252" t="s">
        <v>199</v>
      </c>
      <c r="BI34" s="84"/>
    </row>
    <row r="35" spans="1:61" ht="14.65" x14ac:dyDescent="0.4">
      <c r="A35" s="120" t="s">
        <v>454</v>
      </c>
      <c r="B35" s="254" t="s">
        <v>199</v>
      </c>
      <c r="C35" s="251" t="s">
        <v>199</v>
      </c>
      <c r="D35" s="251" t="s">
        <v>199</v>
      </c>
      <c r="E35" s="251">
        <v>2</v>
      </c>
      <c r="F35" s="251">
        <v>5</v>
      </c>
      <c r="G35" s="251">
        <v>4</v>
      </c>
      <c r="H35" s="251">
        <v>3</v>
      </c>
      <c r="I35" s="251">
        <v>9</v>
      </c>
      <c r="J35" s="251">
        <v>6</v>
      </c>
      <c r="L35" s="251" t="s">
        <v>199</v>
      </c>
      <c r="M35" s="251" t="s">
        <v>199</v>
      </c>
      <c r="N35" s="251" t="s">
        <v>199</v>
      </c>
      <c r="O35" s="251">
        <v>2</v>
      </c>
      <c r="P35" s="251">
        <v>5</v>
      </c>
      <c r="Q35" s="251">
        <v>4</v>
      </c>
      <c r="R35" s="251">
        <v>3</v>
      </c>
      <c r="S35" s="251">
        <v>9</v>
      </c>
      <c r="T35" s="251">
        <v>6</v>
      </c>
      <c r="V35" s="251" t="s">
        <v>199</v>
      </c>
      <c r="W35" s="251" t="s">
        <v>199</v>
      </c>
      <c r="X35" s="251" t="s">
        <v>199</v>
      </c>
      <c r="Y35" s="251" t="s">
        <v>199</v>
      </c>
      <c r="Z35" s="251" t="s">
        <v>199</v>
      </c>
      <c r="AA35" s="251" t="s">
        <v>199</v>
      </c>
      <c r="AB35" s="251" t="s">
        <v>199</v>
      </c>
      <c r="AC35" s="251" t="s">
        <v>199</v>
      </c>
      <c r="AD35" s="252" t="s">
        <v>199</v>
      </c>
      <c r="AE35" s="253"/>
      <c r="AF35" s="254" t="s">
        <v>199</v>
      </c>
      <c r="AG35" s="251" t="s">
        <v>199</v>
      </c>
      <c r="AH35" s="251" t="s">
        <v>199</v>
      </c>
      <c r="AI35" s="251">
        <v>73</v>
      </c>
      <c r="AJ35" s="251">
        <v>53</v>
      </c>
      <c r="AK35" s="251">
        <v>58</v>
      </c>
      <c r="AL35" s="251">
        <v>99</v>
      </c>
      <c r="AM35" s="251">
        <v>98</v>
      </c>
      <c r="AN35" s="251">
        <v>98</v>
      </c>
      <c r="AP35" s="251" t="s">
        <v>199</v>
      </c>
      <c r="AQ35" s="251" t="s">
        <v>199</v>
      </c>
      <c r="AR35" s="251" t="s">
        <v>199</v>
      </c>
      <c r="AS35" s="251">
        <v>73</v>
      </c>
      <c r="AT35" s="251">
        <v>53</v>
      </c>
      <c r="AU35" s="251">
        <v>58</v>
      </c>
      <c r="AV35" s="251">
        <v>99</v>
      </c>
      <c r="AW35" s="251">
        <v>98</v>
      </c>
      <c r="AX35" s="251">
        <v>98</v>
      </c>
      <c r="AZ35" s="251" t="s">
        <v>199</v>
      </c>
      <c r="BA35" s="251" t="s">
        <v>199</v>
      </c>
      <c r="BB35" s="251" t="s">
        <v>199</v>
      </c>
      <c r="BC35" s="251" t="s">
        <v>199</v>
      </c>
      <c r="BD35" s="251" t="s">
        <v>199</v>
      </c>
      <c r="BE35" s="251" t="s">
        <v>199</v>
      </c>
      <c r="BF35" s="251" t="s">
        <v>199</v>
      </c>
      <c r="BG35" s="251" t="s">
        <v>199</v>
      </c>
      <c r="BH35" s="252" t="s">
        <v>199</v>
      </c>
      <c r="BI35" s="84"/>
    </row>
    <row r="36" spans="1:61" ht="13.15" x14ac:dyDescent="0.4">
      <c r="A36" s="121" t="s">
        <v>22</v>
      </c>
      <c r="B36" s="254" t="s">
        <v>199</v>
      </c>
      <c r="C36" s="251" t="s">
        <v>199</v>
      </c>
      <c r="D36" s="251" t="s">
        <v>199</v>
      </c>
      <c r="E36" s="251">
        <v>0</v>
      </c>
      <c r="F36" s="251">
        <v>1</v>
      </c>
      <c r="G36" s="251">
        <v>0</v>
      </c>
      <c r="H36" s="251">
        <v>0</v>
      </c>
      <c r="I36" s="251">
        <v>2</v>
      </c>
      <c r="J36" s="251">
        <v>1</v>
      </c>
      <c r="L36" s="251" t="s">
        <v>199</v>
      </c>
      <c r="M36" s="251" t="s">
        <v>199</v>
      </c>
      <c r="N36" s="251" t="s">
        <v>199</v>
      </c>
      <c r="O36" s="251">
        <v>0</v>
      </c>
      <c r="P36" s="251">
        <v>1</v>
      </c>
      <c r="Q36" s="251">
        <v>0</v>
      </c>
      <c r="R36" s="251">
        <v>0</v>
      </c>
      <c r="S36" s="251">
        <v>2</v>
      </c>
      <c r="T36" s="251">
        <v>1</v>
      </c>
      <c r="V36" s="251" t="s">
        <v>199</v>
      </c>
      <c r="W36" s="251" t="s">
        <v>199</v>
      </c>
      <c r="X36" s="251" t="s">
        <v>199</v>
      </c>
      <c r="Y36" s="251" t="s">
        <v>199</v>
      </c>
      <c r="Z36" s="251" t="s">
        <v>199</v>
      </c>
      <c r="AA36" s="251" t="s">
        <v>199</v>
      </c>
      <c r="AB36" s="251" t="s">
        <v>199</v>
      </c>
      <c r="AC36" s="251" t="s">
        <v>199</v>
      </c>
      <c r="AD36" s="252" t="s">
        <v>199</v>
      </c>
      <c r="AE36" s="253"/>
      <c r="AF36" s="254" t="s">
        <v>199</v>
      </c>
      <c r="AG36" s="251" t="s">
        <v>199</v>
      </c>
      <c r="AH36" s="251" t="s">
        <v>199</v>
      </c>
      <c r="AI36" s="251">
        <v>64</v>
      </c>
      <c r="AJ36" s="251">
        <v>40</v>
      </c>
      <c r="AK36" s="251">
        <v>43</v>
      </c>
      <c r="AL36" s="251">
        <v>98</v>
      </c>
      <c r="AM36" s="251">
        <v>96</v>
      </c>
      <c r="AN36" s="251">
        <v>97</v>
      </c>
      <c r="AP36" s="251" t="s">
        <v>199</v>
      </c>
      <c r="AQ36" s="251" t="s">
        <v>199</v>
      </c>
      <c r="AR36" s="251" t="s">
        <v>199</v>
      </c>
      <c r="AS36" s="251">
        <v>64</v>
      </c>
      <c r="AT36" s="251">
        <v>40</v>
      </c>
      <c r="AU36" s="251">
        <v>43</v>
      </c>
      <c r="AV36" s="251">
        <v>98</v>
      </c>
      <c r="AW36" s="251">
        <v>96</v>
      </c>
      <c r="AX36" s="251">
        <v>97</v>
      </c>
      <c r="AZ36" s="251" t="s">
        <v>199</v>
      </c>
      <c r="BA36" s="251" t="s">
        <v>199</v>
      </c>
      <c r="BB36" s="251" t="s">
        <v>199</v>
      </c>
      <c r="BC36" s="251" t="s">
        <v>199</v>
      </c>
      <c r="BD36" s="251" t="s">
        <v>199</v>
      </c>
      <c r="BE36" s="251" t="s">
        <v>199</v>
      </c>
      <c r="BF36" s="251" t="s">
        <v>199</v>
      </c>
      <c r="BG36" s="251" t="s">
        <v>199</v>
      </c>
      <c r="BH36" s="252" t="s">
        <v>199</v>
      </c>
      <c r="BI36" s="84"/>
    </row>
    <row r="37" spans="1:61" ht="13.15" x14ac:dyDescent="0.4">
      <c r="A37" s="120" t="s">
        <v>23</v>
      </c>
      <c r="B37" s="254" t="s">
        <v>199</v>
      </c>
      <c r="C37" s="251" t="s">
        <v>199</v>
      </c>
      <c r="D37" s="251" t="s">
        <v>199</v>
      </c>
      <c r="E37" s="251">
        <v>6</v>
      </c>
      <c r="F37" s="251">
        <v>8</v>
      </c>
      <c r="G37" s="251">
        <v>7</v>
      </c>
      <c r="H37" s="251">
        <v>8</v>
      </c>
      <c r="I37" s="251">
        <v>12</v>
      </c>
      <c r="J37" s="251">
        <v>10</v>
      </c>
      <c r="L37" s="251" t="s">
        <v>199</v>
      </c>
      <c r="M37" s="251" t="s">
        <v>199</v>
      </c>
      <c r="N37" s="251" t="s">
        <v>199</v>
      </c>
      <c r="O37" s="251">
        <v>6</v>
      </c>
      <c r="P37" s="251">
        <v>8</v>
      </c>
      <c r="Q37" s="251">
        <v>7</v>
      </c>
      <c r="R37" s="251">
        <v>8</v>
      </c>
      <c r="S37" s="251">
        <v>12</v>
      </c>
      <c r="T37" s="251">
        <v>10</v>
      </c>
      <c r="V37" s="251" t="s">
        <v>199</v>
      </c>
      <c r="W37" s="251" t="s">
        <v>199</v>
      </c>
      <c r="X37" s="251" t="s">
        <v>199</v>
      </c>
      <c r="Y37" s="251">
        <v>0</v>
      </c>
      <c r="Z37" s="251">
        <v>0</v>
      </c>
      <c r="AA37" s="251">
        <v>0</v>
      </c>
      <c r="AB37" s="251">
        <v>0</v>
      </c>
      <c r="AC37" s="251">
        <v>0</v>
      </c>
      <c r="AD37" s="252">
        <v>0</v>
      </c>
      <c r="AE37" s="253"/>
      <c r="AF37" s="254" t="s">
        <v>199</v>
      </c>
      <c r="AG37" s="251" t="s">
        <v>199</v>
      </c>
      <c r="AH37" s="251" t="s">
        <v>199</v>
      </c>
      <c r="AI37" s="251">
        <v>70</v>
      </c>
      <c r="AJ37" s="251">
        <v>63</v>
      </c>
      <c r="AK37" s="251">
        <v>65</v>
      </c>
      <c r="AL37" s="251">
        <v>98</v>
      </c>
      <c r="AM37" s="251">
        <v>97</v>
      </c>
      <c r="AN37" s="251">
        <v>97</v>
      </c>
      <c r="AP37" s="251" t="s">
        <v>199</v>
      </c>
      <c r="AQ37" s="251" t="s">
        <v>199</v>
      </c>
      <c r="AR37" s="251" t="s">
        <v>199</v>
      </c>
      <c r="AS37" s="251">
        <v>70</v>
      </c>
      <c r="AT37" s="251">
        <v>62</v>
      </c>
      <c r="AU37" s="251">
        <v>65</v>
      </c>
      <c r="AV37" s="251">
        <v>98</v>
      </c>
      <c r="AW37" s="251">
        <v>97</v>
      </c>
      <c r="AX37" s="251">
        <v>97</v>
      </c>
      <c r="AZ37" s="251" t="s">
        <v>199</v>
      </c>
      <c r="BA37" s="251" t="s">
        <v>199</v>
      </c>
      <c r="BB37" s="251" t="s">
        <v>199</v>
      </c>
      <c r="BC37" s="251">
        <v>73</v>
      </c>
      <c r="BD37" s="251">
        <v>71</v>
      </c>
      <c r="BE37" s="251">
        <v>71</v>
      </c>
      <c r="BF37" s="251">
        <v>98</v>
      </c>
      <c r="BG37" s="251">
        <v>97</v>
      </c>
      <c r="BH37" s="252">
        <v>97</v>
      </c>
      <c r="BI37" s="84"/>
    </row>
    <row r="38" spans="1:61" ht="13.15" x14ac:dyDescent="0.4">
      <c r="A38" s="120" t="s">
        <v>24</v>
      </c>
      <c r="B38" s="254" t="s">
        <v>199</v>
      </c>
      <c r="C38" s="251" t="s">
        <v>199</v>
      </c>
      <c r="D38" s="251" t="s">
        <v>199</v>
      </c>
      <c r="E38" s="251">
        <v>7</v>
      </c>
      <c r="F38" s="251">
        <v>9</v>
      </c>
      <c r="G38" s="251">
        <v>8</v>
      </c>
      <c r="H38" s="251">
        <v>11</v>
      </c>
      <c r="I38" s="251">
        <v>14</v>
      </c>
      <c r="J38" s="251">
        <v>13</v>
      </c>
      <c r="L38" s="251" t="s">
        <v>199</v>
      </c>
      <c r="M38" s="251" t="s">
        <v>199</v>
      </c>
      <c r="N38" s="251" t="s">
        <v>199</v>
      </c>
      <c r="O38" s="251">
        <v>7</v>
      </c>
      <c r="P38" s="251">
        <v>9</v>
      </c>
      <c r="Q38" s="251">
        <v>8</v>
      </c>
      <c r="R38" s="251">
        <v>10</v>
      </c>
      <c r="S38" s="251">
        <v>14</v>
      </c>
      <c r="T38" s="251">
        <v>12</v>
      </c>
      <c r="V38" s="251" t="s">
        <v>199</v>
      </c>
      <c r="W38" s="251" t="s">
        <v>199</v>
      </c>
      <c r="X38" s="251" t="s">
        <v>199</v>
      </c>
      <c r="Y38" s="251">
        <v>0</v>
      </c>
      <c r="Z38" s="251">
        <v>0</v>
      </c>
      <c r="AA38" s="251">
        <v>0</v>
      </c>
      <c r="AB38" s="251" t="s">
        <v>229</v>
      </c>
      <c r="AC38" s="251" t="s">
        <v>229</v>
      </c>
      <c r="AD38" s="252">
        <v>0</v>
      </c>
      <c r="AE38" s="253"/>
      <c r="AF38" s="254" t="s">
        <v>199</v>
      </c>
      <c r="AG38" s="251" t="s">
        <v>199</v>
      </c>
      <c r="AH38" s="251" t="s">
        <v>199</v>
      </c>
      <c r="AI38" s="251">
        <v>66</v>
      </c>
      <c r="AJ38" s="251">
        <v>62</v>
      </c>
      <c r="AK38" s="251">
        <v>64</v>
      </c>
      <c r="AL38" s="251">
        <v>99</v>
      </c>
      <c r="AM38" s="251">
        <v>98</v>
      </c>
      <c r="AN38" s="251">
        <v>98</v>
      </c>
      <c r="AP38" s="251" t="s">
        <v>199</v>
      </c>
      <c r="AQ38" s="251" t="s">
        <v>199</v>
      </c>
      <c r="AR38" s="251" t="s">
        <v>199</v>
      </c>
      <c r="AS38" s="251">
        <v>66</v>
      </c>
      <c r="AT38" s="251">
        <v>62</v>
      </c>
      <c r="AU38" s="251">
        <v>63</v>
      </c>
      <c r="AV38" s="251">
        <v>99</v>
      </c>
      <c r="AW38" s="251">
        <v>98</v>
      </c>
      <c r="AX38" s="251">
        <v>98</v>
      </c>
      <c r="AZ38" s="251" t="s">
        <v>199</v>
      </c>
      <c r="BA38" s="251" t="s">
        <v>199</v>
      </c>
      <c r="BB38" s="251" t="s">
        <v>199</v>
      </c>
      <c r="BC38" s="251">
        <v>80</v>
      </c>
      <c r="BD38" s="251">
        <v>85</v>
      </c>
      <c r="BE38" s="251">
        <v>83</v>
      </c>
      <c r="BF38" s="251" t="s">
        <v>229</v>
      </c>
      <c r="BG38" s="251" t="s">
        <v>229</v>
      </c>
      <c r="BH38" s="252">
        <v>99</v>
      </c>
      <c r="BI38" s="84"/>
    </row>
    <row r="39" spans="1:61" ht="13.15" x14ac:dyDescent="0.4">
      <c r="A39" s="120" t="s">
        <v>25</v>
      </c>
      <c r="B39" s="254" t="s">
        <v>199</v>
      </c>
      <c r="C39" s="251" t="s">
        <v>199</v>
      </c>
      <c r="D39" s="251" t="s">
        <v>199</v>
      </c>
      <c r="E39" s="251">
        <v>1</v>
      </c>
      <c r="F39" s="251">
        <v>1</v>
      </c>
      <c r="G39" s="251">
        <v>1</v>
      </c>
      <c r="H39" s="251">
        <v>1</v>
      </c>
      <c r="I39" s="251">
        <v>2</v>
      </c>
      <c r="J39" s="251">
        <v>2</v>
      </c>
      <c r="L39" s="251" t="s">
        <v>199</v>
      </c>
      <c r="M39" s="251" t="s">
        <v>199</v>
      </c>
      <c r="N39" s="251" t="s">
        <v>199</v>
      </c>
      <c r="O39" s="251">
        <v>1</v>
      </c>
      <c r="P39" s="251">
        <v>1</v>
      </c>
      <c r="Q39" s="251">
        <v>1</v>
      </c>
      <c r="R39" s="251">
        <v>1</v>
      </c>
      <c r="S39" s="251">
        <v>2</v>
      </c>
      <c r="T39" s="251">
        <v>2</v>
      </c>
      <c r="V39" s="251" t="s">
        <v>199</v>
      </c>
      <c r="W39" s="251" t="s">
        <v>199</v>
      </c>
      <c r="X39" s="251" t="s">
        <v>199</v>
      </c>
      <c r="Y39" s="251" t="s">
        <v>229</v>
      </c>
      <c r="Z39" s="251" t="s">
        <v>229</v>
      </c>
      <c r="AA39" s="251">
        <v>0</v>
      </c>
      <c r="AB39" s="251" t="s">
        <v>229</v>
      </c>
      <c r="AC39" s="251" t="s">
        <v>229</v>
      </c>
      <c r="AD39" s="252">
        <v>0</v>
      </c>
      <c r="AE39" s="253"/>
      <c r="AF39" s="254" t="s">
        <v>199</v>
      </c>
      <c r="AG39" s="251" t="s">
        <v>199</v>
      </c>
      <c r="AH39" s="251" t="s">
        <v>199</v>
      </c>
      <c r="AI39" s="251">
        <v>64</v>
      </c>
      <c r="AJ39" s="251">
        <v>54</v>
      </c>
      <c r="AK39" s="251">
        <v>58</v>
      </c>
      <c r="AL39" s="251">
        <v>97</v>
      </c>
      <c r="AM39" s="251">
        <v>95</v>
      </c>
      <c r="AN39" s="251">
        <v>95</v>
      </c>
      <c r="AP39" s="251" t="s">
        <v>199</v>
      </c>
      <c r="AQ39" s="251" t="s">
        <v>199</v>
      </c>
      <c r="AR39" s="251" t="s">
        <v>199</v>
      </c>
      <c r="AS39" s="251">
        <v>64</v>
      </c>
      <c r="AT39" s="251">
        <v>54</v>
      </c>
      <c r="AU39" s="251">
        <v>58</v>
      </c>
      <c r="AV39" s="251">
        <v>97</v>
      </c>
      <c r="AW39" s="251">
        <v>95</v>
      </c>
      <c r="AX39" s="251">
        <v>95</v>
      </c>
      <c r="AZ39" s="251" t="s">
        <v>199</v>
      </c>
      <c r="BA39" s="251" t="s">
        <v>199</v>
      </c>
      <c r="BB39" s="251" t="s">
        <v>199</v>
      </c>
      <c r="BC39" s="251" t="s">
        <v>229</v>
      </c>
      <c r="BD39" s="251" t="s">
        <v>229</v>
      </c>
      <c r="BE39" s="251">
        <v>16</v>
      </c>
      <c r="BF39" s="251" t="s">
        <v>229</v>
      </c>
      <c r="BG39" s="251" t="s">
        <v>229</v>
      </c>
      <c r="BH39" s="252">
        <v>84</v>
      </c>
      <c r="BI39" s="84"/>
    </row>
    <row r="40" spans="1:61" ht="13.15" x14ac:dyDescent="0.4">
      <c r="A40" s="120" t="s">
        <v>26</v>
      </c>
      <c r="B40" s="254" t="s">
        <v>199</v>
      </c>
      <c r="C40" s="251" t="s">
        <v>199</v>
      </c>
      <c r="D40" s="251" t="s">
        <v>199</v>
      </c>
      <c r="E40" s="251">
        <v>4</v>
      </c>
      <c r="F40" s="251">
        <v>0</v>
      </c>
      <c r="G40" s="251">
        <v>2</v>
      </c>
      <c r="H40" s="251">
        <v>6</v>
      </c>
      <c r="I40" s="251">
        <v>1</v>
      </c>
      <c r="J40" s="251">
        <v>3</v>
      </c>
      <c r="L40" s="251" t="s">
        <v>199</v>
      </c>
      <c r="M40" s="251" t="s">
        <v>199</v>
      </c>
      <c r="N40" s="251" t="s">
        <v>199</v>
      </c>
      <c r="O40" s="251">
        <v>4</v>
      </c>
      <c r="P40" s="251">
        <v>0</v>
      </c>
      <c r="Q40" s="251">
        <v>2</v>
      </c>
      <c r="R40" s="251">
        <v>6</v>
      </c>
      <c r="S40" s="251">
        <v>1</v>
      </c>
      <c r="T40" s="251">
        <v>3</v>
      </c>
      <c r="V40" s="251" t="s">
        <v>199</v>
      </c>
      <c r="W40" s="251" t="s">
        <v>199</v>
      </c>
      <c r="X40" s="251" t="s">
        <v>199</v>
      </c>
      <c r="Y40" s="251" t="s">
        <v>199</v>
      </c>
      <c r="Z40" s="251" t="s">
        <v>199</v>
      </c>
      <c r="AA40" s="251" t="s">
        <v>199</v>
      </c>
      <c r="AB40" s="251" t="s">
        <v>199</v>
      </c>
      <c r="AC40" s="251" t="s">
        <v>199</v>
      </c>
      <c r="AD40" s="252" t="s">
        <v>199</v>
      </c>
      <c r="AE40" s="253"/>
      <c r="AF40" s="254" t="s">
        <v>199</v>
      </c>
      <c r="AG40" s="251" t="s">
        <v>199</v>
      </c>
      <c r="AH40" s="251" t="s">
        <v>199</v>
      </c>
      <c r="AI40" s="251">
        <v>58</v>
      </c>
      <c r="AJ40" s="251">
        <v>39</v>
      </c>
      <c r="AK40" s="251">
        <v>55</v>
      </c>
      <c r="AL40" s="251">
        <v>99</v>
      </c>
      <c r="AM40" s="251">
        <v>98</v>
      </c>
      <c r="AN40" s="251">
        <v>99</v>
      </c>
      <c r="AP40" s="251" t="s">
        <v>199</v>
      </c>
      <c r="AQ40" s="251" t="s">
        <v>199</v>
      </c>
      <c r="AR40" s="251" t="s">
        <v>199</v>
      </c>
      <c r="AS40" s="251">
        <v>58</v>
      </c>
      <c r="AT40" s="251">
        <v>39</v>
      </c>
      <c r="AU40" s="251">
        <v>55</v>
      </c>
      <c r="AV40" s="251">
        <v>99</v>
      </c>
      <c r="AW40" s="251">
        <v>98</v>
      </c>
      <c r="AX40" s="251">
        <v>99</v>
      </c>
      <c r="AZ40" s="251" t="s">
        <v>199</v>
      </c>
      <c r="BA40" s="251" t="s">
        <v>199</v>
      </c>
      <c r="BB40" s="251" t="s">
        <v>199</v>
      </c>
      <c r="BC40" s="251" t="s">
        <v>199</v>
      </c>
      <c r="BD40" s="251" t="s">
        <v>199</v>
      </c>
      <c r="BE40" s="251" t="s">
        <v>199</v>
      </c>
      <c r="BF40" s="251" t="s">
        <v>199</v>
      </c>
      <c r="BG40" s="251" t="s">
        <v>199</v>
      </c>
      <c r="BH40" s="252" t="s">
        <v>199</v>
      </c>
      <c r="BI40" s="84"/>
    </row>
    <row r="41" spans="1:61" ht="24" customHeight="1" x14ac:dyDescent="0.4">
      <c r="A41" s="120" t="s">
        <v>27</v>
      </c>
      <c r="B41" s="254" t="s">
        <v>199</v>
      </c>
      <c r="C41" s="251" t="s">
        <v>199</v>
      </c>
      <c r="D41" s="251" t="s">
        <v>199</v>
      </c>
      <c r="E41" s="251">
        <v>27</v>
      </c>
      <c r="F41" s="251">
        <v>26</v>
      </c>
      <c r="G41" s="251">
        <v>26</v>
      </c>
      <c r="H41" s="251">
        <v>39</v>
      </c>
      <c r="I41" s="251">
        <v>41</v>
      </c>
      <c r="J41" s="251">
        <v>40</v>
      </c>
      <c r="L41" s="251" t="s">
        <v>199</v>
      </c>
      <c r="M41" s="251" t="s">
        <v>199</v>
      </c>
      <c r="N41" s="251" t="s">
        <v>199</v>
      </c>
      <c r="O41" s="251">
        <v>26</v>
      </c>
      <c r="P41" s="251">
        <v>25</v>
      </c>
      <c r="Q41" s="251">
        <v>26</v>
      </c>
      <c r="R41" s="251">
        <v>38</v>
      </c>
      <c r="S41" s="251">
        <v>40</v>
      </c>
      <c r="T41" s="251">
        <v>39</v>
      </c>
      <c r="V41" s="251" t="s">
        <v>199</v>
      </c>
      <c r="W41" s="251" t="s">
        <v>199</v>
      </c>
      <c r="X41" s="251" t="s">
        <v>199</v>
      </c>
      <c r="Y41" s="251">
        <v>1</v>
      </c>
      <c r="Z41" s="251">
        <v>1</v>
      </c>
      <c r="AA41" s="251">
        <v>1</v>
      </c>
      <c r="AB41" s="251">
        <v>1</v>
      </c>
      <c r="AC41" s="251">
        <v>1</v>
      </c>
      <c r="AD41" s="252">
        <v>1</v>
      </c>
      <c r="AE41" s="253"/>
      <c r="AF41" s="254" t="s">
        <v>199</v>
      </c>
      <c r="AG41" s="251" t="s">
        <v>199</v>
      </c>
      <c r="AH41" s="251" t="s">
        <v>199</v>
      </c>
      <c r="AI41" s="251">
        <v>69</v>
      </c>
      <c r="AJ41" s="251">
        <v>61</v>
      </c>
      <c r="AK41" s="251">
        <v>65</v>
      </c>
      <c r="AL41" s="251">
        <v>99</v>
      </c>
      <c r="AM41" s="251">
        <v>98</v>
      </c>
      <c r="AN41" s="251">
        <v>99</v>
      </c>
      <c r="AP41" s="251" t="s">
        <v>199</v>
      </c>
      <c r="AQ41" s="251" t="s">
        <v>199</v>
      </c>
      <c r="AR41" s="251" t="s">
        <v>199</v>
      </c>
      <c r="AS41" s="251">
        <v>69</v>
      </c>
      <c r="AT41" s="251">
        <v>61</v>
      </c>
      <c r="AU41" s="251">
        <v>64</v>
      </c>
      <c r="AV41" s="251">
        <v>99</v>
      </c>
      <c r="AW41" s="251">
        <v>98</v>
      </c>
      <c r="AX41" s="251">
        <v>99</v>
      </c>
      <c r="AZ41" s="251" t="s">
        <v>199</v>
      </c>
      <c r="BA41" s="251" t="s">
        <v>199</v>
      </c>
      <c r="BB41" s="251" t="s">
        <v>199</v>
      </c>
      <c r="BC41" s="251">
        <v>87</v>
      </c>
      <c r="BD41" s="251">
        <v>88</v>
      </c>
      <c r="BE41" s="251">
        <v>87</v>
      </c>
      <c r="BF41" s="251">
        <v>99</v>
      </c>
      <c r="BG41" s="251">
        <v>99</v>
      </c>
      <c r="BH41" s="252">
        <v>99</v>
      </c>
      <c r="BI41" s="84"/>
    </row>
    <row r="42" spans="1:61" ht="13.15" x14ac:dyDescent="0.4">
      <c r="A42" s="120" t="s">
        <v>28</v>
      </c>
      <c r="B42" s="254" t="s">
        <v>199</v>
      </c>
      <c r="C42" s="251" t="s">
        <v>199</v>
      </c>
      <c r="D42" s="251" t="s">
        <v>199</v>
      </c>
      <c r="E42" s="251">
        <v>32</v>
      </c>
      <c r="F42" s="251">
        <v>25</v>
      </c>
      <c r="G42" s="251">
        <v>28</v>
      </c>
      <c r="H42" s="251">
        <v>45</v>
      </c>
      <c r="I42" s="251">
        <v>39</v>
      </c>
      <c r="J42" s="251">
        <v>42</v>
      </c>
      <c r="L42" s="251" t="s">
        <v>199</v>
      </c>
      <c r="M42" s="251" t="s">
        <v>199</v>
      </c>
      <c r="N42" s="251" t="s">
        <v>199</v>
      </c>
      <c r="O42" s="251">
        <v>30</v>
      </c>
      <c r="P42" s="251">
        <v>23</v>
      </c>
      <c r="Q42" s="251">
        <v>27</v>
      </c>
      <c r="R42" s="251">
        <v>44</v>
      </c>
      <c r="S42" s="251">
        <v>37</v>
      </c>
      <c r="T42" s="251">
        <v>40</v>
      </c>
      <c r="V42" s="251" t="s">
        <v>199</v>
      </c>
      <c r="W42" s="251" t="s">
        <v>199</v>
      </c>
      <c r="X42" s="251" t="s">
        <v>199</v>
      </c>
      <c r="Y42" s="251">
        <v>1</v>
      </c>
      <c r="Z42" s="251">
        <v>2</v>
      </c>
      <c r="AA42" s="251">
        <v>2</v>
      </c>
      <c r="AB42" s="251">
        <v>1</v>
      </c>
      <c r="AC42" s="251">
        <v>2</v>
      </c>
      <c r="AD42" s="252">
        <v>2</v>
      </c>
      <c r="AE42" s="253"/>
      <c r="AF42" s="254" t="s">
        <v>199</v>
      </c>
      <c r="AG42" s="251" t="s">
        <v>199</v>
      </c>
      <c r="AH42" s="251" t="s">
        <v>199</v>
      </c>
      <c r="AI42" s="251">
        <v>69</v>
      </c>
      <c r="AJ42" s="251">
        <v>62</v>
      </c>
      <c r="AK42" s="251">
        <v>65</v>
      </c>
      <c r="AL42" s="251">
        <v>98</v>
      </c>
      <c r="AM42" s="251">
        <v>96</v>
      </c>
      <c r="AN42" s="251">
        <v>97</v>
      </c>
      <c r="AP42" s="251" t="s">
        <v>199</v>
      </c>
      <c r="AQ42" s="251" t="s">
        <v>199</v>
      </c>
      <c r="AR42" s="251" t="s">
        <v>199</v>
      </c>
      <c r="AS42" s="251">
        <v>69</v>
      </c>
      <c r="AT42" s="251">
        <v>60</v>
      </c>
      <c r="AU42" s="251">
        <v>65</v>
      </c>
      <c r="AV42" s="251">
        <v>98</v>
      </c>
      <c r="AW42" s="251">
        <v>96</v>
      </c>
      <c r="AX42" s="251">
        <v>97</v>
      </c>
      <c r="AZ42" s="251" t="s">
        <v>199</v>
      </c>
      <c r="BA42" s="251" t="s">
        <v>199</v>
      </c>
      <c r="BB42" s="251" t="s">
        <v>199</v>
      </c>
      <c r="BC42" s="251">
        <v>82</v>
      </c>
      <c r="BD42" s="251">
        <v>84</v>
      </c>
      <c r="BE42" s="251">
        <v>83</v>
      </c>
      <c r="BF42" s="251">
        <v>98</v>
      </c>
      <c r="BG42" s="251">
        <v>98</v>
      </c>
      <c r="BH42" s="252">
        <v>98</v>
      </c>
      <c r="BI42" s="84"/>
    </row>
    <row r="43" spans="1:61" ht="13.15" x14ac:dyDescent="0.4">
      <c r="A43" s="120" t="s">
        <v>226</v>
      </c>
      <c r="B43" s="254" t="s">
        <v>199</v>
      </c>
      <c r="C43" s="251" t="s">
        <v>199</v>
      </c>
      <c r="D43" s="251" t="s">
        <v>199</v>
      </c>
      <c r="E43" s="251">
        <v>0</v>
      </c>
      <c r="F43" s="251">
        <v>0</v>
      </c>
      <c r="G43" s="251">
        <v>0</v>
      </c>
      <c r="H43" s="251">
        <v>0</v>
      </c>
      <c r="I43" s="251">
        <v>0</v>
      </c>
      <c r="J43" s="251">
        <v>0</v>
      </c>
      <c r="L43" s="251" t="s">
        <v>199</v>
      </c>
      <c r="M43" s="251" t="s">
        <v>199</v>
      </c>
      <c r="N43" s="251" t="s">
        <v>199</v>
      </c>
      <c r="O43" s="251">
        <v>0</v>
      </c>
      <c r="P43" s="251">
        <v>0</v>
      </c>
      <c r="Q43" s="251">
        <v>0</v>
      </c>
      <c r="R43" s="251">
        <v>0</v>
      </c>
      <c r="S43" s="251">
        <v>0</v>
      </c>
      <c r="T43" s="251">
        <v>0</v>
      </c>
      <c r="V43" s="251" t="s">
        <v>199</v>
      </c>
      <c r="W43" s="251" t="s">
        <v>199</v>
      </c>
      <c r="X43" s="251" t="s">
        <v>199</v>
      </c>
      <c r="Y43" s="251" t="s">
        <v>199</v>
      </c>
      <c r="Z43" s="251" t="s">
        <v>199</v>
      </c>
      <c r="AA43" s="251" t="s">
        <v>199</v>
      </c>
      <c r="AB43" s="251" t="s">
        <v>199</v>
      </c>
      <c r="AC43" s="251" t="s">
        <v>199</v>
      </c>
      <c r="AD43" s="252" t="s">
        <v>199</v>
      </c>
      <c r="AE43" s="253"/>
      <c r="AF43" s="254" t="s">
        <v>199</v>
      </c>
      <c r="AG43" s="251" t="s">
        <v>199</v>
      </c>
      <c r="AH43" s="251" t="s">
        <v>199</v>
      </c>
      <c r="AI43" s="251">
        <v>73</v>
      </c>
      <c r="AJ43" s="251">
        <v>72</v>
      </c>
      <c r="AK43" s="251">
        <v>72</v>
      </c>
      <c r="AL43" s="251">
        <v>99</v>
      </c>
      <c r="AM43" s="251">
        <v>98</v>
      </c>
      <c r="AN43" s="251">
        <v>99</v>
      </c>
      <c r="AP43" s="251" t="s">
        <v>199</v>
      </c>
      <c r="AQ43" s="251" t="s">
        <v>199</v>
      </c>
      <c r="AR43" s="251" t="s">
        <v>199</v>
      </c>
      <c r="AS43" s="251">
        <v>73</v>
      </c>
      <c r="AT43" s="251">
        <v>72</v>
      </c>
      <c r="AU43" s="251">
        <v>72</v>
      </c>
      <c r="AV43" s="251">
        <v>99</v>
      </c>
      <c r="AW43" s="251">
        <v>98</v>
      </c>
      <c r="AX43" s="251">
        <v>99</v>
      </c>
      <c r="AZ43" s="251" t="s">
        <v>199</v>
      </c>
      <c r="BA43" s="251" t="s">
        <v>199</v>
      </c>
      <c r="BB43" s="251" t="s">
        <v>199</v>
      </c>
      <c r="BC43" s="251" t="s">
        <v>199</v>
      </c>
      <c r="BD43" s="251" t="s">
        <v>199</v>
      </c>
      <c r="BE43" s="251" t="s">
        <v>199</v>
      </c>
      <c r="BF43" s="251" t="s">
        <v>199</v>
      </c>
      <c r="BG43" s="251" t="s">
        <v>199</v>
      </c>
      <c r="BH43" s="252" t="s">
        <v>199</v>
      </c>
      <c r="BI43" s="84"/>
    </row>
    <row r="44" spans="1:61" ht="13.15" x14ac:dyDescent="0.4">
      <c r="A44" s="120" t="s">
        <v>29</v>
      </c>
      <c r="B44" s="254" t="s">
        <v>199</v>
      </c>
      <c r="C44" s="251" t="s">
        <v>199</v>
      </c>
      <c r="D44" s="251" t="s">
        <v>199</v>
      </c>
      <c r="E44" s="251">
        <v>0</v>
      </c>
      <c r="F44" s="251">
        <v>0</v>
      </c>
      <c r="G44" s="251">
        <v>0</v>
      </c>
      <c r="H44" s="251">
        <v>0</v>
      </c>
      <c r="I44" s="251">
        <v>0</v>
      </c>
      <c r="J44" s="251">
        <v>0</v>
      </c>
      <c r="L44" s="251" t="s">
        <v>199</v>
      </c>
      <c r="M44" s="251" t="s">
        <v>199</v>
      </c>
      <c r="N44" s="251" t="s">
        <v>199</v>
      </c>
      <c r="O44" s="251">
        <v>0</v>
      </c>
      <c r="P44" s="251">
        <v>0</v>
      </c>
      <c r="Q44" s="251">
        <v>0</v>
      </c>
      <c r="R44" s="251">
        <v>0</v>
      </c>
      <c r="S44" s="251">
        <v>0</v>
      </c>
      <c r="T44" s="251">
        <v>0</v>
      </c>
      <c r="V44" s="251" t="s">
        <v>199</v>
      </c>
      <c r="W44" s="251" t="s">
        <v>199</v>
      </c>
      <c r="X44" s="251" t="s">
        <v>199</v>
      </c>
      <c r="Y44" s="251" t="s">
        <v>199</v>
      </c>
      <c r="Z44" s="251" t="s">
        <v>199</v>
      </c>
      <c r="AA44" s="251" t="s">
        <v>199</v>
      </c>
      <c r="AB44" s="251" t="s">
        <v>199</v>
      </c>
      <c r="AC44" s="251" t="s">
        <v>199</v>
      </c>
      <c r="AD44" s="252" t="s">
        <v>199</v>
      </c>
      <c r="AE44" s="253"/>
      <c r="AF44" s="254" t="s">
        <v>199</v>
      </c>
      <c r="AG44" s="251" t="s">
        <v>199</v>
      </c>
      <c r="AH44" s="251" t="s">
        <v>199</v>
      </c>
      <c r="AI44" s="251">
        <v>60</v>
      </c>
      <c r="AJ44" s="251">
        <v>45</v>
      </c>
      <c r="AK44" s="251">
        <v>52</v>
      </c>
      <c r="AL44" s="251">
        <v>98</v>
      </c>
      <c r="AM44" s="251">
        <v>94</v>
      </c>
      <c r="AN44" s="251">
        <v>96</v>
      </c>
      <c r="AP44" s="251" t="s">
        <v>199</v>
      </c>
      <c r="AQ44" s="251" t="s">
        <v>199</v>
      </c>
      <c r="AR44" s="251" t="s">
        <v>199</v>
      </c>
      <c r="AS44" s="251">
        <v>60</v>
      </c>
      <c r="AT44" s="251">
        <v>45</v>
      </c>
      <c r="AU44" s="251">
        <v>52</v>
      </c>
      <c r="AV44" s="251">
        <v>98</v>
      </c>
      <c r="AW44" s="251">
        <v>94</v>
      </c>
      <c r="AX44" s="251">
        <v>96</v>
      </c>
      <c r="AZ44" s="251" t="s">
        <v>199</v>
      </c>
      <c r="BA44" s="251" t="s">
        <v>199</v>
      </c>
      <c r="BB44" s="251" t="s">
        <v>199</v>
      </c>
      <c r="BC44" s="251" t="s">
        <v>199</v>
      </c>
      <c r="BD44" s="251" t="s">
        <v>199</v>
      </c>
      <c r="BE44" s="251" t="s">
        <v>199</v>
      </c>
      <c r="BF44" s="251" t="s">
        <v>199</v>
      </c>
      <c r="BG44" s="251" t="s">
        <v>199</v>
      </c>
      <c r="BH44" s="252" t="s">
        <v>199</v>
      </c>
      <c r="BI44" s="84"/>
    </row>
    <row r="45" spans="1:61" ht="13.15" x14ac:dyDescent="0.4">
      <c r="A45" s="120" t="s">
        <v>30</v>
      </c>
      <c r="B45" s="254" t="s">
        <v>199</v>
      </c>
      <c r="C45" s="251" t="s">
        <v>199</v>
      </c>
      <c r="D45" s="251" t="s">
        <v>199</v>
      </c>
      <c r="E45" s="251">
        <v>1</v>
      </c>
      <c r="F45" s="251">
        <v>2</v>
      </c>
      <c r="G45" s="251">
        <v>1</v>
      </c>
      <c r="H45" s="251">
        <v>1</v>
      </c>
      <c r="I45" s="251">
        <v>2</v>
      </c>
      <c r="J45" s="251">
        <v>1</v>
      </c>
      <c r="L45" s="251" t="s">
        <v>199</v>
      </c>
      <c r="M45" s="251" t="s">
        <v>199</v>
      </c>
      <c r="N45" s="251" t="s">
        <v>199</v>
      </c>
      <c r="O45" s="251">
        <v>1</v>
      </c>
      <c r="P45" s="251">
        <v>2</v>
      </c>
      <c r="Q45" s="251">
        <v>1</v>
      </c>
      <c r="R45" s="251">
        <v>1</v>
      </c>
      <c r="S45" s="251">
        <v>2</v>
      </c>
      <c r="T45" s="251">
        <v>1</v>
      </c>
      <c r="V45" s="251" t="s">
        <v>199</v>
      </c>
      <c r="W45" s="251" t="s">
        <v>199</v>
      </c>
      <c r="X45" s="251" t="s">
        <v>199</v>
      </c>
      <c r="Y45" s="251" t="s">
        <v>199</v>
      </c>
      <c r="Z45" s="251" t="s">
        <v>199</v>
      </c>
      <c r="AA45" s="251" t="s">
        <v>199</v>
      </c>
      <c r="AB45" s="251" t="s">
        <v>199</v>
      </c>
      <c r="AC45" s="251" t="s">
        <v>199</v>
      </c>
      <c r="AD45" s="252" t="s">
        <v>199</v>
      </c>
      <c r="AE45" s="253"/>
      <c r="AF45" s="254" t="s">
        <v>199</v>
      </c>
      <c r="AG45" s="251" t="s">
        <v>199</v>
      </c>
      <c r="AH45" s="251" t="s">
        <v>199</v>
      </c>
      <c r="AI45" s="251">
        <v>77</v>
      </c>
      <c r="AJ45" s="251">
        <v>78</v>
      </c>
      <c r="AK45" s="251">
        <v>77</v>
      </c>
      <c r="AL45" s="251">
        <v>99</v>
      </c>
      <c r="AM45" s="251">
        <v>99</v>
      </c>
      <c r="AN45" s="251">
        <v>99</v>
      </c>
      <c r="AP45" s="251" t="s">
        <v>199</v>
      </c>
      <c r="AQ45" s="251" t="s">
        <v>199</v>
      </c>
      <c r="AR45" s="251" t="s">
        <v>199</v>
      </c>
      <c r="AS45" s="251">
        <v>77</v>
      </c>
      <c r="AT45" s="251">
        <v>78</v>
      </c>
      <c r="AU45" s="251">
        <v>77</v>
      </c>
      <c r="AV45" s="251">
        <v>99</v>
      </c>
      <c r="AW45" s="251">
        <v>99</v>
      </c>
      <c r="AX45" s="251">
        <v>99</v>
      </c>
      <c r="AZ45" s="251" t="s">
        <v>199</v>
      </c>
      <c r="BA45" s="251" t="s">
        <v>199</v>
      </c>
      <c r="BB45" s="251" t="s">
        <v>199</v>
      </c>
      <c r="BC45" s="251" t="s">
        <v>199</v>
      </c>
      <c r="BD45" s="251" t="s">
        <v>199</v>
      </c>
      <c r="BE45" s="251" t="s">
        <v>199</v>
      </c>
      <c r="BF45" s="251" t="s">
        <v>199</v>
      </c>
      <c r="BG45" s="251" t="s">
        <v>199</v>
      </c>
      <c r="BH45" s="252" t="s">
        <v>199</v>
      </c>
      <c r="BI45" s="84"/>
    </row>
    <row r="46" spans="1:61" ht="13.15" x14ac:dyDescent="0.4">
      <c r="A46" s="120" t="s">
        <v>31</v>
      </c>
      <c r="B46" s="254" t="s">
        <v>199</v>
      </c>
      <c r="C46" s="251" t="s">
        <v>199</v>
      </c>
      <c r="D46" s="251" t="s">
        <v>199</v>
      </c>
      <c r="E46" s="251">
        <v>8</v>
      </c>
      <c r="F46" s="251">
        <v>3</v>
      </c>
      <c r="G46" s="251">
        <v>5</v>
      </c>
      <c r="H46" s="251">
        <v>11</v>
      </c>
      <c r="I46" s="251">
        <v>6</v>
      </c>
      <c r="J46" s="251">
        <v>8</v>
      </c>
      <c r="L46" s="251" t="s">
        <v>199</v>
      </c>
      <c r="M46" s="251" t="s">
        <v>199</v>
      </c>
      <c r="N46" s="251" t="s">
        <v>199</v>
      </c>
      <c r="O46" s="251">
        <v>8</v>
      </c>
      <c r="P46" s="251">
        <v>3</v>
      </c>
      <c r="Q46" s="251">
        <v>5</v>
      </c>
      <c r="R46" s="251">
        <v>11</v>
      </c>
      <c r="S46" s="251">
        <v>6</v>
      </c>
      <c r="T46" s="251">
        <v>8</v>
      </c>
      <c r="V46" s="251" t="s">
        <v>199</v>
      </c>
      <c r="W46" s="251" t="s">
        <v>199</v>
      </c>
      <c r="X46" s="251" t="s">
        <v>199</v>
      </c>
      <c r="Y46" s="251" t="s">
        <v>199</v>
      </c>
      <c r="Z46" s="251" t="s">
        <v>199</v>
      </c>
      <c r="AA46" s="251" t="s">
        <v>199</v>
      </c>
      <c r="AB46" s="251" t="s">
        <v>199</v>
      </c>
      <c r="AC46" s="251" t="s">
        <v>199</v>
      </c>
      <c r="AD46" s="252" t="s">
        <v>199</v>
      </c>
      <c r="AE46" s="253"/>
      <c r="AF46" s="254" t="s">
        <v>199</v>
      </c>
      <c r="AG46" s="251" t="s">
        <v>199</v>
      </c>
      <c r="AH46" s="251" t="s">
        <v>199</v>
      </c>
      <c r="AI46" s="251">
        <v>69</v>
      </c>
      <c r="AJ46" s="251">
        <v>56</v>
      </c>
      <c r="AK46" s="251">
        <v>64</v>
      </c>
      <c r="AL46" s="251">
        <v>99</v>
      </c>
      <c r="AM46" s="251">
        <v>97</v>
      </c>
      <c r="AN46" s="251">
        <v>98</v>
      </c>
      <c r="AP46" s="251" t="s">
        <v>199</v>
      </c>
      <c r="AQ46" s="251" t="s">
        <v>199</v>
      </c>
      <c r="AR46" s="251" t="s">
        <v>199</v>
      </c>
      <c r="AS46" s="251">
        <v>69</v>
      </c>
      <c r="AT46" s="251">
        <v>56</v>
      </c>
      <c r="AU46" s="251">
        <v>64</v>
      </c>
      <c r="AV46" s="251">
        <v>99</v>
      </c>
      <c r="AW46" s="251">
        <v>97</v>
      </c>
      <c r="AX46" s="251">
        <v>98</v>
      </c>
      <c r="AZ46" s="251" t="s">
        <v>199</v>
      </c>
      <c r="BA46" s="251" t="s">
        <v>199</v>
      </c>
      <c r="BB46" s="251" t="s">
        <v>199</v>
      </c>
      <c r="BC46" s="251" t="s">
        <v>199</v>
      </c>
      <c r="BD46" s="251" t="s">
        <v>199</v>
      </c>
      <c r="BE46" s="251" t="s">
        <v>199</v>
      </c>
      <c r="BF46" s="251" t="s">
        <v>199</v>
      </c>
      <c r="BG46" s="251" t="s">
        <v>199</v>
      </c>
      <c r="BH46" s="252" t="s">
        <v>199</v>
      </c>
      <c r="BI46" s="84"/>
    </row>
    <row r="47" spans="1:61" ht="27.95" customHeight="1" x14ac:dyDescent="0.4">
      <c r="A47" s="120" t="s">
        <v>80</v>
      </c>
      <c r="B47" s="254" t="s">
        <v>199</v>
      </c>
      <c r="C47" s="251" t="s">
        <v>199</v>
      </c>
      <c r="D47" s="251" t="s">
        <v>199</v>
      </c>
      <c r="E47" s="251">
        <v>40</v>
      </c>
      <c r="F47" s="251">
        <v>27</v>
      </c>
      <c r="G47" s="251">
        <v>33</v>
      </c>
      <c r="H47" s="251">
        <v>53</v>
      </c>
      <c r="I47" s="251">
        <v>40</v>
      </c>
      <c r="J47" s="251">
        <v>46</v>
      </c>
      <c r="L47" s="251" t="s">
        <v>199</v>
      </c>
      <c r="M47" s="251" t="s">
        <v>199</v>
      </c>
      <c r="N47" s="251" t="s">
        <v>199</v>
      </c>
      <c r="O47" s="251">
        <v>39</v>
      </c>
      <c r="P47" s="251">
        <v>25</v>
      </c>
      <c r="Q47" s="251">
        <v>32</v>
      </c>
      <c r="R47" s="251">
        <v>51</v>
      </c>
      <c r="S47" s="251">
        <v>38</v>
      </c>
      <c r="T47" s="251">
        <v>44</v>
      </c>
      <c r="V47" s="251" t="s">
        <v>199</v>
      </c>
      <c r="W47" s="251" t="s">
        <v>199</v>
      </c>
      <c r="X47" s="251" t="s">
        <v>199</v>
      </c>
      <c r="Y47" s="251">
        <v>2</v>
      </c>
      <c r="Z47" s="251">
        <v>2</v>
      </c>
      <c r="AA47" s="251">
        <v>2</v>
      </c>
      <c r="AB47" s="251">
        <v>2</v>
      </c>
      <c r="AC47" s="251">
        <v>2</v>
      </c>
      <c r="AD47" s="252">
        <v>2</v>
      </c>
      <c r="AE47" s="253"/>
      <c r="AF47" s="254" t="s">
        <v>199</v>
      </c>
      <c r="AG47" s="251" t="s">
        <v>199</v>
      </c>
      <c r="AH47" s="251" t="s">
        <v>199</v>
      </c>
      <c r="AI47" s="251">
        <v>76</v>
      </c>
      <c r="AJ47" s="251">
        <v>68</v>
      </c>
      <c r="AK47" s="251">
        <v>72</v>
      </c>
      <c r="AL47" s="251">
        <v>100</v>
      </c>
      <c r="AM47" s="251">
        <v>99</v>
      </c>
      <c r="AN47" s="251">
        <v>100</v>
      </c>
      <c r="AP47" s="251" t="s">
        <v>199</v>
      </c>
      <c r="AQ47" s="251" t="s">
        <v>199</v>
      </c>
      <c r="AR47" s="251" t="s">
        <v>199</v>
      </c>
      <c r="AS47" s="251">
        <v>75</v>
      </c>
      <c r="AT47" s="251">
        <v>66</v>
      </c>
      <c r="AU47" s="251">
        <v>71</v>
      </c>
      <c r="AV47" s="251">
        <v>100</v>
      </c>
      <c r="AW47" s="251">
        <v>99</v>
      </c>
      <c r="AX47" s="251">
        <v>100</v>
      </c>
      <c r="AZ47" s="251" t="s">
        <v>199</v>
      </c>
      <c r="BA47" s="251" t="s">
        <v>199</v>
      </c>
      <c r="BB47" s="251" t="s">
        <v>199</v>
      </c>
      <c r="BC47" s="251">
        <v>94</v>
      </c>
      <c r="BD47" s="251">
        <v>92</v>
      </c>
      <c r="BE47" s="251">
        <v>93</v>
      </c>
      <c r="BF47" s="251">
        <v>100</v>
      </c>
      <c r="BG47" s="251">
        <v>100</v>
      </c>
      <c r="BH47" s="252">
        <v>100</v>
      </c>
      <c r="BI47" s="84"/>
    </row>
    <row r="48" spans="1:61" ht="13.15" x14ac:dyDescent="0.4">
      <c r="A48" s="120" t="s">
        <v>34</v>
      </c>
      <c r="B48" s="254" t="s">
        <v>199</v>
      </c>
      <c r="C48" s="251" t="s">
        <v>199</v>
      </c>
      <c r="D48" s="251" t="s">
        <v>199</v>
      </c>
      <c r="E48" s="251">
        <v>20</v>
      </c>
      <c r="F48" s="251">
        <v>12</v>
      </c>
      <c r="G48" s="251">
        <v>16</v>
      </c>
      <c r="H48" s="251">
        <v>27</v>
      </c>
      <c r="I48" s="251">
        <v>18</v>
      </c>
      <c r="J48" s="251">
        <v>22</v>
      </c>
      <c r="L48" s="251" t="s">
        <v>199</v>
      </c>
      <c r="M48" s="251" t="s">
        <v>199</v>
      </c>
      <c r="N48" s="251" t="s">
        <v>199</v>
      </c>
      <c r="O48" s="251">
        <v>19</v>
      </c>
      <c r="P48" s="251">
        <v>11</v>
      </c>
      <c r="Q48" s="251">
        <v>15</v>
      </c>
      <c r="R48" s="251">
        <v>26</v>
      </c>
      <c r="S48" s="251">
        <v>17</v>
      </c>
      <c r="T48" s="251">
        <v>21</v>
      </c>
      <c r="V48" s="251" t="s">
        <v>199</v>
      </c>
      <c r="W48" s="251" t="s">
        <v>199</v>
      </c>
      <c r="X48" s="251" t="s">
        <v>199</v>
      </c>
      <c r="Y48" s="251">
        <v>1</v>
      </c>
      <c r="Z48" s="251">
        <v>1</v>
      </c>
      <c r="AA48" s="251">
        <v>1</v>
      </c>
      <c r="AB48" s="251">
        <v>1</v>
      </c>
      <c r="AC48" s="251">
        <v>1</v>
      </c>
      <c r="AD48" s="252">
        <v>1</v>
      </c>
      <c r="AE48" s="253"/>
      <c r="AF48" s="254" t="s">
        <v>199</v>
      </c>
      <c r="AG48" s="251" t="s">
        <v>199</v>
      </c>
      <c r="AH48" s="251" t="s">
        <v>199</v>
      </c>
      <c r="AI48" s="251">
        <v>74</v>
      </c>
      <c r="AJ48" s="251">
        <v>65</v>
      </c>
      <c r="AK48" s="251">
        <v>70</v>
      </c>
      <c r="AL48" s="251">
        <v>100</v>
      </c>
      <c r="AM48" s="251">
        <v>100</v>
      </c>
      <c r="AN48" s="251">
        <v>100</v>
      </c>
      <c r="AP48" s="251" t="s">
        <v>199</v>
      </c>
      <c r="AQ48" s="251" t="s">
        <v>199</v>
      </c>
      <c r="AR48" s="251" t="s">
        <v>199</v>
      </c>
      <c r="AS48" s="251">
        <v>73</v>
      </c>
      <c r="AT48" s="251">
        <v>63</v>
      </c>
      <c r="AU48" s="251">
        <v>69</v>
      </c>
      <c r="AV48" s="251">
        <v>100</v>
      </c>
      <c r="AW48" s="251">
        <v>100</v>
      </c>
      <c r="AX48" s="251">
        <v>100</v>
      </c>
      <c r="AZ48" s="251" t="s">
        <v>199</v>
      </c>
      <c r="BA48" s="251" t="s">
        <v>199</v>
      </c>
      <c r="BB48" s="251" t="s">
        <v>199</v>
      </c>
      <c r="BC48" s="251">
        <v>93</v>
      </c>
      <c r="BD48" s="251">
        <v>93</v>
      </c>
      <c r="BE48" s="251">
        <v>93</v>
      </c>
      <c r="BF48" s="251">
        <v>100</v>
      </c>
      <c r="BG48" s="251">
        <v>100</v>
      </c>
      <c r="BH48" s="252">
        <v>100</v>
      </c>
      <c r="BI48" s="84"/>
    </row>
    <row r="49" spans="1:61" ht="13.15" x14ac:dyDescent="0.4">
      <c r="A49" s="120" t="s">
        <v>35</v>
      </c>
      <c r="B49" s="254" t="s">
        <v>199</v>
      </c>
      <c r="C49" s="251" t="s">
        <v>199</v>
      </c>
      <c r="D49" s="251" t="s">
        <v>199</v>
      </c>
      <c r="E49" s="251">
        <v>6</v>
      </c>
      <c r="F49" s="251">
        <v>5</v>
      </c>
      <c r="G49" s="251">
        <v>6</v>
      </c>
      <c r="H49" s="251">
        <v>8</v>
      </c>
      <c r="I49" s="251">
        <v>7</v>
      </c>
      <c r="J49" s="251">
        <v>8</v>
      </c>
      <c r="L49" s="251" t="s">
        <v>199</v>
      </c>
      <c r="M49" s="251" t="s">
        <v>199</v>
      </c>
      <c r="N49" s="251" t="s">
        <v>199</v>
      </c>
      <c r="O49" s="251">
        <v>6</v>
      </c>
      <c r="P49" s="251">
        <v>5</v>
      </c>
      <c r="Q49" s="251">
        <v>5</v>
      </c>
      <c r="R49" s="251">
        <v>8</v>
      </c>
      <c r="S49" s="251">
        <v>7</v>
      </c>
      <c r="T49" s="251">
        <v>7</v>
      </c>
      <c r="V49" s="251" t="s">
        <v>199</v>
      </c>
      <c r="W49" s="251" t="s">
        <v>199</v>
      </c>
      <c r="X49" s="251" t="s">
        <v>199</v>
      </c>
      <c r="Y49" s="251">
        <v>0</v>
      </c>
      <c r="Z49" s="251">
        <v>1</v>
      </c>
      <c r="AA49" s="251">
        <v>0</v>
      </c>
      <c r="AB49" s="251">
        <v>0</v>
      </c>
      <c r="AC49" s="251">
        <v>1</v>
      </c>
      <c r="AD49" s="252">
        <v>0</v>
      </c>
      <c r="AE49" s="253"/>
      <c r="AF49" s="254" t="s">
        <v>199</v>
      </c>
      <c r="AG49" s="251" t="s">
        <v>199</v>
      </c>
      <c r="AH49" s="251" t="s">
        <v>199</v>
      </c>
      <c r="AI49" s="251">
        <v>80</v>
      </c>
      <c r="AJ49" s="251">
        <v>72</v>
      </c>
      <c r="AK49" s="251">
        <v>76</v>
      </c>
      <c r="AL49" s="251">
        <v>100</v>
      </c>
      <c r="AM49" s="251">
        <v>100</v>
      </c>
      <c r="AN49" s="251">
        <v>100</v>
      </c>
      <c r="AP49" s="251" t="s">
        <v>199</v>
      </c>
      <c r="AQ49" s="251" t="s">
        <v>199</v>
      </c>
      <c r="AR49" s="251" t="s">
        <v>199</v>
      </c>
      <c r="AS49" s="251">
        <v>79</v>
      </c>
      <c r="AT49" s="251">
        <v>70</v>
      </c>
      <c r="AU49" s="251">
        <v>75</v>
      </c>
      <c r="AV49" s="251">
        <v>100</v>
      </c>
      <c r="AW49" s="251">
        <v>100</v>
      </c>
      <c r="AX49" s="251">
        <v>100</v>
      </c>
      <c r="AZ49" s="251" t="s">
        <v>199</v>
      </c>
      <c r="BA49" s="251" t="s">
        <v>199</v>
      </c>
      <c r="BB49" s="251" t="s">
        <v>199</v>
      </c>
      <c r="BC49" s="251">
        <v>96</v>
      </c>
      <c r="BD49" s="251">
        <v>93</v>
      </c>
      <c r="BE49" s="251">
        <v>94</v>
      </c>
      <c r="BF49" s="251">
        <v>100</v>
      </c>
      <c r="BG49" s="251">
        <v>100</v>
      </c>
      <c r="BH49" s="252">
        <v>100</v>
      </c>
      <c r="BI49" s="84"/>
    </row>
    <row r="50" spans="1:61" ht="13.15" x14ac:dyDescent="0.4">
      <c r="A50" s="120" t="s">
        <v>38</v>
      </c>
      <c r="B50" s="254" t="s">
        <v>199</v>
      </c>
      <c r="C50" s="251" t="s">
        <v>199</v>
      </c>
      <c r="D50" s="251" t="s">
        <v>199</v>
      </c>
      <c r="E50" s="251">
        <v>13</v>
      </c>
      <c r="F50" s="251">
        <v>9</v>
      </c>
      <c r="G50" s="251">
        <v>11</v>
      </c>
      <c r="H50" s="251">
        <v>18</v>
      </c>
      <c r="I50" s="251">
        <v>13</v>
      </c>
      <c r="J50" s="251">
        <v>15</v>
      </c>
      <c r="L50" s="251" t="s">
        <v>199</v>
      </c>
      <c r="M50" s="251" t="s">
        <v>199</v>
      </c>
      <c r="N50" s="251" t="s">
        <v>199</v>
      </c>
      <c r="O50" s="251">
        <v>13</v>
      </c>
      <c r="P50" s="251">
        <v>8</v>
      </c>
      <c r="Q50" s="251">
        <v>10</v>
      </c>
      <c r="R50" s="251">
        <v>17</v>
      </c>
      <c r="S50" s="251">
        <v>12</v>
      </c>
      <c r="T50" s="251">
        <v>15</v>
      </c>
      <c r="V50" s="251" t="s">
        <v>199</v>
      </c>
      <c r="W50" s="251" t="s">
        <v>199</v>
      </c>
      <c r="X50" s="251" t="s">
        <v>199</v>
      </c>
      <c r="Y50" s="251">
        <v>1</v>
      </c>
      <c r="Z50" s="251">
        <v>1</v>
      </c>
      <c r="AA50" s="251">
        <v>1</v>
      </c>
      <c r="AB50" s="251" t="s">
        <v>229</v>
      </c>
      <c r="AC50" s="251" t="s">
        <v>229</v>
      </c>
      <c r="AD50" s="252">
        <v>1</v>
      </c>
      <c r="AE50" s="253"/>
      <c r="AF50" s="254" t="s">
        <v>199</v>
      </c>
      <c r="AG50" s="251" t="s">
        <v>199</v>
      </c>
      <c r="AH50" s="251" t="s">
        <v>199</v>
      </c>
      <c r="AI50" s="251">
        <v>75</v>
      </c>
      <c r="AJ50" s="251">
        <v>66</v>
      </c>
      <c r="AK50" s="251">
        <v>71</v>
      </c>
      <c r="AL50" s="251">
        <v>100</v>
      </c>
      <c r="AM50" s="251">
        <v>99</v>
      </c>
      <c r="AN50" s="251">
        <v>99</v>
      </c>
      <c r="AP50" s="251" t="s">
        <v>199</v>
      </c>
      <c r="AQ50" s="251" t="s">
        <v>199</v>
      </c>
      <c r="AR50" s="251" t="s">
        <v>199</v>
      </c>
      <c r="AS50" s="251">
        <v>74</v>
      </c>
      <c r="AT50" s="251">
        <v>65</v>
      </c>
      <c r="AU50" s="251">
        <v>70</v>
      </c>
      <c r="AV50" s="251">
        <v>100</v>
      </c>
      <c r="AW50" s="251">
        <v>99</v>
      </c>
      <c r="AX50" s="251">
        <v>99</v>
      </c>
      <c r="AZ50" s="251" t="s">
        <v>199</v>
      </c>
      <c r="BA50" s="251" t="s">
        <v>199</v>
      </c>
      <c r="BB50" s="251" t="s">
        <v>199</v>
      </c>
      <c r="BC50" s="251">
        <v>96</v>
      </c>
      <c r="BD50" s="251">
        <v>94</v>
      </c>
      <c r="BE50" s="251">
        <v>95</v>
      </c>
      <c r="BF50" s="251" t="s">
        <v>229</v>
      </c>
      <c r="BG50" s="251" t="s">
        <v>229</v>
      </c>
      <c r="BH50" s="252">
        <v>100</v>
      </c>
      <c r="BI50" s="84"/>
    </row>
    <row r="51" spans="1:61" ht="13.15" x14ac:dyDescent="0.4">
      <c r="A51" s="120" t="s">
        <v>40</v>
      </c>
      <c r="B51" s="254" t="s">
        <v>199</v>
      </c>
      <c r="C51" s="251" t="s">
        <v>199</v>
      </c>
      <c r="D51" s="251" t="s">
        <v>199</v>
      </c>
      <c r="E51" s="251">
        <v>5</v>
      </c>
      <c r="F51" s="251">
        <v>4</v>
      </c>
      <c r="G51" s="251">
        <v>5</v>
      </c>
      <c r="H51" s="251">
        <v>6</v>
      </c>
      <c r="I51" s="251">
        <v>5</v>
      </c>
      <c r="J51" s="251">
        <v>5</v>
      </c>
      <c r="L51" s="251" t="s">
        <v>199</v>
      </c>
      <c r="M51" s="251" t="s">
        <v>199</v>
      </c>
      <c r="N51" s="251" t="s">
        <v>199</v>
      </c>
      <c r="O51" s="251">
        <v>5</v>
      </c>
      <c r="P51" s="251">
        <v>4</v>
      </c>
      <c r="Q51" s="251">
        <v>5</v>
      </c>
      <c r="R51" s="251">
        <v>6</v>
      </c>
      <c r="S51" s="251">
        <v>5</v>
      </c>
      <c r="T51" s="251">
        <v>5</v>
      </c>
      <c r="V51" s="251" t="s">
        <v>199</v>
      </c>
      <c r="W51" s="251" t="s">
        <v>199</v>
      </c>
      <c r="X51" s="251" t="s">
        <v>199</v>
      </c>
      <c r="Y51" s="251">
        <v>0</v>
      </c>
      <c r="Z51" s="251" t="s">
        <v>229</v>
      </c>
      <c r="AA51" s="251" t="s">
        <v>229</v>
      </c>
      <c r="AB51" s="251">
        <v>0</v>
      </c>
      <c r="AC51" s="251">
        <v>0</v>
      </c>
      <c r="AD51" s="252">
        <v>0</v>
      </c>
      <c r="AE51" s="253"/>
      <c r="AF51" s="254" t="s">
        <v>199</v>
      </c>
      <c r="AG51" s="251" t="s">
        <v>199</v>
      </c>
      <c r="AH51" s="251" t="s">
        <v>199</v>
      </c>
      <c r="AI51" s="251">
        <v>91</v>
      </c>
      <c r="AJ51" s="251">
        <v>86</v>
      </c>
      <c r="AK51" s="251">
        <v>89</v>
      </c>
      <c r="AL51" s="251">
        <v>99</v>
      </c>
      <c r="AM51" s="251">
        <v>99</v>
      </c>
      <c r="AN51" s="251">
        <v>99</v>
      </c>
      <c r="AP51" s="251" t="s">
        <v>199</v>
      </c>
      <c r="AQ51" s="251" t="s">
        <v>199</v>
      </c>
      <c r="AR51" s="251" t="s">
        <v>199</v>
      </c>
      <c r="AS51" s="251">
        <v>91</v>
      </c>
      <c r="AT51" s="251">
        <v>86</v>
      </c>
      <c r="AU51" s="251">
        <v>89</v>
      </c>
      <c r="AV51" s="251">
        <v>99</v>
      </c>
      <c r="AW51" s="251">
        <v>99</v>
      </c>
      <c r="AX51" s="251">
        <v>99</v>
      </c>
      <c r="AZ51" s="251" t="s">
        <v>199</v>
      </c>
      <c r="BA51" s="251" t="s">
        <v>199</v>
      </c>
      <c r="BB51" s="251" t="s">
        <v>199</v>
      </c>
      <c r="BC51" s="251">
        <v>100</v>
      </c>
      <c r="BD51" s="251" t="s">
        <v>229</v>
      </c>
      <c r="BE51" s="251" t="s">
        <v>229</v>
      </c>
      <c r="BF51" s="251">
        <v>100</v>
      </c>
      <c r="BG51" s="251">
        <v>100</v>
      </c>
      <c r="BH51" s="252">
        <v>100</v>
      </c>
      <c r="BI51" s="84"/>
    </row>
    <row r="52" spans="1:61" ht="24.4" customHeight="1" x14ac:dyDescent="0.4">
      <c r="A52" s="120" t="s">
        <v>81</v>
      </c>
      <c r="B52" s="254" t="s">
        <v>199</v>
      </c>
      <c r="C52" s="251" t="s">
        <v>199</v>
      </c>
      <c r="D52" s="251" t="s">
        <v>199</v>
      </c>
      <c r="E52" s="251">
        <v>2</v>
      </c>
      <c r="F52" s="251">
        <v>2</v>
      </c>
      <c r="G52" s="251">
        <v>2</v>
      </c>
      <c r="H52" s="251">
        <v>2</v>
      </c>
      <c r="I52" s="251">
        <v>2</v>
      </c>
      <c r="J52" s="251">
        <v>2</v>
      </c>
      <c r="L52" s="251" t="s">
        <v>199</v>
      </c>
      <c r="M52" s="251" t="s">
        <v>199</v>
      </c>
      <c r="N52" s="251" t="s">
        <v>199</v>
      </c>
      <c r="O52" s="251">
        <v>2</v>
      </c>
      <c r="P52" s="251">
        <v>2</v>
      </c>
      <c r="Q52" s="251">
        <v>2</v>
      </c>
      <c r="R52" s="251">
        <v>2</v>
      </c>
      <c r="S52" s="251">
        <v>2</v>
      </c>
      <c r="T52" s="251">
        <v>2</v>
      </c>
      <c r="V52" s="251" t="s">
        <v>199</v>
      </c>
      <c r="W52" s="251" t="s">
        <v>199</v>
      </c>
      <c r="X52" s="251" t="s">
        <v>199</v>
      </c>
      <c r="Y52" s="251" t="s">
        <v>199</v>
      </c>
      <c r="Z52" s="251" t="s">
        <v>199</v>
      </c>
      <c r="AA52" s="251" t="s">
        <v>199</v>
      </c>
      <c r="AB52" s="251" t="s">
        <v>199</v>
      </c>
      <c r="AC52" s="251" t="s">
        <v>199</v>
      </c>
      <c r="AD52" s="252" t="s">
        <v>199</v>
      </c>
      <c r="AE52" s="253"/>
      <c r="AF52" s="254" t="s">
        <v>199</v>
      </c>
      <c r="AG52" s="251" t="s">
        <v>199</v>
      </c>
      <c r="AH52" s="251" t="s">
        <v>199</v>
      </c>
      <c r="AI52" s="251">
        <v>91</v>
      </c>
      <c r="AJ52" s="251">
        <v>90</v>
      </c>
      <c r="AK52" s="251">
        <v>91</v>
      </c>
      <c r="AL52" s="251">
        <v>100</v>
      </c>
      <c r="AM52" s="251">
        <v>100</v>
      </c>
      <c r="AN52" s="251">
        <v>100</v>
      </c>
      <c r="AP52" s="251" t="s">
        <v>199</v>
      </c>
      <c r="AQ52" s="251" t="s">
        <v>199</v>
      </c>
      <c r="AR52" s="251" t="s">
        <v>199</v>
      </c>
      <c r="AS52" s="251">
        <v>91</v>
      </c>
      <c r="AT52" s="251">
        <v>90</v>
      </c>
      <c r="AU52" s="251">
        <v>91</v>
      </c>
      <c r="AV52" s="251">
        <v>100</v>
      </c>
      <c r="AW52" s="251">
        <v>100</v>
      </c>
      <c r="AX52" s="251">
        <v>100</v>
      </c>
      <c r="AZ52" s="251" t="s">
        <v>199</v>
      </c>
      <c r="BA52" s="251" t="s">
        <v>199</v>
      </c>
      <c r="BB52" s="251" t="s">
        <v>199</v>
      </c>
      <c r="BC52" s="251" t="s">
        <v>199</v>
      </c>
      <c r="BD52" s="251" t="s">
        <v>199</v>
      </c>
      <c r="BE52" s="251" t="s">
        <v>199</v>
      </c>
      <c r="BF52" s="251" t="s">
        <v>199</v>
      </c>
      <c r="BG52" s="251" t="s">
        <v>199</v>
      </c>
      <c r="BH52" s="252" t="s">
        <v>199</v>
      </c>
      <c r="BI52" s="84"/>
    </row>
    <row r="53" spans="1:61" ht="13.15" x14ac:dyDescent="0.4">
      <c r="A53" s="121" t="s">
        <v>41</v>
      </c>
      <c r="B53" s="254" t="s">
        <v>199</v>
      </c>
      <c r="C53" s="251" t="s">
        <v>199</v>
      </c>
      <c r="D53" s="251" t="s">
        <v>199</v>
      </c>
      <c r="E53" s="251">
        <v>1</v>
      </c>
      <c r="F53" s="251">
        <v>0</v>
      </c>
      <c r="G53" s="251">
        <v>1</v>
      </c>
      <c r="H53" s="251">
        <v>1</v>
      </c>
      <c r="I53" s="251">
        <v>1</v>
      </c>
      <c r="J53" s="251">
        <v>1</v>
      </c>
      <c r="L53" s="251" t="s">
        <v>199</v>
      </c>
      <c r="M53" s="251" t="s">
        <v>199</v>
      </c>
      <c r="N53" s="251" t="s">
        <v>199</v>
      </c>
      <c r="O53" s="251">
        <v>1</v>
      </c>
      <c r="P53" s="251">
        <v>0</v>
      </c>
      <c r="Q53" s="251">
        <v>1</v>
      </c>
      <c r="R53" s="251">
        <v>1</v>
      </c>
      <c r="S53" s="251">
        <v>1</v>
      </c>
      <c r="T53" s="251">
        <v>1</v>
      </c>
      <c r="V53" s="251" t="s">
        <v>199</v>
      </c>
      <c r="W53" s="251" t="s">
        <v>199</v>
      </c>
      <c r="X53" s="251" t="s">
        <v>199</v>
      </c>
      <c r="Y53" s="251" t="s">
        <v>199</v>
      </c>
      <c r="Z53" s="251" t="s">
        <v>199</v>
      </c>
      <c r="AA53" s="251" t="s">
        <v>199</v>
      </c>
      <c r="AB53" s="251" t="s">
        <v>199</v>
      </c>
      <c r="AC53" s="251" t="s">
        <v>199</v>
      </c>
      <c r="AD53" s="252" t="s">
        <v>199</v>
      </c>
      <c r="AE53" s="253"/>
      <c r="AF53" s="254" t="s">
        <v>199</v>
      </c>
      <c r="AG53" s="251" t="s">
        <v>199</v>
      </c>
      <c r="AH53" s="251" t="s">
        <v>199</v>
      </c>
      <c r="AI53" s="251">
        <v>85</v>
      </c>
      <c r="AJ53" s="251">
        <v>78</v>
      </c>
      <c r="AK53" s="251">
        <v>81</v>
      </c>
      <c r="AL53" s="251">
        <v>100</v>
      </c>
      <c r="AM53" s="251">
        <v>100</v>
      </c>
      <c r="AN53" s="251">
        <v>100</v>
      </c>
      <c r="AP53" s="251" t="s">
        <v>199</v>
      </c>
      <c r="AQ53" s="251" t="s">
        <v>199</v>
      </c>
      <c r="AR53" s="251" t="s">
        <v>199</v>
      </c>
      <c r="AS53" s="251">
        <v>85</v>
      </c>
      <c r="AT53" s="251">
        <v>78</v>
      </c>
      <c r="AU53" s="251">
        <v>81</v>
      </c>
      <c r="AV53" s="251">
        <v>100</v>
      </c>
      <c r="AW53" s="251">
        <v>100</v>
      </c>
      <c r="AX53" s="251">
        <v>100</v>
      </c>
      <c r="AZ53" s="251" t="s">
        <v>199</v>
      </c>
      <c r="BA53" s="251" t="s">
        <v>199</v>
      </c>
      <c r="BB53" s="251" t="s">
        <v>199</v>
      </c>
      <c r="BC53" s="251" t="s">
        <v>199</v>
      </c>
      <c r="BD53" s="251" t="s">
        <v>199</v>
      </c>
      <c r="BE53" s="251" t="s">
        <v>199</v>
      </c>
      <c r="BF53" s="251" t="s">
        <v>199</v>
      </c>
      <c r="BG53" s="251" t="s">
        <v>199</v>
      </c>
      <c r="BH53" s="252" t="s">
        <v>199</v>
      </c>
      <c r="BI53" s="84"/>
    </row>
    <row r="54" spans="1:61" ht="13.15" x14ac:dyDescent="0.4">
      <c r="A54" s="121" t="s">
        <v>42</v>
      </c>
      <c r="B54" s="254" t="s">
        <v>199</v>
      </c>
      <c r="C54" s="251" t="s">
        <v>199</v>
      </c>
      <c r="D54" s="251" t="s">
        <v>199</v>
      </c>
      <c r="E54" s="251">
        <v>0</v>
      </c>
      <c r="F54" s="251">
        <v>0</v>
      </c>
      <c r="G54" s="251">
        <v>0</v>
      </c>
      <c r="H54" s="251" t="s">
        <v>229</v>
      </c>
      <c r="I54" s="251">
        <v>0</v>
      </c>
      <c r="J54" s="251" t="s">
        <v>229</v>
      </c>
      <c r="L54" s="251" t="s">
        <v>199</v>
      </c>
      <c r="M54" s="251" t="s">
        <v>199</v>
      </c>
      <c r="N54" s="251" t="s">
        <v>199</v>
      </c>
      <c r="O54" s="251">
        <v>0</v>
      </c>
      <c r="P54" s="251">
        <v>0</v>
      </c>
      <c r="Q54" s="251">
        <v>0</v>
      </c>
      <c r="R54" s="251" t="s">
        <v>229</v>
      </c>
      <c r="S54" s="251">
        <v>0</v>
      </c>
      <c r="T54" s="251" t="s">
        <v>229</v>
      </c>
      <c r="V54" s="251" t="s">
        <v>199</v>
      </c>
      <c r="W54" s="251" t="s">
        <v>199</v>
      </c>
      <c r="X54" s="251" t="s">
        <v>199</v>
      </c>
      <c r="Y54" s="251" t="s">
        <v>199</v>
      </c>
      <c r="Z54" s="251" t="s">
        <v>199</v>
      </c>
      <c r="AA54" s="251" t="s">
        <v>199</v>
      </c>
      <c r="AB54" s="251" t="s">
        <v>199</v>
      </c>
      <c r="AC54" s="251" t="s">
        <v>199</v>
      </c>
      <c r="AD54" s="252" t="s">
        <v>199</v>
      </c>
      <c r="AE54" s="253"/>
      <c r="AF54" s="254" t="s">
        <v>199</v>
      </c>
      <c r="AG54" s="251" t="s">
        <v>199</v>
      </c>
      <c r="AH54" s="251" t="s">
        <v>199</v>
      </c>
      <c r="AI54" s="251">
        <v>97</v>
      </c>
      <c r="AJ54" s="251">
        <v>98</v>
      </c>
      <c r="AK54" s="251">
        <v>97</v>
      </c>
      <c r="AL54" s="251" t="s">
        <v>229</v>
      </c>
      <c r="AM54" s="251">
        <v>100</v>
      </c>
      <c r="AN54" s="251" t="s">
        <v>229</v>
      </c>
      <c r="AP54" s="251" t="s">
        <v>199</v>
      </c>
      <c r="AQ54" s="251" t="s">
        <v>199</v>
      </c>
      <c r="AR54" s="251" t="s">
        <v>199</v>
      </c>
      <c r="AS54" s="251">
        <v>97</v>
      </c>
      <c r="AT54" s="251">
        <v>98</v>
      </c>
      <c r="AU54" s="251">
        <v>97</v>
      </c>
      <c r="AV54" s="251" t="s">
        <v>229</v>
      </c>
      <c r="AW54" s="251">
        <v>100</v>
      </c>
      <c r="AX54" s="251" t="s">
        <v>229</v>
      </c>
      <c r="AZ54" s="251" t="s">
        <v>199</v>
      </c>
      <c r="BA54" s="251" t="s">
        <v>199</v>
      </c>
      <c r="BB54" s="251" t="s">
        <v>199</v>
      </c>
      <c r="BC54" s="251" t="s">
        <v>199</v>
      </c>
      <c r="BD54" s="251" t="s">
        <v>199</v>
      </c>
      <c r="BE54" s="251" t="s">
        <v>199</v>
      </c>
      <c r="BF54" s="251" t="s">
        <v>199</v>
      </c>
      <c r="BG54" s="251" t="s">
        <v>199</v>
      </c>
      <c r="BH54" s="252" t="s">
        <v>199</v>
      </c>
      <c r="BI54" s="84"/>
    </row>
    <row r="55" spans="1:61" ht="13.15" x14ac:dyDescent="0.4">
      <c r="A55" s="120" t="s">
        <v>43</v>
      </c>
      <c r="B55" s="254" t="s">
        <v>199</v>
      </c>
      <c r="C55" s="251" t="s">
        <v>199</v>
      </c>
      <c r="D55" s="251" t="s">
        <v>199</v>
      </c>
      <c r="E55" s="251">
        <v>1</v>
      </c>
      <c r="F55" s="251">
        <v>1</v>
      </c>
      <c r="G55" s="251">
        <v>1</v>
      </c>
      <c r="H55" s="251">
        <v>1</v>
      </c>
      <c r="I55" s="251">
        <v>1</v>
      </c>
      <c r="J55" s="251">
        <v>1</v>
      </c>
      <c r="L55" s="251" t="s">
        <v>199</v>
      </c>
      <c r="M55" s="251" t="s">
        <v>199</v>
      </c>
      <c r="N55" s="251" t="s">
        <v>199</v>
      </c>
      <c r="O55" s="251">
        <v>1</v>
      </c>
      <c r="P55" s="251">
        <v>1</v>
      </c>
      <c r="Q55" s="251">
        <v>1</v>
      </c>
      <c r="R55" s="251">
        <v>1</v>
      </c>
      <c r="S55" s="251">
        <v>1</v>
      </c>
      <c r="T55" s="251">
        <v>1</v>
      </c>
      <c r="V55" s="251" t="s">
        <v>199</v>
      </c>
      <c r="W55" s="251" t="s">
        <v>199</v>
      </c>
      <c r="X55" s="251" t="s">
        <v>199</v>
      </c>
      <c r="Y55" s="251" t="s">
        <v>199</v>
      </c>
      <c r="Z55" s="251" t="s">
        <v>199</v>
      </c>
      <c r="AA55" s="251" t="s">
        <v>199</v>
      </c>
      <c r="AB55" s="251" t="s">
        <v>199</v>
      </c>
      <c r="AC55" s="251" t="s">
        <v>199</v>
      </c>
      <c r="AD55" s="252" t="s">
        <v>199</v>
      </c>
      <c r="AE55" s="253"/>
      <c r="AF55" s="254" t="s">
        <v>199</v>
      </c>
      <c r="AG55" s="251" t="s">
        <v>199</v>
      </c>
      <c r="AH55" s="251" t="s">
        <v>199</v>
      </c>
      <c r="AI55" s="251">
        <v>96</v>
      </c>
      <c r="AJ55" s="251">
        <v>96</v>
      </c>
      <c r="AK55" s="251">
        <v>96</v>
      </c>
      <c r="AL55" s="251">
        <v>100</v>
      </c>
      <c r="AM55" s="251">
        <v>100</v>
      </c>
      <c r="AN55" s="251">
        <v>100</v>
      </c>
      <c r="AP55" s="251" t="s">
        <v>199</v>
      </c>
      <c r="AQ55" s="251" t="s">
        <v>199</v>
      </c>
      <c r="AR55" s="251" t="s">
        <v>199</v>
      </c>
      <c r="AS55" s="251">
        <v>96</v>
      </c>
      <c r="AT55" s="251">
        <v>96</v>
      </c>
      <c r="AU55" s="251">
        <v>96</v>
      </c>
      <c r="AV55" s="251">
        <v>100</v>
      </c>
      <c r="AW55" s="251">
        <v>100</v>
      </c>
      <c r="AX55" s="251">
        <v>100</v>
      </c>
      <c r="AZ55" s="251" t="s">
        <v>199</v>
      </c>
      <c r="BA55" s="251" t="s">
        <v>199</v>
      </c>
      <c r="BB55" s="251" t="s">
        <v>199</v>
      </c>
      <c r="BC55" s="251" t="s">
        <v>199</v>
      </c>
      <c r="BD55" s="251" t="s">
        <v>199</v>
      </c>
      <c r="BE55" s="251" t="s">
        <v>199</v>
      </c>
      <c r="BF55" s="251" t="s">
        <v>199</v>
      </c>
      <c r="BG55" s="251" t="s">
        <v>199</v>
      </c>
      <c r="BH55" s="252" t="s">
        <v>199</v>
      </c>
      <c r="BI55" s="84"/>
    </row>
    <row r="56" spans="1:61" ht="14.65" x14ac:dyDescent="0.4">
      <c r="A56" s="120" t="s">
        <v>455</v>
      </c>
      <c r="B56" s="254" t="s">
        <v>199</v>
      </c>
      <c r="C56" s="251" t="s">
        <v>199</v>
      </c>
      <c r="D56" s="251" t="s">
        <v>199</v>
      </c>
      <c r="E56" s="251">
        <v>0</v>
      </c>
      <c r="F56" s="251">
        <v>0</v>
      </c>
      <c r="G56" s="251">
        <v>0</v>
      </c>
      <c r="H56" s="251">
        <v>0</v>
      </c>
      <c r="I56" s="251">
        <v>0</v>
      </c>
      <c r="J56" s="251">
        <v>0</v>
      </c>
      <c r="L56" s="251" t="s">
        <v>199</v>
      </c>
      <c r="M56" s="251" t="s">
        <v>199</v>
      </c>
      <c r="N56" s="251" t="s">
        <v>199</v>
      </c>
      <c r="O56" s="251">
        <v>0</v>
      </c>
      <c r="P56" s="251">
        <v>0</v>
      </c>
      <c r="Q56" s="251">
        <v>0</v>
      </c>
      <c r="R56" s="251">
        <v>0</v>
      </c>
      <c r="S56" s="251">
        <v>0</v>
      </c>
      <c r="T56" s="251">
        <v>0</v>
      </c>
      <c r="V56" s="251" t="s">
        <v>199</v>
      </c>
      <c r="W56" s="251" t="s">
        <v>199</v>
      </c>
      <c r="X56" s="251" t="s">
        <v>199</v>
      </c>
      <c r="Y56" s="251" t="s">
        <v>199</v>
      </c>
      <c r="Z56" s="251" t="s">
        <v>199</v>
      </c>
      <c r="AA56" s="251" t="s">
        <v>199</v>
      </c>
      <c r="AB56" s="251" t="s">
        <v>199</v>
      </c>
      <c r="AC56" s="251" t="s">
        <v>199</v>
      </c>
      <c r="AD56" s="252" t="s">
        <v>199</v>
      </c>
      <c r="AE56" s="253"/>
      <c r="AF56" s="254" t="s">
        <v>199</v>
      </c>
      <c r="AG56" s="251" t="s">
        <v>199</v>
      </c>
      <c r="AH56" s="251" t="s">
        <v>199</v>
      </c>
      <c r="AI56" s="251">
        <v>81</v>
      </c>
      <c r="AJ56" s="251">
        <v>80</v>
      </c>
      <c r="AK56" s="251">
        <v>80</v>
      </c>
      <c r="AL56" s="251">
        <v>95</v>
      </c>
      <c r="AM56" s="251">
        <v>97</v>
      </c>
      <c r="AN56" s="251">
        <v>96</v>
      </c>
      <c r="AP56" s="251" t="s">
        <v>199</v>
      </c>
      <c r="AQ56" s="251" t="s">
        <v>199</v>
      </c>
      <c r="AR56" s="251" t="s">
        <v>199</v>
      </c>
      <c r="AS56" s="251">
        <v>81</v>
      </c>
      <c r="AT56" s="251">
        <v>80</v>
      </c>
      <c r="AU56" s="251">
        <v>80</v>
      </c>
      <c r="AV56" s="251">
        <v>95</v>
      </c>
      <c r="AW56" s="251">
        <v>97</v>
      </c>
      <c r="AX56" s="251">
        <v>96</v>
      </c>
      <c r="AZ56" s="251" t="s">
        <v>199</v>
      </c>
      <c r="BA56" s="251" t="s">
        <v>199</v>
      </c>
      <c r="BB56" s="251" t="s">
        <v>199</v>
      </c>
      <c r="BC56" s="251" t="s">
        <v>199</v>
      </c>
      <c r="BD56" s="251" t="s">
        <v>199</v>
      </c>
      <c r="BE56" s="251" t="s">
        <v>199</v>
      </c>
      <c r="BF56" s="251" t="s">
        <v>199</v>
      </c>
      <c r="BG56" s="251" t="s">
        <v>199</v>
      </c>
      <c r="BH56" s="252" t="s">
        <v>199</v>
      </c>
      <c r="BI56" s="84"/>
    </row>
    <row r="57" spans="1:61" ht="27.75" customHeight="1" x14ac:dyDescent="0.4">
      <c r="A57" s="121" t="s">
        <v>45</v>
      </c>
      <c r="B57" s="254" t="s">
        <v>199</v>
      </c>
      <c r="C57" s="251" t="s">
        <v>199</v>
      </c>
      <c r="D57" s="251" t="s">
        <v>199</v>
      </c>
      <c r="E57" s="251">
        <v>0</v>
      </c>
      <c r="F57" s="251">
        <v>0</v>
      </c>
      <c r="G57" s="251">
        <v>0</v>
      </c>
      <c r="H57" s="251" t="s">
        <v>229</v>
      </c>
      <c r="I57" s="251" t="s">
        <v>229</v>
      </c>
      <c r="J57" s="251">
        <v>0</v>
      </c>
      <c r="L57" s="251" t="s">
        <v>199</v>
      </c>
      <c r="M57" s="251" t="s">
        <v>199</v>
      </c>
      <c r="N57" s="251" t="s">
        <v>199</v>
      </c>
      <c r="O57" s="251">
        <v>0</v>
      </c>
      <c r="P57" s="251">
        <v>0</v>
      </c>
      <c r="Q57" s="251">
        <v>0</v>
      </c>
      <c r="R57" s="251" t="s">
        <v>229</v>
      </c>
      <c r="S57" s="251" t="s">
        <v>229</v>
      </c>
      <c r="T57" s="251">
        <v>0</v>
      </c>
      <c r="V57" s="251" t="s">
        <v>199</v>
      </c>
      <c r="W57" s="251" t="s">
        <v>199</v>
      </c>
      <c r="X57" s="251" t="s">
        <v>199</v>
      </c>
      <c r="Y57" s="251" t="s">
        <v>199</v>
      </c>
      <c r="Z57" s="251" t="s">
        <v>199</v>
      </c>
      <c r="AA57" s="251" t="s">
        <v>199</v>
      </c>
      <c r="AB57" s="251" t="s">
        <v>199</v>
      </c>
      <c r="AC57" s="251" t="s">
        <v>199</v>
      </c>
      <c r="AD57" s="252" t="s">
        <v>199</v>
      </c>
      <c r="AE57" s="253"/>
      <c r="AF57" s="254" t="s">
        <v>199</v>
      </c>
      <c r="AG57" s="251" t="s">
        <v>199</v>
      </c>
      <c r="AH57" s="251" t="s">
        <v>199</v>
      </c>
      <c r="AI57" s="251">
        <v>66</v>
      </c>
      <c r="AJ57" s="251">
        <v>51</v>
      </c>
      <c r="AK57" s="251">
        <v>58</v>
      </c>
      <c r="AL57" s="251" t="s">
        <v>229</v>
      </c>
      <c r="AM57" s="251" t="s">
        <v>229</v>
      </c>
      <c r="AN57" s="251">
        <v>98</v>
      </c>
      <c r="AP57" s="251" t="s">
        <v>199</v>
      </c>
      <c r="AQ57" s="251" t="s">
        <v>199</v>
      </c>
      <c r="AR57" s="251" t="s">
        <v>199</v>
      </c>
      <c r="AS57" s="251">
        <v>66</v>
      </c>
      <c r="AT57" s="251">
        <v>51</v>
      </c>
      <c r="AU57" s="251">
        <v>58</v>
      </c>
      <c r="AV57" s="251" t="s">
        <v>229</v>
      </c>
      <c r="AW57" s="251" t="s">
        <v>229</v>
      </c>
      <c r="AX57" s="251">
        <v>98</v>
      </c>
      <c r="AZ57" s="251" t="s">
        <v>199</v>
      </c>
      <c r="BA57" s="251" t="s">
        <v>199</v>
      </c>
      <c r="BB57" s="251" t="s">
        <v>199</v>
      </c>
      <c r="BC57" s="251" t="s">
        <v>199</v>
      </c>
      <c r="BD57" s="251" t="s">
        <v>199</v>
      </c>
      <c r="BE57" s="251" t="s">
        <v>199</v>
      </c>
      <c r="BF57" s="251" t="s">
        <v>199</v>
      </c>
      <c r="BG57" s="251" t="s">
        <v>199</v>
      </c>
      <c r="BH57" s="252" t="s">
        <v>199</v>
      </c>
      <c r="BI57" s="84"/>
    </row>
    <row r="58" spans="1:61" ht="13.15" x14ac:dyDescent="0.4">
      <c r="A58" s="120" t="s">
        <v>46</v>
      </c>
      <c r="B58" s="254" t="s">
        <v>199</v>
      </c>
      <c r="C58" s="251" t="s">
        <v>199</v>
      </c>
      <c r="D58" s="251" t="s">
        <v>199</v>
      </c>
      <c r="E58" s="251">
        <v>30</v>
      </c>
      <c r="F58" s="251">
        <v>11</v>
      </c>
      <c r="G58" s="251">
        <v>20</v>
      </c>
      <c r="H58" s="251">
        <v>36</v>
      </c>
      <c r="I58" s="251">
        <v>17</v>
      </c>
      <c r="J58" s="251">
        <v>27</v>
      </c>
      <c r="L58" s="251" t="s">
        <v>199</v>
      </c>
      <c r="M58" s="251" t="s">
        <v>199</v>
      </c>
      <c r="N58" s="251" t="s">
        <v>199</v>
      </c>
      <c r="O58" s="251">
        <v>30</v>
      </c>
      <c r="P58" s="251">
        <v>11</v>
      </c>
      <c r="Q58" s="251">
        <v>20</v>
      </c>
      <c r="R58" s="251">
        <v>36</v>
      </c>
      <c r="S58" s="251">
        <v>17</v>
      </c>
      <c r="T58" s="251">
        <v>27</v>
      </c>
      <c r="V58" s="251" t="s">
        <v>199</v>
      </c>
      <c r="W58" s="251" t="s">
        <v>199</v>
      </c>
      <c r="X58" s="251" t="s">
        <v>199</v>
      </c>
      <c r="Y58" s="251" t="s">
        <v>229</v>
      </c>
      <c r="Z58" s="251" t="s">
        <v>229</v>
      </c>
      <c r="AA58" s="251">
        <v>0</v>
      </c>
      <c r="AB58" s="251" t="s">
        <v>229</v>
      </c>
      <c r="AC58" s="251">
        <v>0</v>
      </c>
      <c r="AD58" s="252" t="s">
        <v>229</v>
      </c>
      <c r="AE58" s="253"/>
      <c r="AF58" s="254" t="s">
        <v>199</v>
      </c>
      <c r="AG58" s="251" t="s">
        <v>199</v>
      </c>
      <c r="AH58" s="251" t="s">
        <v>199</v>
      </c>
      <c r="AI58" s="251">
        <v>82</v>
      </c>
      <c r="AJ58" s="251">
        <v>63</v>
      </c>
      <c r="AK58" s="251">
        <v>76</v>
      </c>
      <c r="AL58" s="251">
        <v>100</v>
      </c>
      <c r="AM58" s="251">
        <v>99</v>
      </c>
      <c r="AN58" s="251">
        <v>99</v>
      </c>
      <c r="AP58" s="251" t="s">
        <v>199</v>
      </c>
      <c r="AQ58" s="251" t="s">
        <v>199</v>
      </c>
      <c r="AR58" s="251" t="s">
        <v>199</v>
      </c>
      <c r="AS58" s="251">
        <v>82</v>
      </c>
      <c r="AT58" s="251">
        <v>63</v>
      </c>
      <c r="AU58" s="251">
        <v>76</v>
      </c>
      <c r="AV58" s="251">
        <v>100</v>
      </c>
      <c r="AW58" s="251">
        <v>99</v>
      </c>
      <c r="AX58" s="251">
        <v>99</v>
      </c>
      <c r="AZ58" s="251" t="s">
        <v>199</v>
      </c>
      <c r="BA58" s="251" t="s">
        <v>199</v>
      </c>
      <c r="BB58" s="251" t="s">
        <v>199</v>
      </c>
      <c r="BC58" s="251" t="s">
        <v>229</v>
      </c>
      <c r="BD58" s="251" t="s">
        <v>229</v>
      </c>
      <c r="BE58" s="251">
        <v>89</v>
      </c>
      <c r="BF58" s="251" t="s">
        <v>229</v>
      </c>
      <c r="BG58" s="251">
        <v>100</v>
      </c>
      <c r="BH58" s="252" t="s">
        <v>229</v>
      </c>
      <c r="BI58" s="84"/>
    </row>
    <row r="59" spans="1:61" ht="13.15" x14ac:dyDescent="0.4">
      <c r="A59" s="120" t="s">
        <v>47</v>
      </c>
      <c r="B59" s="254" t="s">
        <v>199</v>
      </c>
      <c r="C59" s="251" t="s">
        <v>199</v>
      </c>
      <c r="D59" s="251" t="s">
        <v>199</v>
      </c>
      <c r="E59" s="251">
        <v>1</v>
      </c>
      <c r="F59" s="251">
        <v>1</v>
      </c>
      <c r="G59" s="251">
        <v>1</v>
      </c>
      <c r="H59" s="251">
        <v>1</v>
      </c>
      <c r="I59" s="251">
        <v>1</v>
      </c>
      <c r="J59" s="251">
        <v>1</v>
      </c>
      <c r="L59" s="251" t="s">
        <v>199</v>
      </c>
      <c r="M59" s="251" t="s">
        <v>199</v>
      </c>
      <c r="N59" s="251" t="s">
        <v>199</v>
      </c>
      <c r="O59" s="251">
        <v>1</v>
      </c>
      <c r="P59" s="251">
        <v>1</v>
      </c>
      <c r="Q59" s="251">
        <v>1</v>
      </c>
      <c r="R59" s="251">
        <v>1</v>
      </c>
      <c r="S59" s="251">
        <v>1</v>
      </c>
      <c r="T59" s="251">
        <v>1</v>
      </c>
      <c r="V59" s="251" t="s">
        <v>199</v>
      </c>
      <c r="W59" s="251" t="s">
        <v>199</v>
      </c>
      <c r="X59" s="251" t="s">
        <v>199</v>
      </c>
      <c r="Y59" s="251" t="s">
        <v>199</v>
      </c>
      <c r="Z59" s="251" t="s">
        <v>199</v>
      </c>
      <c r="AA59" s="251" t="s">
        <v>199</v>
      </c>
      <c r="AB59" s="251" t="s">
        <v>199</v>
      </c>
      <c r="AC59" s="251" t="s">
        <v>199</v>
      </c>
      <c r="AD59" s="252" t="s">
        <v>199</v>
      </c>
      <c r="AE59" s="253"/>
      <c r="AF59" s="254" t="s">
        <v>199</v>
      </c>
      <c r="AG59" s="251" t="s">
        <v>199</v>
      </c>
      <c r="AH59" s="251" t="s">
        <v>199</v>
      </c>
      <c r="AI59" s="251">
        <v>71</v>
      </c>
      <c r="AJ59" s="251">
        <v>52</v>
      </c>
      <c r="AK59" s="251">
        <v>61</v>
      </c>
      <c r="AL59" s="251">
        <v>99</v>
      </c>
      <c r="AM59" s="251">
        <v>97</v>
      </c>
      <c r="AN59" s="251">
        <v>98</v>
      </c>
      <c r="AP59" s="251" t="s">
        <v>199</v>
      </c>
      <c r="AQ59" s="251" t="s">
        <v>199</v>
      </c>
      <c r="AR59" s="251" t="s">
        <v>199</v>
      </c>
      <c r="AS59" s="251">
        <v>71</v>
      </c>
      <c r="AT59" s="251">
        <v>52</v>
      </c>
      <c r="AU59" s="251">
        <v>61</v>
      </c>
      <c r="AV59" s="251">
        <v>99</v>
      </c>
      <c r="AW59" s="251">
        <v>97</v>
      </c>
      <c r="AX59" s="251">
        <v>98</v>
      </c>
      <c r="AZ59" s="251" t="s">
        <v>199</v>
      </c>
      <c r="BA59" s="251" t="s">
        <v>199</v>
      </c>
      <c r="BB59" s="251" t="s">
        <v>199</v>
      </c>
      <c r="BC59" s="251" t="s">
        <v>199</v>
      </c>
      <c r="BD59" s="251" t="s">
        <v>199</v>
      </c>
      <c r="BE59" s="251" t="s">
        <v>199</v>
      </c>
      <c r="BF59" s="251" t="s">
        <v>199</v>
      </c>
      <c r="BG59" s="251" t="s">
        <v>199</v>
      </c>
      <c r="BH59" s="252" t="s">
        <v>199</v>
      </c>
      <c r="BI59" s="84"/>
    </row>
    <row r="60" spans="1:61" ht="13.15" x14ac:dyDescent="0.4">
      <c r="A60" s="122" t="s">
        <v>83</v>
      </c>
      <c r="B60" s="254" t="s">
        <v>199</v>
      </c>
      <c r="C60" s="251" t="s">
        <v>199</v>
      </c>
      <c r="D60" s="251" t="s">
        <v>199</v>
      </c>
      <c r="E60" s="251">
        <v>2</v>
      </c>
      <c r="F60" s="251">
        <v>0</v>
      </c>
      <c r="G60" s="251">
        <v>1</v>
      </c>
      <c r="H60" s="251">
        <v>3</v>
      </c>
      <c r="I60" s="251">
        <v>0</v>
      </c>
      <c r="J60" s="251">
        <v>2</v>
      </c>
      <c r="L60" s="251" t="s">
        <v>199</v>
      </c>
      <c r="M60" s="251" t="s">
        <v>199</v>
      </c>
      <c r="N60" s="251" t="s">
        <v>199</v>
      </c>
      <c r="O60" s="251">
        <v>2</v>
      </c>
      <c r="P60" s="251">
        <v>0</v>
      </c>
      <c r="Q60" s="251">
        <v>1</v>
      </c>
      <c r="R60" s="251">
        <v>3</v>
      </c>
      <c r="S60" s="251">
        <v>0</v>
      </c>
      <c r="T60" s="251">
        <v>2</v>
      </c>
      <c r="V60" s="251" t="s">
        <v>199</v>
      </c>
      <c r="W60" s="251" t="s">
        <v>199</v>
      </c>
      <c r="X60" s="251" t="s">
        <v>199</v>
      </c>
      <c r="Y60" s="251" t="s">
        <v>199</v>
      </c>
      <c r="Z60" s="251" t="s">
        <v>199</v>
      </c>
      <c r="AA60" s="251" t="s">
        <v>199</v>
      </c>
      <c r="AB60" s="251" t="s">
        <v>199</v>
      </c>
      <c r="AC60" s="251" t="s">
        <v>199</v>
      </c>
      <c r="AD60" s="252" t="s">
        <v>199</v>
      </c>
      <c r="AE60" s="253"/>
      <c r="AF60" s="254" t="s">
        <v>199</v>
      </c>
      <c r="AG60" s="251" t="s">
        <v>199</v>
      </c>
      <c r="AH60" s="251" t="s">
        <v>199</v>
      </c>
      <c r="AI60" s="251">
        <v>72</v>
      </c>
      <c r="AJ60" s="251">
        <v>63</v>
      </c>
      <c r="AK60" s="251">
        <v>72</v>
      </c>
      <c r="AL60" s="251">
        <v>99</v>
      </c>
      <c r="AM60" s="251">
        <v>99</v>
      </c>
      <c r="AN60" s="251">
        <v>99</v>
      </c>
      <c r="AP60" s="251" t="s">
        <v>199</v>
      </c>
      <c r="AQ60" s="251" t="s">
        <v>199</v>
      </c>
      <c r="AR60" s="251" t="s">
        <v>199</v>
      </c>
      <c r="AS60" s="251">
        <v>72</v>
      </c>
      <c r="AT60" s="251">
        <v>63</v>
      </c>
      <c r="AU60" s="251">
        <v>72</v>
      </c>
      <c r="AV60" s="251">
        <v>99</v>
      </c>
      <c r="AW60" s="251">
        <v>99</v>
      </c>
      <c r="AX60" s="251">
        <v>99</v>
      </c>
      <c r="AZ60" s="251" t="s">
        <v>199</v>
      </c>
      <c r="BA60" s="251" t="s">
        <v>199</v>
      </c>
      <c r="BB60" s="251" t="s">
        <v>199</v>
      </c>
      <c r="BC60" s="251" t="s">
        <v>199</v>
      </c>
      <c r="BD60" s="251" t="s">
        <v>199</v>
      </c>
      <c r="BE60" s="251" t="s">
        <v>199</v>
      </c>
      <c r="BF60" s="251" t="s">
        <v>199</v>
      </c>
      <c r="BG60" s="251" t="s">
        <v>199</v>
      </c>
      <c r="BH60" s="252" t="s">
        <v>199</v>
      </c>
      <c r="BI60" s="84"/>
    </row>
    <row r="61" spans="1:61" ht="13.15" x14ac:dyDescent="0.4">
      <c r="A61" s="120" t="s">
        <v>48</v>
      </c>
      <c r="B61" s="254" t="s">
        <v>199</v>
      </c>
      <c r="C61" s="251" t="s">
        <v>199</v>
      </c>
      <c r="D61" s="251" t="s">
        <v>199</v>
      </c>
      <c r="E61" s="251">
        <v>11</v>
      </c>
      <c r="F61" s="251">
        <v>5</v>
      </c>
      <c r="G61" s="251">
        <v>8</v>
      </c>
      <c r="H61" s="251">
        <v>13</v>
      </c>
      <c r="I61" s="251">
        <v>8</v>
      </c>
      <c r="J61" s="251">
        <v>11</v>
      </c>
      <c r="L61" s="251" t="s">
        <v>199</v>
      </c>
      <c r="M61" s="251" t="s">
        <v>199</v>
      </c>
      <c r="N61" s="251" t="s">
        <v>199</v>
      </c>
      <c r="O61" s="251">
        <v>11</v>
      </c>
      <c r="P61" s="251">
        <v>5</v>
      </c>
      <c r="Q61" s="251">
        <v>8</v>
      </c>
      <c r="R61" s="251">
        <v>13</v>
      </c>
      <c r="S61" s="251">
        <v>8</v>
      </c>
      <c r="T61" s="251">
        <v>11</v>
      </c>
      <c r="V61" s="251" t="s">
        <v>199</v>
      </c>
      <c r="W61" s="251" t="s">
        <v>199</v>
      </c>
      <c r="X61" s="251" t="s">
        <v>199</v>
      </c>
      <c r="Y61" s="251" t="s">
        <v>199</v>
      </c>
      <c r="Z61" s="251" t="s">
        <v>199</v>
      </c>
      <c r="AA61" s="251" t="s">
        <v>199</v>
      </c>
      <c r="AB61" s="251" t="s">
        <v>199</v>
      </c>
      <c r="AC61" s="251" t="s">
        <v>199</v>
      </c>
      <c r="AD61" s="252" t="s">
        <v>199</v>
      </c>
      <c r="AE61" s="253"/>
      <c r="AF61" s="254" t="s">
        <v>199</v>
      </c>
      <c r="AG61" s="251" t="s">
        <v>199</v>
      </c>
      <c r="AH61" s="251" t="s">
        <v>199</v>
      </c>
      <c r="AI61" s="251">
        <v>79</v>
      </c>
      <c r="AJ61" s="251">
        <v>65</v>
      </c>
      <c r="AK61" s="251">
        <v>74</v>
      </c>
      <c r="AL61" s="251">
        <v>100</v>
      </c>
      <c r="AM61" s="251">
        <v>99</v>
      </c>
      <c r="AN61" s="251">
        <v>99</v>
      </c>
      <c r="AP61" s="251" t="s">
        <v>199</v>
      </c>
      <c r="AQ61" s="251" t="s">
        <v>199</v>
      </c>
      <c r="AR61" s="251" t="s">
        <v>199</v>
      </c>
      <c r="AS61" s="251">
        <v>79</v>
      </c>
      <c r="AT61" s="251">
        <v>65</v>
      </c>
      <c r="AU61" s="251">
        <v>74</v>
      </c>
      <c r="AV61" s="251">
        <v>100</v>
      </c>
      <c r="AW61" s="251">
        <v>99</v>
      </c>
      <c r="AX61" s="251">
        <v>99</v>
      </c>
      <c r="AZ61" s="251" t="s">
        <v>199</v>
      </c>
      <c r="BA61" s="251" t="s">
        <v>199</v>
      </c>
      <c r="BB61" s="251" t="s">
        <v>199</v>
      </c>
      <c r="BC61" s="251" t="s">
        <v>199</v>
      </c>
      <c r="BD61" s="251" t="s">
        <v>199</v>
      </c>
      <c r="BE61" s="251" t="s">
        <v>199</v>
      </c>
      <c r="BF61" s="251" t="s">
        <v>199</v>
      </c>
      <c r="BG61" s="251" t="s">
        <v>199</v>
      </c>
      <c r="BH61" s="252" t="s">
        <v>199</v>
      </c>
      <c r="BI61" s="84"/>
    </row>
    <row r="62" spans="1:61" ht="13.15" x14ac:dyDescent="0.4">
      <c r="A62" s="121" t="s">
        <v>50</v>
      </c>
      <c r="B62" s="254" t="s">
        <v>199</v>
      </c>
      <c r="C62" s="251" t="s">
        <v>199</v>
      </c>
      <c r="D62" s="251" t="s">
        <v>199</v>
      </c>
      <c r="E62" s="251">
        <v>0</v>
      </c>
      <c r="F62" s="251">
        <v>0</v>
      </c>
      <c r="G62" s="251">
        <v>0</v>
      </c>
      <c r="H62" s="251">
        <v>0</v>
      </c>
      <c r="I62" s="251">
        <v>0</v>
      </c>
      <c r="J62" s="251">
        <v>0</v>
      </c>
      <c r="L62" s="251" t="s">
        <v>199</v>
      </c>
      <c r="M62" s="251" t="s">
        <v>199</v>
      </c>
      <c r="N62" s="251" t="s">
        <v>199</v>
      </c>
      <c r="O62" s="251">
        <v>0</v>
      </c>
      <c r="P62" s="251">
        <v>0</v>
      </c>
      <c r="Q62" s="251">
        <v>0</v>
      </c>
      <c r="R62" s="251">
        <v>0</v>
      </c>
      <c r="S62" s="251">
        <v>0</v>
      </c>
      <c r="T62" s="251">
        <v>0</v>
      </c>
      <c r="V62" s="251" t="s">
        <v>199</v>
      </c>
      <c r="W62" s="251" t="s">
        <v>199</v>
      </c>
      <c r="X62" s="251" t="s">
        <v>199</v>
      </c>
      <c r="Y62" s="251" t="s">
        <v>199</v>
      </c>
      <c r="Z62" s="251" t="s">
        <v>199</v>
      </c>
      <c r="AA62" s="251" t="s">
        <v>199</v>
      </c>
      <c r="AB62" s="251" t="s">
        <v>199</v>
      </c>
      <c r="AC62" s="251" t="s">
        <v>199</v>
      </c>
      <c r="AD62" s="252" t="s">
        <v>199</v>
      </c>
      <c r="AE62" s="253"/>
      <c r="AF62" s="254" t="s">
        <v>199</v>
      </c>
      <c r="AG62" s="251" t="s">
        <v>199</v>
      </c>
      <c r="AH62" s="251" t="s">
        <v>199</v>
      </c>
      <c r="AI62" s="251">
        <v>62</v>
      </c>
      <c r="AJ62" s="251">
        <v>39</v>
      </c>
      <c r="AK62" s="251">
        <v>48</v>
      </c>
      <c r="AL62" s="251">
        <v>100</v>
      </c>
      <c r="AM62" s="251">
        <v>98</v>
      </c>
      <c r="AN62" s="251">
        <v>99</v>
      </c>
      <c r="AP62" s="251" t="s">
        <v>199</v>
      </c>
      <c r="AQ62" s="251" t="s">
        <v>199</v>
      </c>
      <c r="AR62" s="251" t="s">
        <v>199</v>
      </c>
      <c r="AS62" s="251">
        <v>62</v>
      </c>
      <c r="AT62" s="251">
        <v>39</v>
      </c>
      <c r="AU62" s="251">
        <v>48</v>
      </c>
      <c r="AV62" s="251">
        <v>100</v>
      </c>
      <c r="AW62" s="251">
        <v>98</v>
      </c>
      <c r="AX62" s="251">
        <v>99</v>
      </c>
      <c r="AZ62" s="251" t="s">
        <v>199</v>
      </c>
      <c r="BA62" s="251" t="s">
        <v>199</v>
      </c>
      <c r="BB62" s="251" t="s">
        <v>199</v>
      </c>
      <c r="BC62" s="251" t="s">
        <v>199</v>
      </c>
      <c r="BD62" s="251" t="s">
        <v>199</v>
      </c>
      <c r="BE62" s="251" t="s">
        <v>199</v>
      </c>
      <c r="BF62" s="251" t="s">
        <v>199</v>
      </c>
      <c r="BG62" s="251" t="s">
        <v>199</v>
      </c>
      <c r="BH62" s="252" t="s">
        <v>199</v>
      </c>
      <c r="BI62" s="84"/>
    </row>
    <row r="63" spans="1:61" ht="13.15" x14ac:dyDescent="0.4">
      <c r="A63" s="121" t="s">
        <v>51</v>
      </c>
      <c r="B63" s="254" t="s">
        <v>199</v>
      </c>
      <c r="C63" s="251" t="s">
        <v>199</v>
      </c>
      <c r="D63" s="251" t="s">
        <v>199</v>
      </c>
      <c r="E63" s="251">
        <v>0</v>
      </c>
      <c r="F63" s="251">
        <v>0</v>
      </c>
      <c r="G63" s="251">
        <v>0</v>
      </c>
      <c r="H63" s="251">
        <v>1</v>
      </c>
      <c r="I63" s="251">
        <v>1</v>
      </c>
      <c r="J63" s="251">
        <v>1</v>
      </c>
      <c r="L63" s="251" t="s">
        <v>199</v>
      </c>
      <c r="M63" s="251" t="s">
        <v>199</v>
      </c>
      <c r="N63" s="251" t="s">
        <v>199</v>
      </c>
      <c r="O63" s="251">
        <v>0</v>
      </c>
      <c r="P63" s="251">
        <v>0</v>
      </c>
      <c r="Q63" s="251">
        <v>0</v>
      </c>
      <c r="R63" s="251">
        <v>1</v>
      </c>
      <c r="S63" s="251">
        <v>1</v>
      </c>
      <c r="T63" s="251">
        <v>1</v>
      </c>
      <c r="V63" s="251" t="s">
        <v>199</v>
      </c>
      <c r="W63" s="251" t="s">
        <v>199</v>
      </c>
      <c r="X63" s="251" t="s">
        <v>199</v>
      </c>
      <c r="Y63" s="251" t="s">
        <v>199</v>
      </c>
      <c r="Z63" s="251" t="s">
        <v>199</v>
      </c>
      <c r="AA63" s="251" t="s">
        <v>199</v>
      </c>
      <c r="AB63" s="251" t="s">
        <v>199</v>
      </c>
      <c r="AC63" s="251" t="s">
        <v>199</v>
      </c>
      <c r="AD63" s="252" t="s">
        <v>199</v>
      </c>
      <c r="AE63" s="253"/>
      <c r="AF63" s="254" t="s">
        <v>199</v>
      </c>
      <c r="AG63" s="251" t="s">
        <v>199</v>
      </c>
      <c r="AH63" s="251" t="s">
        <v>199</v>
      </c>
      <c r="AI63" s="251">
        <v>44</v>
      </c>
      <c r="AJ63" s="251">
        <v>39</v>
      </c>
      <c r="AK63" s="251">
        <v>42</v>
      </c>
      <c r="AL63" s="251">
        <v>95</v>
      </c>
      <c r="AM63" s="251">
        <v>92</v>
      </c>
      <c r="AN63" s="251">
        <v>93</v>
      </c>
      <c r="AP63" s="251" t="s">
        <v>199</v>
      </c>
      <c r="AQ63" s="251" t="s">
        <v>199</v>
      </c>
      <c r="AR63" s="251" t="s">
        <v>199</v>
      </c>
      <c r="AS63" s="251">
        <v>44</v>
      </c>
      <c r="AT63" s="251">
        <v>39</v>
      </c>
      <c r="AU63" s="251">
        <v>42</v>
      </c>
      <c r="AV63" s="251">
        <v>95</v>
      </c>
      <c r="AW63" s="251">
        <v>92</v>
      </c>
      <c r="AX63" s="251">
        <v>93</v>
      </c>
      <c r="AZ63" s="251" t="s">
        <v>199</v>
      </c>
      <c r="BA63" s="251" t="s">
        <v>199</v>
      </c>
      <c r="BB63" s="251" t="s">
        <v>199</v>
      </c>
      <c r="BC63" s="251" t="s">
        <v>199</v>
      </c>
      <c r="BD63" s="251" t="s">
        <v>199</v>
      </c>
      <c r="BE63" s="251" t="s">
        <v>199</v>
      </c>
      <c r="BF63" s="251" t="s">
        <v>199</v>
      </c>
      <c r="BG63" s="251" t="s">
        <v>199</v>
      </c>
      <c r="BH63" s="252" t="s">
        <v>199</v>
      </c>
      <c r="BI63" s="84"/>
    </row>
    <row r="64" spans="1:61" ht="13.15" x14ac:dyDescent="0.4">
      <c r="A64" s="121" t="s">
        <v>52</v>
      </c>
      <c r="B64" s="254" t="s">
        <v>199</v>
      </c>
      <c r="C64" s="251" t="s">
        <v>199</v>
      </c>
      <c r="D64" s="251" t="s">
        <v>199</v>
      </c>
      <c r="E64" s="251">
        <v>3</v>
      </c>
      <c r="F64" s="251">
        <v>0</v>
      </c>
      <c r="G64" s="251">
        <v>2</v>
      </c>
      <c r="H64" s="251">
        <v>6</v>
      </c>
      <c r="I64" s="251">
        <v>0</v>
      </c>
      <c r="J64" s="251">
        <v>3</v>
      </c>
      <c r="L64" s="251" t="s">
        <v>199</v>
      </c>
      <c r="M64" s="251" t="s">
        <v>199</v>
      </c>
      <c r="N64" s="251" t="s">
        <v>199</v>
      </c>
      <c r="O64" s="251">
        <v>3</v>
      </c>
      <c r="P64" s="251">
        <v>0</v>
      </c>
      <c r="Q64" s="251">
        <v>2</v>
      </c>
      <c r="R64" s="251">
        <v>6</v>
      </c>
      <c r="S64" s="251">
        <v>0</v>
      </c>
      <c r="T64" s="251">
        <v>3</v>
      </c>
      <c r="V64" s="251" t="s">
        <v>199</v>
      </c>
      <c r="W64" s="251" t="s">
        <v>199</v>
      </c>
      <c r="X64" s="251" t="s">
        <v>199</v>
      </c>
      <c r="Y64" s="251" t="s">
        <v>199</v>
      </c>
      <c r="Z64" s="251" t="s">
        <v>199</v>
      </c>
      <c r="AA64" s="251" t="s">
        <v>199</v>
      </c>
      <c r="AB64" s="251" t="s">
        <v>199</v>
      </c>
      <c r="AC64" s="251" t="s">
        <v>199</v>
      </c>
      <c r="AD64" s="252" t="s">
        <v>199</v>
      </c>
      <c r="AE64" s="253"/>
      <c r="AF64" s="254" t="s">
        <v>199</v>
      </c>
      <c r="AG64" s="251" t="s">
        <v>199</v>
      </c>
      <c r="AH64" s="251" t="s">
        <v>199</v>
      </c>
      <c r="AI64" s="251">
        <v>56</v>
      </c>
      <c r="AJ64" s="251">
        <v>27</v>
      </c>
      <c r="AK64" s="251">
        <v>54</v>
      </c>
      <c r="AL64" s="251">
        <v>98</v>
      </c>
      <c r="AM64" s="251">
        <v>90</v>
      </c>
      <c r="AN64" s="251">
        <v>97</v>
      </c>
      <c r="AP64" s="251" t="s">
        <v>199</v>
      </c>
      <c r="AQ64" s="251" t="s">
        <v>199</v>
      </c>
      <c r="AR64" s="251" t="s">
        <v>199</v>
      </c>
      <c r="AS64" s="251">
        <v>56</v>
      </c>
      <c r="AT64" s="251">
        <v>27</v>
      </c>
      <c r="AU64" s="251">
        <v>54</v>
      </c>
      <c r="AV64" s="251">
        <v>98</v>
      </c>
      <c r="AW64" s="251">
        <v>90</v>
      </c>
      <c r="AX64" s="251">
        <v>97</v>
      </c>
      <c r="AZ64" s="251" t="s">
        <v>199</v>
      </c>
      <c r="BA64" s="251" t="s">
        <v>199</v>
      </c>
      <c r="BB64" s="251" t="s">
        <v>199</v>
      </c>
      <c r="BC64" s="251" t="s">
        <v>199</v>
      </c>
      <c r="BD64" s="251" t="s">
        <v>199</v>
      </c>
      <c r="BE64" s="251" t="s">
        <v>199</v>
      </c>
      <c r="BF64" s="251" t="s">
        <v>199</v>
      </c>
      <c r="BG64" s="251" t="s">
        <v>199</v>
      </c>
      <c r="BH64" s="252" t="s">
        <v>199</v>
      </c>
      <c r="BI64" s="84"/>
    </row>
    <row r="65" spans="1:61" ht="13.15" x14ac:dyDescent="0.4">
      <c r="A65" s="122" t="s">
        <v>53</v>
      </c>
      <c r="B65" s="254" t="s">
        <v>199</v>
      </c>
      <c r="C65" s="251" t="s">
        <v>199</v>
      </c>
      <c r="D65" s="251" t="s">
        <v>199</v>
      </c>
      <c r="E65" s="251">
        <v>0</v>
      </c>
      <c r="F65" s="251">
        <v>0</v>
      </c>
      <c r="G65" s="251">
        <v>0</v>
      </c>
      <c r="H65" s="251">
        <v>0</v>
      </c>
      <c r="I65" s="251">
        <v>0</v>
      </c>
      <c r="J65" s="251">
        <v>0</v>
      </c>
      <c r="L65" s="251" t="s">
        <v>199</v>
      </c>
      <c r="M65" s="251" t="s">
        <v>199</v>
      </c>
      <c r="N65" s="251" t="s">
        <v>199</v>
      </c>
      <c r="O65" s="251">
        <v>0</v>
      </c>
      <c r="P65" s="251">
        <v>0</v>
      </c>
      <c r="Q65" s="251">
        <v>0</v>
      </c>
      <c r="R65" s="251">
        <v>0</v>
      </c>
      <c r="S65" s="251">
        <v>0</v>
      </c>
      <c r="T65" s="251">
        <v>0</v>
      </c>
      <c r="V65" s="251" t="s">
        <v>199</v>
      </c>
      <c r="W65" s="251" t="s">
        <v>199</v>
      </c>
      <c r="X65" s="251" t="s">
        <v>199</v>
      </c>
      <c r="Y65" s="251" t="s">
        <v>199</v>
      </c>
      <c r="Z65" s="251" t="s">
        <v>199</v>
      </c>
      <c r="AA65" s="251" t="s">
        <v>199</v>
      </c>
      <c r="AB65" s="251" t="s">
        <v>199</v>
      </c>
      <c r="AC65" s="251" t="s">
        <v>199</v>
      </c>
      <c r="AD65" s="252" t="s">
        <v>199</v>
      </c>
      <c r="AE65" s="253"/>
      <c r="AF65" s="254" t="s">
        <v>199</v>
      </c>
      <c r="AG65" s="251" t="s">
        <v>199</v>
      </c>
      <c r="AH65" s="251" t="s">
        <v>199</v>
      </c>
      <c r="AI65" s="251">
        <v>66</v>
      </c>
      <c r="AJ65" s="251">
        <v>43</v>
      </c>
      <c r="AK65" s="251">
        <v>57</v>
      </c>
      <c r="AL65" s="251">
        <v>100</v>
      </c>
      <c r="AM65" s="251">
        <v>100</v>
      </c>
      <c r="AN65" s="251">
        <v>100</v>
      </c>
      <c r="AP65" s="251" t="s">
        <v>199</v>
      </c>
      <c r="AQ65" s="251" t="s">
        <v>199</v>
      </c>
      <c r="AR65" s="251" t="s">
        <v>199</v>
      </c>
      <c r="AS65" s="251">
        <v>66</v>
      </c>
      <c r="AT65" s="251">
        <v>43</v>
      </c>
      <c r="AU65" s="251">
        <v>57</v>
      </c>
      <c r="AV65" s="251">
        <v>100</v>
      </c>
      <c r="AW65" s="251">
        <v>100</v>
      </c>
      <c r="AX65" s="251">
        <v>100</v>
      </c>
      <c r="AZ65" s="251" t="s">
        <v>199</v>
      </c>
      <c r="BA65" s="251" t="s">
        <v>199</v>
      </c>
      <c r="BB65" s="251" t="s">
        <v>199</v>
      </c>
      <c r="BC65" s="251" t="s">
        <v>199</v>
      </c>
      <c r="BD65" s="251" t="s">
        <v>199</v>
      </c>
      <c r="BE65" s="251" t="s">
        <v>199</v>
      </c>
      <c r="BF65" s="251" t="s">
        <v>199</v>
      </c>
      <c r="BG65" s="251" t="s">
        <v>199</v>
      </c>
      <c r="BH65" s="252" t="s">
        <v>199</v>
      </c>
      <c r="BI65" s="84"/>
    </row>
    <row r="66" spans="1:61" ht="12.75" customHeight="1" x14ac:dyDescent="0.4">
      <c r="A66" s="122" t="s">
        <v>54</v>
      </c>
      <c r="B66" s="254" t="s">
        <v>199</v>
      </c>
      <c r="C66" s="251" t="s">
        <v>199</v>
      </c>
      <c r="D66" s="251" t="s">
        <v>199</v>
      </c>
      <c r="E66" s="251">
        <v>0</v>
      </c>
      <c r="F66" s="251">
        <v>0</v>
      </c>
      <c r="G66" s="251">
        <v>0</v>
      </c>
      <c r="H66" s="251">
        <v>1</v>
      </c>
      <c r="I66" s="251">
        <v>0</v>
      </c>
      <c r="J66" s="251">
        <v>1</v>
      </c>
      <c r="L66" s="251" t="s">
        <v>199</v>
      </c>
      <c r="M66" s="251" t="s">
        <v>199</v>
      </c>
      <c r="N66" s="251" t="s">
        <v>199</v>
      </c>
      <c r="O66" s="251">
        <v>0</v>
      </c>
      <c r="P66" s="251">
        <v>0</v>
      </c>
      <c r="Q66" s="251">
        <v>0</v>
      </c>
      <c r="R66" s="251">
        <v>1</v>
      </c>
      <c r="S66" s="251">
        <v>0</v>
      </c>
      <c r="T66" s="251">
        <v>1</v>
      </c>
      <c r="V66" s="251" t="s">
        <v>199</v>
      </c>
      <c r="W66" s="251" t="s">
        <v>199</v>
      </c>
      <c r="X66" s="251" t="s">
        <v>199</v>
      </c>
      <c r="Y66" s="251" t="s">
        <v>199</v>
      </c>
      <c r="Z66" s="251" t="s">
        <v>199</v>
      </c>
      <c r="AA66" s="251" t="s">
        <v>199</v>
      </c>
      <c r="AB66" s="251" t="s">
        <v>199</v>
      </c>
      <c r="AC66" s="251" t="s">
        <v>199</v>
      </c>
      <c r="AD66" s="252" t="s">
        <v>199</v>
      </c>
      <c r="AE66" s="253"/>
      <c r="AF66" s="254" t="s">
        <v>199</v>
      </c>
      <c r="AG66" s="251" t="s">
        <v>199</v>
      </c>
      <c r="AH66" s="251" t="s">
        <v>199</v>
      </c>
      <c r="AI66" s="251">
        <v>49</v>
      </c>
      <c r="AJ66" s="251">
        <v>35</v>
      </c>
      <c r="AK66" s="251">
        <v>42</v>
      </c>
      <c r="AL66" s="251">
        <v>96</v>
      </c>
      <c r="AM66" s="251">
        <v>91</v>
      </c>
      <c r="AN66" s="251">
        <v>94</v>
      </c>
      <c r="AP66" s="251" t="s">
        <v>199</v>
      </c>
      <c r="AQ66" s="251" t="s">
        <v>199</v>
      </c>
      <c r="AR66" s="251" t="s">
        <v>199</v>
      </c>
      <c r="AS66" s="251">
        <v>49</v>
      </c>
      <c r="AT66" s="251">
        <v>35</v>
      </c>
      <c r="AU66" s="251">
        <v>42</v>
      </c>
      <c r="AV66" s="251">
        <v>96</v>
      </c>
      <c r="AW66" s="251">
        <v>91</v>
      </c>
      <c r="AX66" s="251">
        <v>94</v>
      </c>
      <c r="AZ66" s="251" t="s">
        <v>199</v>
      </c>
      <c r="BA66" s="251" t="s">
        <v>199</v>
      </c>
      <c r="BB66" s="251" t="s">
        <v>199</v>
      </c>
      <c r="BC66" s="251" t="s">
        <v>199</v>
      </c>
      <c r="BD66" s="251" t="s">
        <v>199</v>
      </c>
      <c r="BE66" s="251" t="s">
        <v>199</v>
      </c>
      <c r="BF66" s="251" t="s">
        <v>199</v>
      </c>
      <c r="BG66" s="251" t="s">
        <v>199</v>
      </c>
      <c r="BH66" s="252" t="s">
        <v>199</v>
      </c>
      <c r="BI66" s="84"/>
    </row>
    <row r="67" spans="1:61" ht="18.399999999999999" customHeight="1" x14ac:dyDescent="0.4">
      <c r="A67" s="122" t="s">
        <v>55</v>
      </c>
      <c r="B67" s="254" t="s">
        <v>199</v>
      </c>
      <c r="C67" s="251" t="s">
        <v>199</v>
      </c>
      <c r="D67" s="251" t="s">
        <v>199</v>
      </c>
      <c r="E67" s="251">
        <v>0</v>
      </c>
      <c r="F67" s="251">
        <v>0</v>
      </c>
      <c r="G67" s="251">
        <v>0</v>
      </c>
      <c r="H67" s="251" t="s">
        <v>229</v>
      </c>
      <c r="I67" s="251" t="s">
        <v>229</v>
      </c>
      <c r="J67" s="251">
        <v>0</v>
      </c>
      <c r="L67" s="251" t="s">
        <v>199</v>
      </c>
      <c r="M67" s="251" t="s">
        <v>199</v>
      </c>
      <c r="N67" s="251" t="s">
        <v>199</v>
      </c>
      <c r="O67" s="251">
        <v>0</v>
      </c>
      <c r="P67" s="251">
        <v>0</v>
      </c>
      <c r="Q67" s="251">
        <v>0</v>
      </c>
      <c r="R67" s="251" t="s">
        <v>229</v>
      </c>
      <c r="S67" s="251" t="s">
        <v>229</v>
      </c>
      <c r="T67" s="251">
        <v>0</v>
      </c>
      <c r="V67" s="251" t="s">
        <v>199</v>
      </c>
      <c r="W67" s="251" t="s">
        <v>199</v>
      </c>
      <c r="X67" s="251" t="s">
        <v>199</v>
      </c>
      <c r="Y67" s="251" t="s">
        <v>199</v>
      </c>
      <c r="Z67" s="251" t="s">
        <v>199</v>
      </c>
      <c r="AA67" s="251" t="s">
        <v>199</v>
      </c>
      <c r="AB67" s="251" t="s">
        <v>199</v>
      </c>
      <c r="AC67" s="251" t="s">
        <v>199</v>
      </c>
      <c r="AD67" s="252" t="s">
        <v>199</v>
      </c>
      <c r="AE67" s="253"/>
      <c r="AF67" s="254" t="s">
        <v>199</v>
      </c>
      <c r="AG67" s="251" t="s">
        <v>199</v>
      </c>
      <c r="AH67" s="251" t="s">
        <v>199</v>
      </c>
      <c r="AI67" s="251">
        <v>54</v>
      </c>
      <c r="AJ67" s="251">
        <v>33</v>
      </c>
      <c r="AK67" s="251">
        <v>40</v>
      </c>
      <c r="AL67" s="251" t="s">
        <v>229</v>
      </c>
      <c r="AM67" s="251" t="s">
        <v>229</v>
      </c>
      <c r="AN67" s="251">
        <v>95</v>
      </c>
      <c r="AP67" s="251" t="s">
        <v>199</v>
      </c>
      <c r="AQ67" s="251" t="s">
        <v>199</v>
      </c>
      <c r="AR67" s="251" t="s">
        <v>199</v>
      </c>
      <c r="AS67" s="251">
        <v>54</v>
      </c>
      <c r="AT67" s="251">
        <v>33</v>
      </c>
      <c r="AU67" s="251">
        <v>40</v>
      </c>
      <c r="AV67" s="251" t="s">
        <v>229</v>
      </c>
      <c r="AW67" s="251" t="s">
        <v>229</v>
      </c>
      <c r="AX67" s="251">
        <v>95</v>
      </c>
      <c r="AZ67" s="251" t="s">
        <v>199</v>
      </c>
      <c r="BA67" s="251" t="s">
        <v>199</v>
      </c>
      <c r="BB67" s="251" t="s">
        <v>199</v>
      </c>
      <c r="BC67" s="251" t="s">
        <v>199</v>
      </c>
      <c r="BD67" s="251" t="s">
        <v>199</v>
      </c>
      <c r="BE67" s="251" t="s">
        <v>199</v>
      </c>
      <c r="BF67" s="251" t="s">
        <v>199</v>
      </c>
      <c r="BG67" s="251" t="s">
        <v>199</v>
      </c>
      <c r="BH67" s="252" t="s">
        <v>199</v>
      </c>
      <c r="BI67" s="84"/>
    </row>
    <row r="68" spans="1:61" ht="22.15" customHeight="1" x14ac:dyDescent="0.4">
      <c r="A68" s="120" t="s">
        <v>56</v>
      </c>
      <c r="B68" s="254" t="s">
        <v>199</v>
      </c>
      <c r="C68" s="251" t="s">
        <v>199</v>
      </c>
      <c r="D68" s="251" t="s">
        <v>199</v>
      </c>
      <c r="E68" s="251">
        <v>5</v>
      </c>
      <c r="F68" s="251">
        <v>4</v>
      </c>
      <c r="G68" s="251">
        <v>5</v>
      </c>
      <c r="H68" s="251">
        <v>7</v>
      </c>
      <c r="I68" s="251">
        <v>7</v>
      </c>
      <c r="J68" s="251">
        <v>7</v>
      </c>
      <c r="L68" s="251" t="s">
        <v>199</v>
      </c>
      <c r="M68" s="251" t="s">
        <v>199</v>
      </c>
      <c r="N68" s="251" t="s">
        <v>199</v>
      </c>
      <c r="O68" s="251">
        <v>5</v>
      </c>
      <c r="P68" s="251">
        <v>4</v>
      </c>
      <c r="Q68" s="251">
        <v>5</v>
      </c>
      <c r="R68" s="251">
        <v>7</v>
      </c>
      <c r="S68" s="251">
        <v>7</v>
      </c>
      <c r="T68" s="251">
        <v>7</v>
      </c>
      <c r="V68" s="251" t="s">
        <v>199</v>
      </c>
      <c r="W68" s="251" t="s">
        <v>199</v>
      </c>
      <c r="X68" s="251" t="s">
        <v>199</v>
      </c>
      <c r="Y68" s="251" t="s">
        <v>199</v>
      </c>
      <c r="Z68" s="251" t="s">
        <v>199</v>
      </c>
      <c r="AA68" s="251" t="s">
        <v>199</v>
      </c>
      <c r="AB68" s="251" t="s">
        <v>199</v>
      </c>
      <c r="AC68" s="251" t="s">
        <v>199</v>
      </c>
      <c r="AD68" s="252" t="s">
        <v>199</v>
      </c>
      <c r="AE68" s="253"/>
      <c r="AF68" s="254" t="s">
        <v>199</v>
      </c>
      <c r="AG68" s="251" t="s">
        <v>199</v>
      </c>
      <c r="AH68" s="251" t="s">
        <v>199</v>
      </c>
      <c r="AI68" s="251">
        <v>78</v>
      </c>
      <c r="AJ68" s="251">
        <v>56</v>
      </c>
      <c r="AK68" s="251">
        <v>67</v>
      </c>
      <c r="AL68" s="251">
        <v>99</v>
      </c>
      <c r="AM68" s="251">
        <v>98</v>
      </c>
      <c r="AN68" s="251">
        <v>99</v>
      </c>
      <c r="AP68" s="251" t="s">
        <v>199</v>
      </c>
      <c r="AQ68" s="251" t="s">
        <v>199</v>
      </c>
      <c r="AR68" s="251" t="s">
        <v>199</v>
      </c>
      <c r="AS68" s="251">
        <v>78</v>
      </c>
      <c r="AT68" s="251">
        <v>56</v>
      </c>
      <c r="AU68" s="251">
        <v>67</v>
      </c>
      <c r="AV68" s="251">
        <v>99</v>
      </c>
      <c r="AW68" s="251">
        <v>98</v>
      </c>
      <c r="AX68" s="251">
        <v>99</v>
      </c>
      <c r="AZ68" s="251" t="s">
        <v>199</v>
      </c>
      <c r="BA68" s="251" t="s">
        <v>199</v>
      </c>
      <c r="BB68" s="251" t="s">
        <v>199</v>
      </c>
      <c r="BC68" s="251" t="s">
        <v>199</v>
      </c>
      <c r="BD68" s="251" t="s">
        <v>199</v>
      </c>
      <c r="BE68" s="251" t="s">
        <v>199</v>
      </c>
      <c r="BF68" s="251" t="s">
        <v>199</v>
      </c>
      <c r="BG68" s="251" t="s">
        <v>199</v>
      </c>
      <c r="BH68" s="252" t="s">
        <v>199</v>
      </c>
      <c r="BI68" s="84"/>
    </row>
    <row r="69" spans="1:61" ht="13.15" x14ac:dyDescent="0.4">
      <c r="A69" s="120" t="s">
        <v>57</v>
      </c>
      <c r="B69" s="254" t="s">
        <v>199</v>
      </c>
      <c r="C69" s="251" t="s">
        <v>199</v>
      </c>
      <c r="D69" s="251" t="s">
        <v>199</v>
      </c>
      <c r="E69" s="251">
        <v>6</v>
      </c>
      <c r="F69" s="251">
        <v>4</v>
      </c>
      <c r="G69" s="251">
        <v>5</v>
      </c>
      <c r="H69" s="251">
        <v>7</v>
      </c>
      <c r="I69" s="251">
        <v>6</v>
      </c>
      <c r="J69" s="251">
        <v>7</v>
      </c>
      <c r="L69" s="251" t="s">
        <v>199</v>
      </c>
      <c r="M69" s="251" t="s">
        <v>199</v>
      </c>
      <c r="N69" s="251" t="s">
        <v>199</v>
      </c>
      <c r="O69" s="251">
        <v>6</v>
      </c>
      <c r="P69" s="251">
        <v>4</v>
      </c>
      <c r="Q69" s="251">
        <v>5</v>
      </c>
      <c r="R69" s="251">
        <v>7</v>
      </c>
      <c r="S69" s="251">
        <v>6</v>
      </c>
      <c r="T69" s="251">
        <v>7</v>
      </c>
      <c r="V69" s="251" t="s">
        <v>199</v>
      </c>
      <c r="W69" s="251" t="s">
        <v>199</v>
      </c>
      <c r="X69" s="251" t="s">
        <v>199</v>
      </c>
      <c r="Y69" s="251" t="s">
        <v>229</v>
      </c>
      <c r="Z69" s="251" t="s">
        <v>229</v>
      </c>
      <c r="AA69" s="251">
        <v>0</v>
      </c>
      <c r="AB69" s="251">
        <v>0</v>
      </c>
      <c r="AC69" s="251" t="s">
        <v>229</v>
      </c>
      <c r="AD69" s="252" t="s">
        <v>229</v>
      </c>
      <c r="AE69" s="253"/>
      <c r="AF69" s="254" t="s">
        <v>199</v>
      </c>
      <c r="AG69" s="251" t="s">
        <v>199</v>
      </c>
      <c r="AH69" s="251" t="s">
        <v>199</v>
      </c>
      <c r="AI69" s="251">
        <v>77</v>
      </c>
      <c r="AJ69" s="251">
        <v>71</v>
      </c>
      <c r="AK69" s="251">
        <v>75</v>
      </c>
      <c r="AL69" s="251">
        <v>99</v>
      </c>
      <c r="AM69" s="251">
        <v>98</v>
      </c>
      <c r="AN69" s="251">
        <v>99</v>
      </c>
      <c r="AP69" s="251" t="s">
        <v>199</v>
      </c>
      <c r="AQ69" s="251" t="s">
        <v>199</v>
      </c>
      <c r="AR69" s="251" t="s">
        <v>199</v>
      </c>
      <c r="AS69" s="251">
        <v>77</v>
      </c>
      <c r="AT69" s="251">
        <v>71</v>
      </c>
      <c r="AU69" s="251">
        <v>74</v>
      </c>
      <c r="AV69" s="251">
        <v>99</v>
      </c>
      <c r="AW69" s="251">
        <v>98</v>
      </c>
      <c r="AX69" s="251">
        <v>99</v>
      </c>
      <c r="AZ69" s="251" t="s">
        <v>199</v>
      </c>
      <c r="BA69" s="251" t="s">
        <v>199</v>
      </c>
      <c r="BB69" s="251" t="s">
        <v>199</v>
      </c>
      <c r="BC69" s="251" t="s">
        <v>229</v>
      </c>
      <c r="BD69" s="251" t="s">
        <v>229</v>
      </c>
      <c r="BE69" s="251">
        <v>99</v>
      </c>
      <c r="BF69" s="251">
        <v>100</v>
      </c>
      <c r="BG69" s="251" t="s">
        <v>229</v>
      </c>
      <c r="BH69" s="252" t="s">
        <v>229</v>
      </c>
      <c r="BI69" s="84"/>
    </row>
    <row r="70" spans="1:61" ht="13.15" x14ac:dyDescent="0.4">
      <c r="A70" s="121" t="s">
        <v>58</v>
      </c>
      <c r="B70" s="254" t="s">
        <v>199</v>
      </c>
      <c r="C70" s="251" t="s">
        <v>199</v>
      </c>
      <c r="D70" s="251" t="s">
        <v>199</v>
      </c>
      <c r="E70" s="251">
        <v>1</v>
      </c>
      <c r="F70" s="251">
        <v>0</v>
      </c>
      <c r="G70" s="251">
        <v>0</v>
      </c>
      <c r="H70" s="251">
        <v>1</v>
      </c>
      <c r="I70" s="251">
        <v>0</v>
      </c>
      <c r="J70" s="251">
        <v>1</v>
      </c>
      <c r="L70" s="251" t="s">
        <v>199</v>
      </c>
      <c r="M70" s="251" t="s">
        <v>199</v>
      </c>
      <c r="N70" s="251" t="s">
        <v>199</v>
      </c>
      <c r="O70" s="251">
        <v>1</v>
      </c>
      <c r="P70" s="251">
        <v>0</v>
      </c>
      <c r="Q70" s="251">
        <v>0</v>
      </c>
      <c r="R70" s="251">
        <v>1</v>
      </c>
      <c r="S70" s="251">
        <v>0</v>
      </c>
      <c r="T70" s="251">
        <v>1</v>
      </c>
      <c r="V70" s="251" t="s">
        <v>199</v>
      </c>
      <c r="W70" s="251" t="s">
        <v>199</v>
      </c>
      <c r="X70" s="251" t="s">
        <v>199</v>
      </c>
      <c r="Y70" s="251" t="s">
        <v>199</v>
      </c>
      <c r="Z70" s="251" t="s">
        <v>199</v>
      </c>
      <c r="AA70" s="251" t="s">
        <v>199</v>
      </c>
      <c r="AB70" s="251" t="s">
        <v>199</v>
      </c>
      <c r="AC70" s="251" t="s">
        <v>199</v>
      </c>
      <c r="AD70" s="252" t="s">
        <v>199</v>
      </c>
      <c r="AE70" s="253"/>
      <c r="AF70" s="254" t="s">
        <v>199</v>
      </c>
      <c r="AG70" s="251" t="s">
        <v>199</v>
      </c>
      <c r="AH70" s="251" t="s">
        <v>199</v>
      </c>
      <c r="AI70" s="251">
        <v>72</v>
      </c>
      <c r="AJ70" s="251">
        <v>58</v>
      </c>
      <c r="AK70" s="251">
        <v>68</v>
      </c>
      <c r="AL70" s="251">
        <v>100</v>
      </c>
      <c r="AM70" s="251">
        <v>99</v>
      </c>
      <c r="AN70" s="251">
        <v>100</v>
      </c>
      <c r="AP70" s="251" t="s">
        <v>199</v>
      </c>
      <c r="AQ70" s="251" t="s">
        <v>199</v>
      </c>
      <c r="AR70" s="251" t="s">
        <v>199</v>
      </c>
      <c r="AS70" s="251">
        <v>72</v>
      </c>
      <c r="AT70" s="251">
        <v>58</v>
      </c>
      <c r="AU70" s="251">
        <v>68</v>
      </c>
      <c r="AV70" s="251">
        <v>100</v>
      </c>
      <c r="AW70" s="251">
        <v>99</v>
      </c>
      <c r="AX70" s="251">
        <v>100</v>
      </c>
      <c r="AZ70" s="251" t="s">
        <v>199</v>
      </c>
      <c r="BA70" s="251" t="s">
        <v>199</v>
      </c>
      <c r="BB70" s="251" t="s">
        <v>199</v>
      </c>
      <c r="BC70" s="251" t="s">
        <v>199</v>
      </c>
      <c r="BD70" s="251" t="s">
        <v>199</v>
      </c>
      <c r="BE70" s="251" t="s">
        <v>199</v>
      </c>
      <c r="BF70" s="251" t="s">
        <v>199</v>
      </c>
      <c r="BG70" s="251" t="s">
        <v>199</v>
      </c>
      <c r="BH70" s="252" t="s">
        <v>199</v>
      </c>
      <c r="BI70" s="84"/>
    </row>
    <row r="71" spans="1:61" ht="13.15" x14ac:dyDescent="0.4">
      <c r="A71" s="120" t="s">
        <v>59</v>
      </c>
      <c r="B71" s="254" t="s">
        <v>199</v>
      </c>
      <c r="C71" s="251" t="s">
        <v>199</v>
      </c>
      <c r="D71" s="251" t="s">
        <v>199</v>
      </c>
      <c r="E71" s="251">
        <v>10</v>
      </c>
      <c r="F71" s="251">
        <v>16</v>
      </c>
      <c r="G71" s="251">
        <v>13</v>
      </c>
      <c r="H71" s="251">
        <v>14</v>
      </c>
      <c r="I71" s="251">
        <v>24</v>
      </c>
      <c r="J71" s="251">
        <v>19</v>
      </c>
      <c r="L71" s="251" t="s">
        <v>199</v>
      </c>
      <c r="M71" s="251" t="s">
        <v>199</v>
      </c>
      <c r="N71" s="251" t="s">
        <v>199</v>
      </c>
      <c r="O71" s="251">
        <v>10</v>
      </c>
      <c r="P71" s="251">
        <v>16</v>
      </c>
      <c r="Q71" s="251">
        <v>13</v>
      </c>
      <c r="R71" s="251">
        <v>14</v>
      </c>
      <c r="S71" s="251">
        <v>24</v>
      </c>
      <c r="T71" s="251">
        <v>19</v>
      </c>
      <c r="V71" s="251" t="s">
        <v>199</v>
      </c>
      <c r="W71" s="251" t="s">
        <v>199</v>
      </c>
      <c r="X71" s="251" t="s">
        <v>199</v>
      </c>
      <c r="Y71" s="251" t="s">
        <v>199</v>
      </c>
      <c r="Z71" s="251" t="s">
        <v>199</v>
      </c>
      <c r="AA71" s="251" t="s">
        <v>199</v>
      </c>
      <c r="AB71" s="251" t="s">
        <v>199</v>
      </c>
      <c r="AC71" s="251" t="s">
        <v>199</v>
      </c>
      <c r="AD71" s="252" t="s">
        <v>199</v>
      </c>
      <c r="AE71" s="253"/>
      <c r="AF71" s="254" t="s">
        <v>199</v>
      </c>
      <c r="AG71" s="251" t="s">
        <v>199</v>
      </c>
      <c r="AH71" s="251" t="s">
        <v>199</v>
      </c>
      <c r="AI71" s="251">
        <v>73</v>
      </c>
      <c r="AJ71" s="251">
        <v>66</v>
      </c>
      <c r="AK71" s="251">
        <v>69</v>
      </c>
      <c r="AL71" s="251">
        <v>100</v>
      </c>
      <c r="AM71" s="251">
        <v>100</v>
      </c>
      <c r="AN71" s="251">
        <v>100</v>
      </c>
      <c r="AP71" s="251" t="s">
        <v>199</v>
      </c>
      <c r="AQ71" s="251" t="s">
        <v>199</v>
      </c>
      <c r="AR71" s="251" t="s">
        <v>199</v>
      </c>
      <c r="AS71" s="251">
        <v>73</v>
      </c>
      <c r="AT71" s="251">
        <v>66</v>
      </c>
      <c r="AU71" s="251">
        <v>69</v>
      </c>
      <c r="AV71" s="251">
        <v>100</v>
      </c>
      <c r="AW71" s="251">
        <v>100</v>
      </c>
      <c r="AX71" s="251">
        <v>100</v>
      </c>
      <c r="AZ71" s="251" t="s">
        <v>199</v>
      </c>
      <c r="BA71" s="251" t="s">
        <v>199</v>
      </c>
      <c r="BB71" s="251" t="s">
        <v>199</v>
      </c>
      <c r="BC71" s="251" t="s">
        <v>199</v>
      </c>
      <c r="BD71" s="251" t="s">
        <v>199</v>
      </c>
      <c r="BE71" s="251" t="s">
        <v>199</v>
      </c>
      <c r="BF71" s="251" t="s">
        <v>199</v>
      </c>
      <c r="BG71" s="251" t="s">
        <v>199</v>
      </c>
      <c r="BH71" s="252" t="s">
        <v>199</v>
      </c>
      <c r="BI71" s="84"/>
    </row>
    <row r="72" spans="1:61" ht="13.15" x14ac:dyDescent="0.4">
      <c r="A72" s="120" t="s">
        <v>60</v>
      </c>
      <c r="B72" s="254" t="s">
        <v>199</v>
      </c>
      <c r="C72" s="251" t="s">
        <v>199</v>
      </c>
      <c r="D72" s="251" t="s">
        <v>199</v>
      </c>
      <c r="E72" s="251">
        <v>39</v>
      </c>
      <c r="F72" s="251">
        <v>26</v>
      </c>
      <c r="G72" s="251">
        <v>32</v>
      </c>
      <c r="H72" s="251">
        <v>49</v>
      </c>
      <c r="I72" s="251">
        <v>39</v>
      </c>
      <c r="J72" s="251">
        <v>44</v>
      </c>
      <c r="L72" s="251" t="s">
        <v>199</v>
      </c>
      <c r="M72" s="251" t="s">
        <v>199</v>
      </c>
      <c r="N72" s="251" t="s">
        <v>199</v>
      </c>
      <c r="O72" s="251">
        <v>39</v>
      </c>
      <c r="P72" s="251">
        <v>26</v>
      </c>
      <c r="Q72" s="251">
        <v>32</v>
      </c>
      <c r="R72" s="251">
        <v>49</v>
      </c>
      <c r="S72" s="251">
        <v>39</v>
      </c>
      <c r="T72" s="251">
        <v>44</v>
      </c>
      <c r="V72" s="251" t="s">
        <v>199</v>
      </c>
      <c r="W72" s="251" t="s">
        <v>199</v>
      </c>
      <c r="X72" s="251" t="s">
        <v>199</v>
      </c>
      <c r="Y72" s="251" t="s">
        <v>199</v>
      </c>
      <c r="Z72" s="251" t="s">
        <v>199</v>
      </c>
      <c r="AA72" s="251" t="s">
        <v>199</v>
      </c>
      <c r="AB72" s="251" t="s">
        <v>199</v>
      </c>
      <c r="AC72" s="251" t="s">
        <v>199</v>
      </c>
      <c r="AD72" s="252" t="s">
        <v>199</v>
      </c>
      <c r="AE72" s="253"/>
      <c r="AF72" s="254" t="s">
        <v>199</v>
      </c>
      <c r="AG72" s="251" t="s">
        <v>199</v>
      </c>
      <c r="AH72" s="251" t="s">
        <v>199</v>
      </c>
      <c r="AI72" s="251">
        <v>78</v>
      </c>
      <c r="AJ72" s="251">
        <v>64</v>
      </c>
      <c r="AK72" s="251">
        <v>72</v>
      </c>
      <c r="AL72" s="251">
        <v>99</v>
      </c>
      <c r="AM72" s="251">
        <v>97</v>
      </c>
      <c r="AN72" s="251">
        <v>98</v>
      </c>
      <c r="AP72" s="251" t="s">
        <v>199</v>
      </c>
      <c r="AQ72" s="251" t="s">
        <v>199</v>
      </c>
      <c r="AR72" s="251" t="s">
        <v>199</v>
      </c>
      <c r="AS72" s="251">
        <v>78</v>
      </c>
      <c r="AT72" s="251">
        <v>64</v>
      </c>
      <c r="AU72" s="251">
        <v>72</v>
      </c>
      <c r="AV72" s="251">
        <v>99</v>
      </c>
      <c r="AW72" s="251">
        <v>97</v>
      </c>
      <c r="AX72" s="251">
        <v>98</v>
      </c>
      <c r="AZ72" s="251" t="s">
        <v>199</v>
      </c>
      <c r="BA72" s="251" t="s">
        <v>199</v>
      </c>
      <c r="BB72" s="251" t="s">
        <v>199</v>
      </c>
      <c r="BC72" s="251" t="s">
        <v>199</v>
      </c>
      <c r="BD72" s="251" t="s">
        <v>199</v>
      </c>
      <c r="BE72" s="251" t="s">
        <v>199</v>
      </c>
      <c r="BF72" s="251" t="s">
        <v>199</v>
      </c>
      <c r="BG72" s="251" t="s">
        <v>199</v>
      </c>
      <c r="BH72" s="252" t="s">
        <v>199</v>
      </c>
      <c r="BI72" s="84"/>
    </row>
    <row r="73" spans="1:61" ht="13.15" x14ac:dyDescent="0.4">
      <c r="A73" s="120" t="s">
        <v>61</v>
      </c>
      <c r="B73" s="254" t="s">
        <v>199</v>
      </c>
      <c r="C73" s="251" t="s">
        <v>199</v>
      </c>
      <c r="D73" s="251" t="s">
        <v>199</v>
      </c>
      <c r="E73" s="251">
        <v>3</v>
      </c>
      <c r="F73" s="251">
        <v>4</v>
      </c>
      <c r="G73" s="251">
        <v>3</v>
      </c>
      <c r="H73" s="251">
        <v>5</v>
      </c>
      <c r="I73" s="251">
        <v>5</v>
      </c>
      <c r="J73" s="251">
        <v>5</v>
      </c>
      <c r="L73" s="251" t="s">
        <v>199</v>
      </c>
      <c r="M73" s="251" t="s">
        <v>199</v>
      </c>
      <c r="N73" s="251" t="s">
        <v>199</v>
      </c>
      <c r="O73" s="251">
        <v>3</v>
      </c>
      <c r="P73" s="251">
        <v>4</v>
      </c>
      <c r="Q73" s="251">
        <v>3</v>
      </c>
      <c r="R73" s="251">
        <v>5</v>
      </c>
      <c r="S73" s="251">
        <v>5</v>
      </c>
      <c r="T73" s="251">
        <v>5</v>
      </c>
      <c r="V73" s="251" t="s">
        <v>199</v>
      </c>
      <c r="W73" s="251" t="s">
        <v>199</v>
      </c>
      <c r="X73" s="251" t="s">
        <v>199</v>
      </c>
      <c r="Y73" s="251" t="s">
        <v>199</v>
      </c>
      <c r="Z73" s="251" t="s">
        <v>199</v>
      </c>
      <c r="AA73" s="251" t="s">
        <v>199</v>
      </c>
      <c r="AB73" s="251" t="s">
        <v>199</v>
      </c>
      <c r="AC73" s="251" t="s">
        <v>199</v>
      </c>
      <c r="AD73" s="252" t="s">
        <v>199</v>
      </c>
      <c r="AE73" s="253"/>
      <c r="AF73" s="254" t="s">
        <v>199</v>
      </c>
      <c r="AG73" s="251" t="s">
        <v>199</v>
      </c>
      <c r="AH73" s="251" t="s">
        <v>199</v>
      </c>
      <c r="AI73" s="251">
        <v>73</v>
      </c>
      <c r="AJ73" s="251">
        <v>68</v>
      </c>
      <c r="AK73" s="251">
        <v>70</v>
      </c>
      <c r="AL73" s="251">
        <v>98</v>
      </c>
      <c r="AM73" s="251">
        <v>97</v>
      </c>
      <c r="AN73" s="251">
        <v>98</v>
      </c>
      <c r="AP73" s="251" t="s">
        <v>199</v>
      </c>
      <c r="AQ73" s="251" t="s">
        <v>199</v>
      </c>
      <c r="AR73" s="251" t="s">
        <v>199</v>
      </c>
      <c r="AS73" s="251">
        <v>73</v>
      </c>
      <c r="AT73" s="251">
        <v>68</v>
      </c>
      <c r="AU73" s="251">
        <v>70</v>
      </c>
      <c r="AV73" s="251">
        <v>98</v>
      </c>
      <c r="AW73" s="251">
        <v>97</v>
      </c>
      <c r="AX73" s="251">
        <v>98</v>
      </c>
      <c r="AZ73" s="251" t="s">
        <v>199</v>
      </c>
      <c r="BA73" s="251" t="s">
        <v>199</v>
      </c>
      <c r="BB73" s="251" t="s">
        <v>199</v>
      </c>
      <c r="BC73" s="251" t="s">
        <v>199</v>
      </c>
      <c r="BD73" s="251" t="s">
        <v>199</v>
      </c>
      <c r="BE73" s="251" t="s">
        <v>199</v>
      </c>
      <c r="BF73" s="251" t="s">
        <v>199</v>
      </c>
      <c r="BG73" s="251" t="s">
        <v>199</v>
      </c>
      <c r="BH73" s="252" t="s">
        <v>199</v>
      </c>
      <c r="BI73" s="84"/>
    </row>
    <row r="74" spans="1:61" ht="13.15" x14ac:dyDescent="0.4">
      <c r="A74" s="120" t="s">
        <v>62</v>
      </c>
      <c r="B74" s="254" t="s">
        <v>199</v>
      </c>
      <c r="C74" s="251" t="s">
        <v>199</v>
      </c>
      <c r="D74" s="251" t="s">
        <v>199</v>
      </c>
      <c r="E74" s="251">
        <v>4</v>
      </c>
      <c r="F74" s="251">
        <v>3</v>
      </c>
      <c r="G74" s="251">
        <v>3</v>
      </c>
      <c r="H74" s="251">
        <v>6</v>
      </c>
      <c r="I74" s="251">
        <v>5</v>
      </c>
      <c r="J74" s="251">
        <v>6</v>
      </c>
      <c r="L74" s="251" t="s">
        <v>199</v>
      </c>
      <c r="M74" s="251" t="s">
        <v>199</v>
      </c>
      <c r="N74" s="251" t="s">
        <v>199</v>
      </c>
      <c r="O74" s="251">
        <v>4</v>
      </c>
      <c r="P74" s="251">
        <v>3</v>
      </c>
      <c r="Q74" s="251">
        <v>3</v>
      </c>
      <c r="R74" s="251">
        <v>6</v>
      </c>
      <c r="S74" s="251">
        <v>5</v>
      </c>
      <c r="T74" s="251">
        <v>6</v>
      </c>
      <c r="V74" s="251" t="s">
        <v>199</v>
      </c>
      <c r="W74" s="251" t="s">
        <v>199</v>
      </c>
      <c r="X74" s="251" t="s">
        <v>199</v>
      </c>
      <c r="Y74" s="251" t="s">
        <v>199</v>
      </c>
      <c r="Z74" s="251" t="s">
        <v>199</v>
      </c>
      <c r="AA74" s="251" t="s">
        <v>199</v>
      </c>
      <c r="AB74" s="251" t="s">
        <v>199</v>
      </c>
      <c r="AC74" s="251" t="s">
        <v>199</v>
      </c>
      <c r="AD74" s="252" t="s">
        <v>199</v>
      </c>
      <c r="AE74" s="253"/>
      <c r="AF74" s="254" t="s">
        <v>199</v>
      </c>
      <c r="AG74" s="251" t="s">
        <v>199</v>
      </c>
      <c r="AH74" s="251" t="s">
        <v>199</v>
      </c>
      <c r="AI74" s="251">
        <v>68</v>
      </c>
      <c r="AJ74" s="251">
        <v>51</v>
      </c>
      <c r="AK74" s="251">
        <v>60</v>
      </c>
      <c r="AL74" s="251">
        <v>100</v>
      </c>
      <c r="AM74" s="251">
        <v>99</v>
      </c>
      <c r="AN74" s="251">
        <v>99</v>
      </c>
      <c r="AP74" s="251" t="s">
        <v>199</v>
      </c>
      <c r="AQ74" s="251" t="s">
        <v>199</v>
      </c>
      <c r="AR74" s="251" t="s">
        <v>199</v>
      </c>
      <c r="AS74" s="251">
        <v>68</v>
      </c>
      <c r="AT74" s="251">
        <v>51</v>
      </c>
      <c r="AU74" s="251">
        <v>60</v>
      </c>
      <c r="AV74" s="251">
        <v>100</v>
      </c>
      <c r="AW74" s="251">
        <v>99</v>
      </c>
      <c r="AX74" s="251">
        <v>99</v>
      </c>
      <c r="AZ74" s="251" t="s">
        <v>199</v>
      </c>
      <c r="BA74" s="251" t="s">
        <v>199</v>
      </c>
      <c r="BB74" s="251" t="s">
        <v>199</v>
      </c>
      <c r="BC74" s="251" t="s">
        <v>199</v>
      </c>
      <c r="BD74" s="251" t="s">
        <v>199</v>
      </c>
      <c r="BE74" s="251" t="s">
        <v>199</v>
      </c>
      <c r="BF74" s="251" t="s">
        <v>199</v>
      </c>
      <c r="BG74" s="251" t="s">
        <v>199</v>
      </c>
      <c r="BH74" s="252" t="s">
        <v>199</v>
      </c>
      <c r="BI74" s="84"/>
    </row>
    <row r="75" spans="1:61" ht="13.15" x14ac:dyDescent="0.4">
      <c r="A75" s="255"/>
      <c r="B75" s="256"/>
      <c r="C75" s="255"/>
      <c r="D75" s="255"/>
      <c r="E75" s="243"/>
      <c r="F75" s="243"/>
      <c r="G75" s="243"/>
      <c r="H75" s="243"/>
      <c r="I75" s="243"/>
      <c r="J75" s="243"/>
      <c r="K75" s="243"/>
      <c r="L75" s="255"/>
      <c r="M75" s="255"/>
      <c r="N75" s="255"/>
      <c r="O75" s="243"/>
      <c r="P75" s="243"/>
      <c r="Q75" s="243"/>
      <c r="R75" s="243"/>
      <c r="S75" s="243"/>
      <c r="T75" s="243"/>
      <c r="U75" s="243"/>
      <c r="V75" s="255"/>
      <c r="W75" s="255"/>
      <c r="X75" s="255"/>
      <c r="Y75" s="257" t="s">
        <v>199</v>
      </c>
      <c r="Z75" s="257" t="s">
        <v>199</v>
      </c>
      <c r="AA75" s="257" t="s">
        <v>199</v>
      </c>
      <c r="AB75" s="257" t="s">
        <v>199</v>
      </c>
      <c r="AC75" s="257" t="s">
        <v>199</v>
      </c>
      <c r="AD75" s="258" t="s">
        <v>199</v>
      </c>
      <c r="AF75" s="256"/>
      <c r="AG75" s="255"/>
      <c r="AH75" s="255"/>
      <c r="AI75" s="259"/>
      <c r="AJ75" s="259"/>
      <c r="AK75" s="259"/>
      <c r="AL75" s="259"/>
      <c r="AM75" s="259"/>
      <c r="AN75" s="259"/>
      <c r="AO75" s="243"/>
      <c r="AP75" s="255"/>
      <c r="AQ75" s="255"/>
      <c r="AR75" s="255"/>
      <c r="AS75" s="259"/>
      <c r="AT75" s="259"/>
      <c r="AU75" s="259"/>
      <c r="AV75" s="259"/>
      <c r="AW75" s="259"/>
      <c r="AX75" s="259"/>
      <c r="AY75" s="243"/>
      <c r="AZ75" s="255"/>
      <c r="BA75" s="255"/>
      <c r="BB75" s="255"/>
      <c r="BC75" s="259"/>
      <c r="BD75" s="259"/>
      <c r="BE75" s="259"/>
      <c r="BF75" s="259"/>
      <c r="BG75" s="259"/>
      <c r="BH75" s="260"/>
    </row>
    <row r="76" spans="1:61" ht="13.15" x14ac:dyDescent="0.4">
      <c r="A76" s="261"/>
      <c r="B76" s="261"/>
      <c r="C76" s="261"/>
      <c r="D76" s="261"/>
      <c r="L76" s="261"/>
      <c r="M76" s="261"/>
      <c r="N76" s="261"/>
      <c r="V76" s="261"/>
      <c r="W76" s="261"/>
      <c r="X76" s="261"/>
      <c r="AF76" s="261"/>
      <c r="AG76" s="261"/>
      <c r="AH76" s="261"/>
      <c r="AP76" s="261"/>
      <c r="AQ76" s="261"/>
      <c r="AR76" s="261"/>
      <c r="AZ76" s="261"/>
      <c r="BA76" s="261"/>
      <c r="BB76" s="261"/>
      <c r="BH76" s="128" t="s">
        <v>593</v>
      </c>
    </row>
    <row r="77" spans="1:61" ht="21.4" customHeight="1" x14ac:dyDescent="0.35">
      <c r="A77" s="357" t="s">
        <v>397</v>
      </c>
      <c r="B77" s="357"/>
      <c r="C77" s="357"/>
      <c r="D77" s="357"/>
      <c r="E77" s="357"/>
      <c r="F77" s="357"/>
      <c r="G77" s="357"/>
      <c r="H77" s="357"/>
      <c r="I77" s="357"/>
      <c r="J77" s="357"/>
      <c r="K77" s="357"/>
      <c r="L77" s="357"/>
      <c r="M77" s="357"/>
      <c r="N77" s="357"/>
      <c r="O77" s="357"/>
      <c r="P77" s="357"/>
      <c r="Q77" s="357"/>
      <c r="R77" s="357"/>
    </row>
    <row r="78" spans="1:61" ht="28.9" customHeight="1" x14ac:dyDescent="0.35">
      <c r="A78" s="357" t="s">
        <v>266</v>
      </c>
      <c r="B78" s="357"/>
      <c r="C78" s="357"/>
      <c r="D78" s="357"/>
      <c r="E78" s="357"/>
      <c r="F78" s="357"/>
      <c r="G78" s="357"/>
      <c r="H78" s="357"/>
      <c r="I78" s="357"/>
      <c r="J78" s="357"/>
      <c r="K78" s="357"/>
      <c r="L78" s="357"/>
      <c r="M78" s="357"/>
      <c r="N78" s="357"/>
      <c r="O78" s="357"/>
      <c r="P78" s="357"/>
      <c r="Q78" s="357"/>
      <c r="R78" s="357"/>
    </row>
    <row r="79" spans="1:61" ht="27" customHeight="1" x14ac:dyDescent="0.35">
      <c r="A79" s="357" t="s">
        <v>456</v>
      </c>
      <c r="B79" s="357"/>
      <c r="C79" s="357"/>
      <c r="D79" s="357"/>
      <c r="E79" s="357"/>
      <c r="F79" s="357"/>
      <c r="G79" s="357"/>
      <c r="H79" s="357"/>
      <c r="I79" s="357"/>
      <c r="J79" s="357"/>
      <c r="K79" s="357"/>
      <c r="L79" s="357"/>
      <c r="M79" s="357"/>
      <c r="N79" s="357"/>
      <c r="O79" s="357"/>
      <c r="P79" s="357"/>
      <c r="Q79" s="357"/>
      <c r="R79" s="357"/>
    </row>
    <row r="80" spans="1:61" ht="25.5" customHeight="1" x14ac:dyDescent="0.35">
      <c r="A80" s="358" t="s">
        <v>457</v>
      </c>
      <c r="B80" s="358"/>
      <c r="C80" s="358"/>
      <c r="D80" s="358"/>
      <c r="E80" s="358"/>
      <c r="F80" s="358"/>
      <c r="G80" s="358"/>
      <c r="H80" s="358"/>
      <c r="I80" s="358"/>
      <c r="J80" s="358"/>
      <c r="K80" s="358"/>
      <c r="L80" s="358"/>
      <c r="M80" s="358"/>
      <c r="N80" s="358"/>
      <c r="O80" s="358"/>
      <c r="P80" s="358"/>
      <c r="Q80" s="358"/>
      <c r="R80" s="358"/>
      <c r="S80" s="221"/>
    </row>
    <row r="81" spans="1:54" ht="30.4" customHeight="1" x14ac:dyDescent="0.35">
      <c r="A81" s="359" t="s">
        <v>458</v>
      </c>
      <c r="B81" s="359"/>
      <c r="C81" s="359"/>
      <c r="D81" s="359"/>
      <c r="E81" s="359"/>
      <c r="F81" s="359"/>
      <c r="G81" s="359"/>
      <c r="H81" s="359"/>
      <c r="I81" s="359"/>
      <c r="J81" s="359"/>
      <c r="K81" s="359"/>
      <c r="L81" s="359"/>
      <c r="M81" s="359"/>
      <c r="N81" s="359"/>
      <c r="O81" s="359"/>
      <c r="P81" s="359"/>
      <c r="Q81" s="359"/>
      <c r="R81" s="359"/>
      <c r="S81" s="359"/>
      <c r="T81" s="359"/>
    </row>
    <row r="82" spans="1:54" x14ac:dyDescent="0.35">
      <c r="A82" s="120" t="s">
        <v>404</v>
      </c>
      <c r="B82" s="120"/>
      <c r="C82" s="120"/>
      <c r="D82" s="120"/>
      <c r="E82" s="125"/>
      <c r="F82" s="125"/>
      <c r="G82" s="125"/>
      <c r="H82" s="125"/>
      <c r="I82" s="125"/>
      <c r="L82" s="120"/>
      <c r="M82" s="120"/>
      <c r="N82" s="120"/>
      <c r="V82" s="120"/>
      <c r="W82" s="120"/>
      <c r="X82" s="120"/>
      <c r="AF82" s="120"/>
      <c r="AG82" s="120"/>
      <c r="AH82" s="120"/>
      <c r="AP82" s="120"/>
      <c r="AQ82" s="120"/>
      <c r="AR82" s="120"/>
      <c r="AZ82" s="120"/>
      <c r="BA82" s="120"/>
      <c r="BB82" s="120"/>
    </row>
    <row r="83" spans="1:54" x14ac:dyDescent="0.35">
      <c r="A83" s="126" t="s">
        <v>405</v>
      </c>
      <c r="B83" s="126"/>
      <c r="C83" s="126"/>
      <c r="D83" s="126"/>
      <c r="E83" s="125"/>
      <c r="F83" s="125"/>
      <c r="G83" s="125"/>
      <c r="H83" s="125"/>
      <c r="I83" s="125"/>
      <c r="L83" s="126"/>
      <c r="M83" s="126"/>
      <c r="N83" s="126"/>
      <c r="V83" s="126"/>
      <c r="W83" s="126"/>
      <c r="X83" s="126"/>
      <c r="AF83" s="126"/>
      <c r="AG83" s="126"/>
      <c r="AH83" s="126"/>
      <c r="AP83" s="126"/>
      <c r="AQ83" s="126"/>
      <c r="AR83" s="126"/>
      <c r="AZ83" s="126"/>
      <c r="BA83" s="126"/>
      <c r="BB83" s="126"/>
    </row>
    <row r="84" spans="1:54" x14ac:dyDescent="0.35">
      <c r="A84" s="360" t="s">
        <v>406</v>
      </c>
      <c r="B84" s="360"/>
      <c r="C84" s="360"/>
      <c r="D84" s="360"/>
      <c r="E84" s="360"/>
      <c r="F84" s="360"/>
      <c r="G84" s="360"/>
      <c r="H84" s="360"/>
      <c r="I84" s="125"/>
    </row>
    <row r="85" spans="1:54" x14ac:dyDescent="0.35">
      <c r="A85" s="233"/>
      <c r="B85" s="233"/>
      <c r="C85" s="233"/>
      <c r="D85" s="233"/>
      <c r="E85" s="233"/>
      <c r="F85" s="233"/>
      <c r="G85" s="233"/>
      <c r="H85" s="233"/>
      <c r="I85" s="233"/>
      <c r="J85" s="233"/>
      <c r="K85" s="233"/>
      <c r="L85" s="233"/>
      <c r="M85" s="233"/>
      <c r="N85" s="233"/>
      <c r="O85" s="233"/>
      <c r="P85" s="233"/>
      <c r="Q85" s="233"/>
      <c r="R85" s="233"/>
      <c r="S85" s="233"/>
      <c r="V85" s="233"/>
      <c r="W85" s="233"/>
      <c r="X85" s="233"/>
      <c r="AF85" s="233"/>
      <c r="AG85" s="233"/>
      <c r="AH85" s="233"/>
      <c r="AP85" s="233"/>
      <c r="AQ85" s="233"/>
      <c r="AR85" s="233"/>
      <c r="AZ85" s="233"/>
      <c r="BA85" s="233"/>
      <c r="BB85" s="233"/>
    </row>
    <row r="86" spans="1:54" x14ac:dyDescent="0.35">
      <c r="A86" s="126" t="s">
        <v>84</v>
      </c>
      <c r="B86" s="126"/>
      <c r="C86" s="126"/>
      <c r="D86" s="126"/>
      <c r="E86" s="232"/>
      <c r="F86" s="232"/>
      <c r="G86" s="232"/>
      <c r="H86" s="232"/>
      <c r="I86" s="125"/>
      <c r="L86" s="126"/>
      <c r="M86" s="126"/>
      <c r="N86" s="126"/>
      <c r="V86" s="126"/>
      <c r="W86" s="126"/>
      <c r="X86" s="126"/>
      <c r="AF86" s="126"/>
      <c r="AG86" s="126"/>
      <c r="AH86" s="126"/>
      <c r="AP86" s="126"/>
      <c r="AQ86" s="126"/>
      <c r="AR86" s="126"/>
      <c r="AZ86" s="126"/>
      <c r="BA86" s="126"/>
      <c r="BB86" s="126"/>
    </row>
  </sheetData>
  <sheetProtection sheet="1" objects="1" scenarios="1"/>
  <mergeCells count="14">
    <mergeCell ref="A84:H84"/>
    <mergeCell ref="AS8:AX8"/>
    <mergeCell ref="A77:R77"/>
    <mergeCell ref="A78:R78"/>
    <mergeCell ref="A79:R79"/>
    <mergeCell ref="A80:R80"/>
    <mergeCell ref="A81:T81"/>
    <mergeCell ref="B7:AD7"/>
    <mergeCell ref="B8:J8"/>
    <mergeCell ref="AF7:BH7"/>
    <mergeCell ref="AF8:AN8"/>
    <mergeCell ref="AZ8:BH8"/>
    <mergeCell ref="L8:T8"/>
    <mergeCell ref="V8:AD8"/>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8"/>
  <sheetViews>
    <sheetView showGridLines="0" zoomScale="85" zoomScaleNormal="85" workbookViewId="0"/>
  </sheetViews>
  <sheetFormatPr defaultColWidth="9.1328125" defaultRowHeight="12.75" x14ac:dyDescent="0.35"/>
  <cols>
    <col min="1" max="1" width="33.59765625" style="71" customWidth="1"/>
    <col min="2" max="2" width="14.3984375" style="71" customWidth="1"/>
    <col min="3" max="3" width="14.1328125" style="71" customWidth="1"/>
    <col min="4" max="4" width="17.73046875" style="71" customWidth="1"/>
    <col min="5" max="8" width="13.59765625" style="71" customWidth="1"/>
    <col min="9" max="13" width="12" style="71" customWidth="1"/>
    <col min="14" max="14" width="1.86328125" style="71" customWidth="1"/>
    <col min="15" max="17" width="12" style="71" customWidth="1"/>
    <col min="18" max="20" width="13.59765625" style="71" customWidth="1"/>
    <col min="21" max="21" width="11.3984375" style="71" customWidth="1"/>
    <col min="22" max="26" width="12" style="71" customWidth="1"/>
    <col min="27" max="27" width="1.3984375" style="71" customWidth="1"/>
    <col min="28" max="30" width="12" style="71" customWidth="1"/>
    <col min="31" max="33" width="13.59765625" style="71" customWidth="1"/>
    <col min="34" max="34" width="10.86328125" style="71" customWidth="1"/>
    <col min="35" max="43" width="12" style="71" customWidth="1"/>
    <col min="44" max="16384" width="9.1328125" style="71"/>
  </cols>
  <sheetData>
    <row r="1" spans="1:43" ht="15" x14ac:dyDescent="0.4">
      <c r="A1" s="84" t="s">
        <v>638</v>
      </c>
    </row>
    <row r="2" spans="1:43" ht="13.15" x14ac:dyDescent="0.4">
      <c r="A2" s="84" t="s">
        <v>594</v>
      </c>
    </row>
    <row r="3" spans="1:43" ht="13.15" x14ac:dyDescent="0.4">
      <c r="A3" s="84" t="s">
        <v>70</v>
      </c>
    </row>
    <row r="4" spans="1:43" ht="38.25" x14ac:dyDescent="0.4">
      <c r="A4" s="84"/>
      <c r="B4" s="345" t="s">
        <v>445</v>
      </c>
      <c r="C4" s="346" t="s">
        <v>446</v>
      </c>
      <c r="D4" s="347" t="s">
        <v>447</v>
      </c>
      <c r="E4" s="348"/>
      <c r="F4" s="348"/>
      <c r="G4" s="348"/>
      <c r="R4" s="348"/>
      <c r="S4" s="348"/>
      <c r="T4" s="348"/>
      <c r="AE4" s="348"/>
      <c r="AF4" s="348"/>
      <c r="AG4" s="348"/>
    </row>
    <row r="5" spans="1:43" ht="13.15" x14ac:dyDescent="0.4">
      <c r="A5" s="84"/>
      <c r="B5" s="349">
        <v>259332</v>
      </c>
      <c r="C5" s="350">
        <v>268527</v>
      </c>
      <c r="D5" s="351">
        <v>527859</v>
      </c>
      <c r="E5" s="281"/>
      <c r="F5" s="281"/>
      <c r="G5" s="281"/>
      <c r="R5" s="281"/>
      <c r="S5" s="281"/>
      <c r="T5" s="281"/>
      <c r="AE5" s="281"/>
      <c r="AF5" s="281"/>
      <c r="AG5" s="281"/>
    </row>
    <row r="6" spans="1:43" ht="13.15" x14ac:dyDescent="0.4">
      <c r="A6" s="84"/>
    </row>
    <row r="7" spans="1:43" ht="13.15" x14ac:dyDescent="0.4">
      <c r="B7" s="240"/>
      <c r="C7" s="240"/>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row>
    <row r="8" spans="1:43" ht="13.15" x14ac:dyDescent="0.4">
      <c r="B8" s="240"/>
      <c r="C8" s="240"/>
      <c r="D8" s="84"/>
      <c r="E8" s="84"/>
      <c r="F8" s="84"/>
      <c r="G8" s="84"/>
      <c r="H8" s="240"/>
      <c r="I8" s="240"/>
      <c r="J8" s="84"/>
      <c r="K8" s="240"/>
      <c r="L8" s="240"/>
      <c r="M8" s="84"/>
      <c r="O8" s="240"/>
      <c r="P8" s="240"/>
      <c r="Q8" s="84"/>
      <c r="R8" s="84"/>
      <c r="S8" s="84"/>
      <c r="T8" s="84"/>
      <c r="U8" s="240"/>
      <c r="V8" s="240"/>
      <c r="W8" s="84"/>
      <c r="X8" s="240"/>
      <c r="Y8" s="240"/>
      <c r="Z8" s="84"/>
      <c r="AB8" s="240"/>
      <c r="AC8" s="240"/>
      <c r="AD8" s="84"/>
      <c r="AE8" s="84"/>
      <c r="AF8" s="84"/>
      <c r="AG8" s="84"/>
      <c r="AH8" s="240"/>
      <c r="AI8" s="240"/>
      <c r="AJ8" s="84"/>
      <c r="AK8" s="240"/>
      <c r="AL8" s="240"/>
      <c r="AM8" s="84"/>
    </row>
    <row r="9" spans="1:43" ht="13.15" x14ac:dyDescent="0.4">
      <c r="B9" s="241"/>
      <c r="C9" s="241"/>
      <c r="D9" s="84"/>
      <c r="E9" s="84"/>
      <c r="F9" s="84"/>
      <c r="G9" s="84"/>
      <c r="H9" s="84"/>
      <c r="I9" s="84"/>
      <c r="J9" s="84"/>
      <c r="K9" s="84"/>
      <c r="L9" s="84"/>
      <c r="M9" s="241"/>
      <c r="N9" s="241"/>
      <c r="O9" s="241"/>
      <c r="P9" s="241"/>
      <c r="Q9" s="84"/>
      <c r="R9" s="84"/>
      <c r="S9" s="84"/>
      <c r="T9" s="84"/>
      <c r="U9" s="84"/>
      <c r="V9" s="84"/>
      <c r="W9" s="84"/>
      <c r="X9" s="84"/>
      <c r="Y9" s="84"/>
      <c r="Z9" s="241"/>
      <c r="AA9" s="241"/>
      <c r="AB9" s="241"/>
      <c r="AC9" s="241"/>
      <c r="AD9" s="84"/>
      <c r="AE9" s="84"/>
      <c r="AF9" s="84"/>
      <c r="AG9" s="84"/>
      <c r="AH9" s="84"/>
      <c r="AI9" s="84"/>
      <c r="AJ9" s="84"/>
      <c r="AK9" s="84"/>
      <c r="AL9" s="84"/>
      <c r="AM9" s="84"/>
    </row>
    <row r="10" spans="1:43" ht="13.15" x14ac:dyDescent="0.4">
      <c r="A10" s="248"/>
      <c r="B10" s="356" t="s">
        <v>134</v>
      </c>
      <c r="C10" s="356"/>
      <c r="D10" s="356"/>
      <c r="E10" s="356"/>
      <c r="F10" s="356"/>
      <c r="G10" s="356"/>
      <c r="H10" s="356"/>
      <c r="I10" s="356"/>
      <c r="J10" s="356"/>
      <c r="K10" s="356"/>
      <c r="L10" s="356"/>
      <c r="M10" s="355"/>
      <c r="N10" s="219"/>
      <c r="O10" s="355" t="s">
        <v>448</v>
      </c>
      <c r="P10" s="356"/>
      <c r="Q10" s="356"/>
      <c r="R10" s="356"/>
      <c r="S10" s="356"/>
      <c r="T10" s="356"/>
      <c r="U10" s="356"/>
      <c r="V10" s="356"/>
      <c r="W10" s="356"/>
      <c r="X10" s="356"/>
      <c r="Y10" s="356"/>
      <c r="Z10" s="355"/>
      <c r="AA10" s="219"/>
      <c r="AB10" s="355" t="s">
        <v>449</v>
      </c>
      <c r="AC10" s="356"/>
      <c r="AD10" s="356"/>
      <c r="AE10" s="356"/>
      <c r="AF10" s="356"/>
      <c r="AG10" s="356"/>
      <c r="AH10" s="356"/>
      <c r="AI10" s="356"/>
      <c r="AJ10" s="356"/>
      <c r="AK10" s="356"/>
      <c r="AL10" s="356"/>
      <c r="AM10" s="356"/>
    </row>
    <row r="11" spans="1:43" ht="66" customHeight="1" x14ac:dyDescent="0.35">
      <c r="A11" s="243"/>
      <c r="B11" s="214" t="s">
        <v>450</v>
      </c>
      <c r="C11" s="214" t="s">
        <v>451</v>
      </c>
      <c r="D11" s="214" t="s">
        <v>452</v>
      </c>
      <c r="E11" s="214" t="s">
        <v>572</v>
      </c>
      <c r="F11" s="214" t="s">
        <v>573</v>
      </c>
      <c r="G11" s="214" t="s">
        <v>574</v>
      </c>
      <c r="H11" s="214" t="s">
        <v>575</v>
      </c>
      <c r="I11" s="214" t="s">
        <v>576</v>
      </c>
      <c r="J11" s="214" t="s">
        <v>577</v>
      </c>
      <c r="K11" s="214" t="s">
        <v>578</v>
      </c>
      <c r="L11" s="214" t="s">
        <v>597</v>
      </c>
      <c r="M11" s="214" t="s">
        <v>598</v>
      </c>
      <c r="N11" s="222"/>
      <c r="O11" s="214" t="s">
        <v>450</v>
      </c>
      <c r="P11" s="214" t="s">
        <v>451</v>
      </c>
      <c r="Q11" s="214" t="s">
        <v>452</v>
      </c>
      <c r="R11" s="214" t="s">
        <v>572</v>
      </c>
      <c r="S11" s="214" t="s">
        <v>573</v>
      </c>
      <c r="T11" s="214" t="s">
        <v>574</v>
      </c>
      <c r="U11" s="214" t="s">
        <v>575</v>
      </c>
      <c r="V11" s="214" t="s">
        <v>576</v>
      </c>
      <c r="W11" s="214" t="s">
        <v>577</v>
      </c>
      <c r="X11" s="214" t="s">
        <v>578</v>
      </c>
      <c r="Y11" s="214" t="s">
        <v>597</v>
      </c>
      <c r="Z11" s="214" t="s">
        <v>598</v>
      </c>
      <c r="AA11" s="222"/>
      <c r="AB11" s="214" t="s">
        <v>450</v>
      </c>
      <c r="AC11" s="214" t="s">
        <v>451</v>
      </c>
      <c r="AD11" s="214" t="s">
        <v>452</v>
      </c>
      <c r="AE11" s="214" t="s">
        <v>572</v>
      </c>
      <c r="AF11" s="214" t="s">
        <v>573</v>
      </c>
      <c r="AG11" s="214" t="s">
        <v>574</v>
      </c>
      <c r="AH11" s="214" t="s">
        <v>575</v>
      </c>
      <c r="AI11" s="214" t="s">
        <v>576</v>
      </c>
      <c r="AJ11" s="214" t="s">
        <v>577</v>
      </c>
      <c r="AK11" s="214" t="s">
        <v>578</v>
      </c>
      <c r="AL11" s="214" t="s">
        <v>597</v>
      </c>
      <c r="AM11" s="209" t="s">
        <v>598</v>
      </c>
      <c r="AN11" s="217"/>
      <c r="AO11" s="217"/>
      <c r="AP11" s="217"/>
      <c r="AQ11" s="217"/>
    </row>
    <row r="12" spans="1:43" x14ac:dyDescent="0.35">
      <c r="A12" s="120"/>
    </row>
    <row r="13" spans="1:43" ht="13.15" x14ac:dyDescent="0.4">
      <c r="A13" s="120" t="s">
        <v>125</v>
      </c>
      <c r="B13" s="227">
        <v>256980</v>
      </c>
      <c r="C13" s="227">
        <v>263036</v>
      </c>
      <c r="D13" s="227">
        <v>520016</v>
      </c>
      <c r="E13" s="227" t="s">
        <v>199</v>
      </c>
      <c r="F13" s="227" t="s">
        <v>199</v>
      </c>
      <c r="G13" s="227" t="s">
        <v>199</v>
      </c>
      <c r="H13" s="227">
        <v>234340</v>
      </c>
      <c r="I13" s="227">
        <v>222863</v>
      </c>
      <c r="J13" s="227">
        <v>457203</v>
      </c>
      <c r="K13" s="227">
        <v>256290</v>
      </c>
      <c r="L13" s="227">
        <v>261604</v>
      </c>
      <c r="M13" s="227">
        <v>517894</v>
      </c>
      <c r="N13" s="227"/>
      <c r="O13" s="227">
        <v>256964</v>
      </c>
      <c r="P13" s="227">
        <v>263007</v>
      </c>
      <c r="Q13" s="227">
        <v>519971</v>
      </c>
      <c r="R13" s="227" t="s">
        <v>199</v>
      </c>
      <c r="S13" s="227" t="s">
        <v>199</v>
      </c>
      <c r="T13" s="227" t="s">
        <v>199</v>
      </c>
      <c r="U13" s="227">
        <v>234297</v>
      </c>
      <c r="V13" s="227">
        <v>222755</v>
      </c>
      <c r="W13" s="227">
        <v>457052</v>
      </c>
      <c r="X13" s="227">
        <v>256275</v>
      </c>
      <c r="Y13" s="227">
        <v>261576</v>
      </c>
      <c r="Z13" s="227">
        <v>517851</v>
      </c>
      <c r="AA13" s="227"/>
      <c r="AB13" s="227">
        <v>8262</v>
      </c>
      <c r="AC13" s="227">
        <v>10701</v>
      </c>
      <c r="AD13" s="227">
        <v>18963</v>
      </c>
      <c r="AE13" s="227" t="s">
        <v>199</v>
      </c>
      <c r="AF13" s="227" t="s">
        <v>199</v>
      </c>
      <c r="AG13" s="227" t="s">
        <v>199</v>
      </c>
      <c r="AH13" s="227">
        <v>6364</v>
      </c>
      <c r="AI13" s="227">
        <v>7992</v>
      </c>
      <c r="AJ13" s="227">
        <v>14356</v>
      </c>
      <c r="AK13" s="227">
        <v>7986</v>
      </c>
      <c r="AL13" s="227">
        <v>10228</v>
      </c>
      <c r="AM13" s="227">
        <v>18214</v>
      </c>
      <c r="AN13" s="84"/>
    </row>
    <row r="14" spans="1:43" ht="23.45" customHeight="1" x14ac:dyDescent="0.4">
      <c r="A14" s="120" t="s">
        <v>612</v>
      </c>
      <c r="B14" s="227">
        <v>254593</v>
      </c>
      <c r="C14" s="227">
        <v>258440</v>
      </c>
      <c r="D14" s="227">
        <v>513033</v>
      </c>
      <c r="E14" s="227">
        <v>118638</v>
      </c>
      <c r="F14" s="227">
        <v>106407</v>
      </c>
      <c r="G14" s="227">
        <v>225045</v>
      </c>
      <c r="H14" s="227">
        <v>175290</v>
      </c>
      <c r="I14" s="227">
        <v>161796</v>
      </c>
      <c r="J14" s="227">
        <v>337086</v>
      </c>
      <c r="K14" s="227">
        <v>249838</v>
      </c>
      <c r="L14" s="227">
        <v>251138</v>
      </c>
      <c r="M14" s="227">
        <v>500976</v>
      </c>
      <c r="N14" s="227"/>
      <c r="O14" s="227">
        <v>254593</v>
      </c>
      <c r="P14" s="227">
        <v>258440</v>
      </c>
      <c r="Q14" s="227">
        <v>513033</v>
      </c>
      <c r="R14" s="227">
        <v>118638</v>
      </c>
      <c r="S14" s="227">
        <v>106407</v>
      </c>
      <c r="T14" s="227">
        <v>225045</v>
      </c>
      <c r="U14" s="227">
        <v>175290</v>
      </c>
      <c r="V14" s="227">
        <v>161796</v>
      </c>
      <c r="W14" s="227">
        <v>337086</v>
      </c>
      <c r="X14" s="227">
        <v>249838</v>
      </c>
      <c r="Y14" s="227">
        <v>251138</v>
      </c>
      <c r="Z14" s="227">
        <v>500976</v>
      </c>
      <c r="AA14" s="227"/>
      <c r="AB14" s="227" t="s">
        <v>199</v>
      </c>
      <c r="AC14" s="227" t="s">
        <v>199</v>
      </c>
      <c r="AD14" s="227" t="s">
        <v>199</v>
      </c>
      <c r="AE14" s="227" t="s">
        <v>199</v>
      </c>
      <c r="AF14" s="227" t="s">
        <v>199</v>
      </c>
      <c r="AG14" s="227" t="s">
        <v>199</v>
      </c>
      <c r="AH14" s="227" t="s">
        <v>199</v>
      </c>
      <c r="AI14" s="227" t="s">
        <v>199</v>
      </c>
      <c r="AJ14" s="227" t="s">
        <v>199</v>
      </c>
      <c r="AK14" s="227" t="s">
        <v>199</v>
      </c>
      <c r="AL14" s="227" t="s">
        <v>199</v>
      </c>
      <c r="AM14" s="227" t="s">
        <v>199</v>
      </c>
      <c r="AN14" s="84"/>
    </row>
    <row r="15" spans="1:43" ht="14.65" x14ac:dyDescent="0.4">
      <c r="A15" s="120" t="s">
        <v>613</v>
      </c>
      <c r="B15" s="227">
        <v>251386</v>
      </c>
      <c r="C15" s="227">
        <v>255580</v>
      </c>
      <c r="D15" s="227">
        <v>506966</v>
      </c>
      <c r="E15" s="227" t="s">
        <v>199</v>
      </c>
      <c r="F15" s="227" t="s">
        <v>199</v>
      </c>
      <c r="G15" s="227" t="s">
        <v>199</v>
      </c>
      <c r="H15" s="227">
        <v>164576</v>
      </c>
      <c r="I15" s="227">
        <v>158948</v>
      </c>
      <c r="J15" s="227">
        <v>323524</v>
      </c>
      <c r="K15" s="227">
        <v>247028</v>
      </c>
      <c r="L15" s="227">
        <v>249893</v>
      </c>
      <c r="M15" s="227">
        <v>496921</v>
      </c>
      <c r="N15" s="227"/>
      <c r="O15" s="227">
        <v>250156</v>
      </c>
      <c r="P15" s="227">
        <v>253298</v>
      </c>
      <c r="Q15" s="227">
        <v>503454</v>
      </c>
      <c r="R15" s="227" t="s">
        <v>199</v>
      </c>
      <c r="S15" s="227" t="s">
        <v>199</v>
      </c>
      <c r="T15" s="227" t="s">
        <v>199</v>
      </c>
      <c r="U15" s="227">
        <v>163425</v>
      </c>
      <c r="V15" s="227">
        <v>156698</v>
      </c>
      <c r="W15" s="227">
        <v>320123</v>
      </c>
      <c r="X15" s="227">
        <v>245799</v>
      </c>
      <c r="Y15" s="227">
        <v>247607</v>
      </c>
      <c r="Z15" s="227">
        <v>493406</v>
      </c>
      <c r="AA15" s="227"/>
      <c r="AB15" s="227" t="s">
        <v>199</v>
      </c>
      <c r="AC15" s="227" t="s">
        <v>199</v>
      </c>
      <c r="AD15" s="227" t="s">
        <v>199</v>
      </c>
      <c r="AE15" s="227" t="s">
        <v>199</v>
      </c>
      <c r="AF15" s="227" t="s">
        <v>199</v>
      </c>
      <c r="AG15" s="227" t="s">
        <v>199</v>
      </c>
      <c r="AH15" s="227" t="s">
        <v>199</v>
      </c>
      <c r="AI15" s="227" t="s">
        <v>199</v>
      </c>
      <c r="AJ15" s="227" t="s">
        <v>199</v>
      </c>
      <c r="AK15" s="227" t="s">
        <v>199</v>
      </c>
      <c r="AL15" s="227" t="s">
        <v>199</v>
      </c>
      <c r="AM15" s="227" t="s">
        <v>199</v>
      </c>
      <c r="AN15" s="84"/>
    </row>
    <row r="16" spans="1:43" ht="14.65" x14ac:dyDescent="0.4">
      <c r="A16" s="120" t="s">
        <v>614</v>
      </c>
      <c r="B16" s="227">
        <v>251022</v>
      </c>
      <c r="C16" s="227">
        <v>254267</v>
      </c>
      <c r="D16" s="227">
        <v>505289</v>
      </c>
      <c r="E16" s="227" t="s">
        <v>199</v>
      </c>
      <c r="F16" s="227" t="s">
        <v>199</v>
      </c>
      <c r="G16" s="227" t="s">
        <v>199</v>
      </c>
      <c r="H16" s="227">
        <v>160720</v>
      </c>
      <c r="I16" s="227">
        <v>144909</v>
      </c>
      <c r="J16" s="227">
        <v>305629</v>
      </c>
      <c r="K16" s="227">
        <v>245330</v>
      </c>
      <c r="L16" s="227">
        <v>245167</v>
      </c>
      <c r="M16" s="227">
        <v>490497</v>
      </c>
      <c r="N16" s="227"/>
      <c r="O16" s="227">
        <v>249793</v>
      </c>
      <c r="P16" s="227">
        <v>251990</v>
      </c>
      <c r="Q16" s="227">
        <v>501783</v>
      </c>
      <c r="R16" s="227" t="s">
        <v>199</v>
      </c>
      <c r="S16" s="227" t="s">
        <v>199</v>
      </c>
      <c r="T16" s="227" t="s">
        <v>199</v>
      </c>
      <c r="U16" s="227">
        <v>160720</v>
      </c>
      <c r="V16" s="227">
        <v>144909</v>
      </c>
      <c r="W16" s="227">
        <v>305629</v>
      </c>
      <c r="X16" s="227">
        <v>245330</v>
      </c>
      <c r="Y16" s="227">
        <v>245167</v>
      </c>
      <c r="Z16" s="227">
        <v>490497</v>
      </c>
      <c r="AA16" s="227"/>
      <c r="AB16" s="227" t="s">
        <v>199</v>
      </c>
      <c r="AC16" s="227" t="s">
        <v>199</v>
      </c>
      <c r="AD16" s="227" t="s">
        <v>199</v>
      </c>
      <c r="AE16" s="227" t="s">
        <v>199</v>
      </c>
      <c r="AF16" s="227" t="s">
        <v>199</v>
      </c>
      <c r="AG16" s="227" t="s">
        <v>199</v>
      </c>
      <c r="AH16" s="227" t="s">
        <v>199</v>
      </c>
      <c r="AI16" s="227" t="s">
        <v>199</v>
      </c>
      <c r="AJ16" s="227" t="s">
        <v>199</v>
      </c>
      <c r="AK16" s="227" t="s">
        <v>199</v>
      </c>
      <c r="AL16" s="227" t="s">
        <v>199</v>
      </c>
      <c r="AM16" s="227" t="s">
        <v>199</v>
      </c>
      <c r="AN16" s="84"/>
    </row>
    <row r="17" spans="1:40" ht="21.95" customHeight="1" x14ac:dyDescent="0.4">
      <c r="A17" s="235" t="s">
        <v>615</v>
      </c>
      <c r="B17" s="227">
        <v>254815</v>
      </c>
      <c r="C17" s="227">
        <v>258931</v>
      </c>
      <c r="D17" s="227">
        <v>513746</v>
      </c>
      <c r="E17" s="227">
        <v>160433</v>
      </c>
      <c r="F17" s="227">
        <v>114757</v>
      </c>
      <c r="G17" s="227">
        <v>275190</v>
      </c>
      <c r="H17" s="227">
        <v>200792</v>
      </c>
      <c r="I17" s="227">
        <v>162282</v>
      </c>
      <c r="J17" s="227">
        <v>363074</v>
      </c>
      <c r="K17" s="227">
        <v>253008</v>
      </c>
      <c r="L17" s="227">
        <v>253895</v>
      </c>
      <c r="M17" s="227">
        <v>506903</v>
      </c>
      <c r="N17" s="227" t="s">
        <v>199</v>
      </c>
      <c r="O17" s="227">
        <v>254815</v>
      </c>
      <c r="P17" s="227">
        <v>258931</v>
      </c>
      <c r="Q17" s="227">
        <v>513746</v>
      </c>
      <c r="R17" s="227">
        <v>160433</v>
      </c>
      <c r="S17" s="227">
        <v>114757</v>
      </c>
      <c r="T17" s="227">
        <v>275190</v>
      </c>
      <c r="U17" s="227">
        <v>200792</v>
      </c>
      <c r="V17" s="227">
        <v>162282</v>
      </c>
      <c r="W17" s="227">
        <v>363074</v>
      </c>
      <c r="X17" s="227">
        <v>253008</v>
      </c>
      <c r="Y17" s="227">
        <v>253895</v>
      </c>
      <c r="Z17" s="227">
        <v>506903</v>
      </c>
      <c r="AA17" s="227"/>
      <c r="AB17" s="227" t="s">
        <v>199</v>
      </c>
      <c r="AC17" s="227" t="s">
        <v>199</v>
      </c>
      <c r="AD17" s="227" t="s">
        <v>199</v>
      </c>
      <c r="AE17" s="227" t="s">
        <v>199</v>
      </c>
      <c r="AF17" s="227" t="s">
        <v>199</v>
      </c>
      <c r="AG17" s="227" t="s">
        <v>199</v>
      </c>
      <c r="AH17" s="227" t="s">
        <v>199</v>
      </c>
      <c r="AI17" s="227" t="s">
        <v>199</v>
      </c>
      <c r="AJ17" s="227" t="s">
        <v>199</v>
      </c>
      <c r="AK17" s="227" t="s">
        <v>199</v>
      </c>
      <c r="AL17" s="227" t="s">
        <v>199</v>
      </c>
      <c r="AM17" s="227" t="s">
        <v>199</v>
      </c>
      <c r="AN17" s="84"/>
    </row>
    <row r="18" spans="1:40" ht="14.65" x14ac:dyDescent="0.4">
      <c r="A18" s="120" t="s">
        <v>616</v>
      </c>
      <c r="B18" s="227">
        <v>253239</v>
      </c>
      <c r="C18" s="227">
        <v>255666</v>
      </c>
      <c r="D18" s="227">
        <v>508905</v>
      </c>
      <c r="E18" s="227">
        <v>160445</v>
      </c>
      <c r="F18" s="227">
        <v>119126</v>
      </c>
      <c r="G18" s="227">
        <v>279571</v>
      </c>
      <c r="H18" s="227">
        <v>200959</v>
      </c>
      <c r="I18" s="227">
        <v>166663</v>
      </c>
      <c r="J18" s="227">
        <v>367622</v>
      </c>
      <c r="K18" s="227">
        <v>250181</v>
      </c>
      <c r="L18" s="227">
        <v>247690</v>
      </c>
      <c r="M18" s="227">
        <v>497871</v>
      </c>
      <c r="N18" s="227" t="s">
        <v>199</v>
      </c>
      <c r="O18" s="227">
        <v>253239</v>
      </c>
      <c r="P18" s="227">
        <v>255666</v>
      </c>
      <c r="Q18" s="227">
        <v>508905</v>
      </c>
      <c r="R18" s="227">
        <v>160445</v>
      </c>
      <c r="S18" s="227">
        <v>119126</v>
      </c>
      <c r="T18" s="227">
        <v>279571</v>
      </c>
      <c r="U18" s="227">
        <v>200959</v>
      </c>
      <c r="V18" s="227">
        <v>166663</v>
      </c>
      <c r="W18" s="227">
        <v>367622</v>
      </c>
      <c r="X18" s="227">
        <v>250181</v>
      </c>
      <c r="Y18" s="227">
        <v>247690</v>
      </c>
      <c r="Z18" s="227">
        <v>497871</v>
      </c>
      <c r="AA18" s="227"/>
      <c r="AB18" s="227" t="s">
        <v>199</v>
      </c>
      <c r="AC18" s="227" t="s">
        <v>199</v>
      </c>
      <c r="AD18" s="227" t="s">
        <v>199</v>
      </c>
      <c r="AE18" s="227" t="s">
        <v>199</v>
      </c>
      <c r="AF18" s="227" t="s">
        <v>199</v>
      </c>
      <c r="AG18" s="227" t="s">
        <v>199</v>
      </c>
      <c r="AH18" s="227" t="s">
        <v>199</v>
      </c>
      <c r="AI18" s="227" t="s">
        <v>199</v>
      </c>
      <c r="AJ18" s="227" t="s">
        <v>199</v>
      </c>
      <c r="AK18" s="227" t="s">
        <v>199</v>
      </c>
      <c r="AL18" s="227" t="s">
        <v>199</v>
      </c>
      <c r="AM18" s="227" t="s">
        <v>199</v>
      </c>
      <c r="AN18" s="84"/>
    </row>
    <row r="19" spans="1:40" ht="21.95" customHeight="1" x14ac:dyDescent="0.4">
      <c r="A19" s="120" t="s">
        <v>461</v>
      </c>
      <c r="B19" s="227">
        <v>255272</v>
      </c>
      <c r="C19" s="227">
        <v>260531</v>
      </c>
      <c r="D19" s="227">
        <v>515803</v>
      </c>
      <c r="E19" s="227">
        <v>125905</v>
      </c>
      <c r="F19" s="227">
        <v>130645</v>
      </c>
      <c r="G19" s="227">
        <v>256550</v>
      </c>
      <c r="H19" s="227">
        <v>181269</v>
      </c>
      <c r="I19" s="227">
        <v>184376</v>
      </c>
      <c r="J19" s="227">
        <v>365645</v>
      </c>
      <c r="K19" s="227">
        <v>250623</v>
      </c>
      <c r="L19" s="227">
        <v>254434</v>
      </c>
      <c r="M19" s="227">
        <v>505057</v>
      </c>
      <c r="N19" s="227" t="s">
        <v>199</v>
      </c>
      <c r="O19" s="227">
        <v>255272</v>
      </c>
      <c r="P19" s="227">
        <v>260531</v>
      </c>
      <c r="Q19" s="227">
        <v>515803</v>
      </c>
      <c r="R19" s="227">
        <v>125905</v>
      </c>
      <c r="S19" s="227">
        <v>130645</v>
      </c>
      <c r="T19" s="227">
        <v>256550</v>
      </c>
      <c r="U19" s="227">
        <v>181269</v>
      </c>
      <c r="V19" s="227">
        <v>184376</v>
      </c>
      <c r="W19" s="227">
        <v>365645</v>
      </c>
      <c r="X19" s="227">
        <v>250623</v>
      </c>
      <c r="Y19" s="227">
        <v>254434</v>
      </c>
      <c r="Z19" s="227">
        <v>505057</v>
      </c>
      <c r="AA19" s="227"/>
      <c r="AB19" s="227" t="s">
        <v>199</v>
      </c>
      <c r="AC19" s="227" t="s">
        <v>199</v>
      </c>
      <c r="AD19" s="227" t="s">
        <v>199</v>
      </c>
      <c r="AE19" s="227" t="s">
        <v>199</v>
      </c>
      <c r="AF19" s="227" t="s">
        <v>199</v>
      </c>
      <c r="AG19" s="227" t="s">
        <v>199</v>
      </c>
      <c r="AH19" s="227" t="s">
        <v>199</v>
      </c>
      <c r="AI19" s="227" t="s">
        <v>199</v>
      </c>
      <c r="AJ19" s="227" t="s">
        <v>199</v>
      </c>
      <c r="AK19" s="227" t="s">
        <v>199</v>
      </c>
      <c r="AL19" s="227" t="s">
        <v>199</v>
      </c>
      <c r="AM19" s="227" t="s">
        <v>199</v>
      </c>
      <c r="AN19" s="84"/>
    </row>
    <row r="20" spans="1:40" ht="20.45" customHeight="1" x14ac:dyDescent="0.4">
      <c r="A20" s="120" t="s">
        <v>77</v>
      </c>
      <c r="B20" s="227">
        <v>252321</v>
      </c>
      <c r="C20" s="227">
        <v>257008</v>
      </c>
      <c r="D20" s="227">
        <v>509329</v>
      </c>
      <c r="E20" s="227" t="s">
        <v>199</v>
      </c>
      <c r="F20" s="227" t="s">
        <v>199</v>
      </c>
      <c r="G20" s="227" t="s">
        <v>199</v>
      </c>
      <c r="H20" s="227">
        <v>181025</v>
      </c>
      <c r="I20" s="227">
        <v>171138</v>
      </c>
      <c r="J20" s="227">
        <v>352163</v>
      </c>
      <c r="K20" s="227">
        <v>251235</v>
      </c>
      <c r="L20" s="227">
        <v>255153</v>
      </c>
      <c r="M20" s="227">
        <v>506388</v>
      </c>
      <c r="N20" s="227" t="s">
        <v>199</v>
      </c>
      <c r="O20" s="227">
        <v>251085</v>
      </c>
      <c r="P20" s="227">
        <v>254654</v>
      </c>
      <c r="Q20" s="227">
        <v>505739</v>
      </c>
      <c r="R20" s="227" t="s">
        <v>199</v>
      </c>
      <c r="S20" s="227" t="s">
        <v>199</v>
      </c>
      <c r="T20" s="227" t="s">
        <v>199</v>
      </c>
      <c r="U20" s="227">
        <v>179867</v>
      </c>
      <c r="V20" s="227">
        <v>168812</v>
      </c>
      <c r="W20" s="227">
        <v>348679</v>
      </c>
      <c r="X20" s="227">
        <v>250000</v>
      </c>
      <c r="Y20" s="227">
        <v>252794</v>
      </c>
      <c r="Z20" s="227">
        <v>502794</v>
      </c>
      <c r="AA20" s="227"/>
      <c r="AB20" s="227">
        <v>1890</v>
      </c>
      <c r="AC20" s="227">
        <v>3939</v>
      </c>
      <c r="AD20" s="227">
        <v>5829</v>
      </c>
      <c r="AE20" s="227" t="s">
        <v>199</v>
      </c>
      <c r="AF20" s="227" t="s">
        <v>199</v>
      </c>
      <c r="AG20" s="227" t="s">
        <v>199</v>
      </c>
      <c r="AH20" s="227">
        <v>1658</v>
      </c>
      <c r="AI20" s="227">
        <v>3550</v>
      </c>
      <c r="AJ20" s="227">
        <v>5208</v>
      </c>
      <c r="AK20" s="227">
        <v>1856</v>
      </c>
      <c r="AL20" s="227">
        <v>3846</v>
      </c>
      <c r="AM20" s="227">
        <v>5702</v>
      </c>
      <c r="AN20" s="84"/>
    </row>
    <row r="21" spans="1:40" ht="13.15" x14ac:dyDescent="0.4">
      <c r="A21" s="120" t="s">
        <v>6</v>
      </c>
      <c r="B21" s="227">
        <v>185522</v>
      </c>
      <c r="C21" s="227">
        <v>188361</v>
      </c>
      <c r="D21" s="227">
        <v>373883</v>
      </c>
      <c r="E21" s="227" t="s">
        <v>199</v>
      </c>
      <c r="F21" s="227" t="s">
        <v>199</v>
      </c>
      <c r="G21" s="227" t="s">
        <v>199</v>
      </c>
      <c r="H21" s="227">
        <v>104776</v>
      </c>
      <c r="I21" s="227">
        <v>94274</v>
      </c>
      <c r="J21" s="227">
        <v>199050</v>
      </c>
      <c r="K21" s="227">
        <v>184172</v>
      </c>
      <c r="L21" s="227">
        <v>186249</v>
      </c>
      <c r="M21" s="227">
        <v>370421</v>
      </c>
      <c r="N21" s="227" t="s">
        <v>199</v>
      </c>
      <c r="O21" s="227">
        <v>185522</v>
      </c>
      <c r="P21" s="227">
        <v>188361</v>
      </c>
      <c r="Q21" s="227">
        <v>373883</v>
      </c>
      <c r="R21" s="227" t="s">
        <v>199</v>
      </c>
      <c r="S21" s="227" t="s">
        <v>199</v>
      </c>
      <c r="T21" s="227" t="s">
        <v>199</v>
      </c>
      <c r="U21" s="227">
        <v>104776</v>
      </c>
      <c r="V21" s="227">
        <v>94274</v>
      </c>
      <c r="W21" s="227">
        <v>199050</v>
      </c>
      <c r="X21" s="227">
        <v>184172</v>
      </c>
      <c r="Y21" s="227">
        <v>186249</v>
      </c>
      <c r="Z21" s="227">
        <v>370421</v>
      </c>
      <c r="AA21" s="227"/>
      <c r="AB21" s="227" t="s">
        <v>199</v>
      </c>
      <c r="AC21" s="227" t="s">
        <v>199</v>
      </c>
      <c r="AD21" s="227" t="s">
        <v>199</v>
      </c>
      <c r="AE21" s="227" t="s">
        <v>199</v>
      </c>
      <c r="AF21" s="227" t="s">
        <v>199</v>
      </c>
      <c r="AG21" s="227" t="s">
        <v>199</v>
      </c>
      <c r="AH21" s="227" t="s">
        <v>199</v>
      </c>
      <c r="AI21" s="227" t="s">
        <v>199</v>
      </c>
      <c r="AJ21" s="227" t="s">
        <v>199</v>
      </c>
      <c r="AK21" s="227" t="s">
        <v>199</v>
      </c>
      <c r="AL21" s="227" t="s">
        <v>199</v>
      </c>
      <c r="AM21" s="227" t="s">
        <v>199</v>
      </c>
      <c r="AN21" s="84"/>
    </row>
    <row r="22" spans="1:40" ht="13.15" x14ac:dyDescent="0.4">
      <c r="A22" s="120" t="s">
        <v>7</v>
      </c>
      <c r="B22" s="227">
        <v>174671</v>
      </c>
      <c r="C22" s="227">
        <v>174094</v>
      </c>
      <c r="D22" s="227">
        <v>348765</v>
      </c>
      <c r="E22" s="227" t="s">
        <v>199</v>
      </c>
      <c r="F22" s="227" t="s">
        <v>199</v>
      </c>
      <c r="G22" s="227" t="s">
        <v>199</v>
      </c>
      <c r="H22" s="227">
        <v>107565</v>
      </c>
      <c r="I22" s="227">
        <v>94421</v>
      </c>
      <c r="J22" s="227">
        <v>201986</v>
      </c>
      <c r="K22" s="227">
        <v>173427</v>
      </c>
      <c r="L22" s="227">
        <v>171958</v>
      </c>
      <c r="M22" s="227">
        <v>345385</v>
      </c>
      <c r="N22" s="227" t="s">
        <v>199</v>
      </c>
      <c r="O22" s="227">
        <v>174671</v>
      </c>
      <c r="P22" s="227">
        <v>174094</v>
      </c>
      <c r="Q22" s="227">
        <v>348765</v>
      </c>
      <c r="R22" s="227" t="s">
        <v>199</v>
      </c>
      <c r="S22" s="227" t="s">
        <v>199</v>
      </c>
      <c r="T22" s="227" t="s">
        <v>199</v>
      </c>
      <c r="U22" s="227">
        <v>107565</v>
      </c>
      <c r="V22" s="227">
        <v>94421</v>
      </c>
      <c r="W22" s="227">
        <v>201986</v>
      </c>
      <c r="X22" s="227">
        <v>173427</v>
      </c>
      <c r="Y22" s="227">
        <v>171958</v>
      </c>
      <c r="Z22" s="227">
        <v>345385</v>
      </c>
      <c r="AA22" s="227"/>
      <c r="AB22" s="227" t="s">
        <v>199</v>
      </c>
      <c r="AC22" s="227" t="s">
        <v>199</v>
      </c>
      <c r="AD22" s="227" t="s">
        <v>199</v>
      </c>
      <c r="AE22" s="227" t="s">
        <v>199</v>
      </c>
      <c r="AF22" s="227" t="s">
        <v>199</v>
      </c>
      <c r="AG22" s="227" t="s">
        <v>199</v>
      </c>
      <c r="AH22" s="227" t="s">
        <v>199</v>
      </c>
      <c r="AI22" s="227" t="s">
        <v>199</v>
      </c>
      <c r="AJ22" s="227" t="s">
        <v>199</v>
      </c>
      <c r="AK22" s="227" t="s">
        <v>199</v>
      </c>
      <c r="AL22" s="227" t="s">
        <v>199</v>
      </c>
      <c r="AM22" s="227" t="s">
        <v>199</v>
      </c>
      <c r="AN22" s="84"/>
    </row>
    <row r="23" spans="1:40" ht="13.15" x14ac:dyDescent="0.4">
      <c r="A23" s="120" t="s">
        <v>8</v>
      </c>
      <c r="B23" s="227">
        <v>6798</v>
      </c>
      <c r="C23" s="227">
        <v>6882</v>
      </c>
      <c r="D23" s="227">
        <v>13680</v>
      </c>
      <c r="E23" s="227" t="s">
        <v>199</v>
      </c>
      <c r="F23" s="227" t="s">
        <v>199</v>
      </c>
      <c r="G23" s="227" t="s">
        <v>199</v>
      </c>
      <c r="H23" s="227">
        <v>5208</v>
      </c>
      <c r="I23" s="227">
        <v>5105</v>
      </c>
      <c r="J23" s="227">
        <v>10313</v>
      </c>
      <c r="K23" s="227">
        <v>6786</v>
      </c>
      <c r="L23" s="227">
        <v>6865</v>
      </c>
      <c r="M23" s="227">
        <v>13651</v>
      </c>
      <c r="N23" s="227" t="s">
        <v>199</v>
      </c>
      <c r="O23" s="227">
        <v>6798</v>
      </c>
      <c r="P23" s="227">
        <v>6882</v>
      </c>
      <c r="Q23" s="227">
        <v>13680</v>
      </c>
      <c r="R23" s="227" t="s">
        <v>199</v>
      </c>
      <c r="S23" s="227" t="s">
        <v>199</v>
      </c>
      <c r="T23" s="227" t="s">
        <v>199</v>
      </c>
      <c r="U23" s="227">
        <v>5208</v>
      </c>
      <c r="V23" s="227">
        <v>5105</v>
      </c>
      <c r="W23" s="227">
        <v>10313</v>
      </c>
      <c r="X23" s="227">
        <v>6786</v>
      </c>
      <c r="Y23" s="227">
        <v>6865</v>
      </c>
      <c r="Z23" s="227">
        <v>13651</v>
      </c>
      <c r="AA23" s="227"/>
      <c r="AB23" s="227" t="s">
        <v>199</v>
      </c>
      <c r="AC23" s="227" t="s">
        <v>199</v>
      </c>
      <c r="AD23" s="227" t="s">
        <v>199</v>
      </c>
      <c r="AE23" s="227" t="s">
        <v>199</v>
      </c>
      <c r="AF23" s="227" t="s">
        <v>199</v>
      </c>
      <c r="AG23" s="227" t="s">
        <v>199</v>
      </c>
      <c r="AH23" s="227" t="s">
        <v>199</v>
      </c>
      <c r="AI23" s="227" t="s">
        <v>199</v>
      </c>
      <c r="AJ23" s="227" t="s">
        <v>199</v>
      </c>
      <c r="AK23" s="227" t="s">
        <v>199</v>
      </c>
      <c r="AL23" s="227" t="s">
        <v>199</v>
      </c>
      <c r="AM23" s="227" t="s">
        <v>199</v>
      </c>
      <c r="AN23" s="84"/>
    </row>
    <row r="24" spans="1:40" ht="13.15" x14ac:dyDescent="0.4">
      <c r="A24" s="120" t="s">
        <v>9</v>
      </c>
      <c r="B24" s="227">
        <v>697</v>
      </c>
      <c r="C24" s="227">
        <v>695</v>
      </c>
      <c r="D24" s="227">
        <v>1392</v>
      </c>
      <c r="E24" s="227" t="s">
        <v>199</v>
      </c>
      <c r="F24" s="227" t="s">
        <v>199</v>
      </c>
      <c r="G24" s="227" t="s">
        <v>199</v>
      </c>
      <c r="H24" s="227">
        <v>267</v>
      </c>
      <c r="I24" s="227">
        <v>130</v>
      </c>
      <c r="J24" s="227">
        <v>397</v>
      </c>
      <c r="K24" s="227">
        <v>687</v>
      </c>
      <c r="L24" s="227">
        <v>663</v>
      </c>
      <c r="M24" s="227">
        <v>1350</v>
      </c>
      <c r="N24" s="227" t="s">
        <v>199</v>
      </c>
      <c r="O24" s="227">
        <v>697</v>
      </c>
      <c r="P24" s="227">
        <v>695</v>
      </c>
      <c r="Q24" s="227">
        <v>1392</v>
      </c>
      <c r="R24" s="227" t="s">
        <v>199</v>
      </c>
      <c r="S24" s="227" t="s">
        <v>199</v>
      </c>
      <c r="T24" s="227" t="s">
        <v>199</v>
      </c>
      <c r="U24" s="227">
        <v>267</v>
      </c>
      <c r="V24" s="227">
        <v>130</v>
      </c>
      <c r="W24" s="227">
        <v>397</v>
      </c>
      <c r="X24" s="227">
        <v>687</v>
      </c>
      <c r="Y24" s="227">
        <v>663</v>
      </c>
      <c r="Z24" s="227">
        <v>1350</v>
      </c>
      <c r="AA24" s="227"/>
      <c r="AB24" s="227" t="s">
        <v>199</v>
      </c>
      <c r="AC24" s="227" t="s">
        <v>199</v>
      </c>
      <c r="AD24" s="227" t="s">
        <v>199</v>
      </c>
      <c r="AE24" s="227" t="s">
        <v>199</v>
      </c>
      <c r="AF24" s="227" t="s">
        <v>199</v>
      </c>
      <c r="AG24" s="227" t="s">
        <v>199</v>
      </c>
      <c r="AH24" s="227" t="s">
        <v>199</v>
      </c>
      <c r="AI24" s="227" t="s">
        <v>199</v>
      </c>
      <c r="AJ24" s="227" t="s">
        <v>199</v>
      </c>
      <c r="AK24" s="227" t="s">
        <v>199</v>
      </c>
      <c r="AL24" s="227" t="s">
        <v>199</v>
      </c>
      <c r="AM24" s="227" t="s">
        <v>199</v>
      </c>
      <c r="AN24" s="84"/>
    </row>
    <row r="25" spans="1:40" ht="21" customHeight="1" x14ac:dyDescent="0.4">
      <c r="A25" s="120" t="s">
        <v>10</v>
      </c>
      <c r="B25" s="227">
        <v>65288</v>
      </c>
      <c r="C25" s="227">
        <v>66606</v>
      </c>
      <c r="D25" s="227">
        <v>131894</v>
      </c>
      <c r="E25" s="227" t="s">
        <v>199</v>
      </c>
      <c r="F25" s="227" t="s">
        <v>199</v>
      </c>
      <c r="G25" s="227" t="s">
        <v>199</v>
      </c>
      <c r="H25" s="227">
        <v>59338</v>
      </c>
      <c r="I25" s="227">
        <v>60453</v>
      </c>
      <c r="J25" s="227">
        <v>119791</v>
      </c>
      <c r="K25" s="227">
        <v>65235</v>
      </c>
      <c r="L25" s="227">
        <v>66525</v>
      </c>
      <c r="M25" s="227">
        <v>131760</v>
      </c>
      <c r="N25" s="227" t="s">
        <v>199</v>
      </c>
      <c r="O25" s="227">
        <v>63717</v>
      </c>
      <c r="P25" s="227">
        <v>63224</v>
      </c>
      <c r="Q25" s="227">
        <v>126941</v>
      </c>
      <c r="R25" s="227" t="s">
        <v>199</v>
      </c>
      <c r="S25" s="227" t="s">
        <v>199</v>
      </c>
      <c r="T25" s="227" t="s">
        <v>199</v>
      </c>
      <c r="U25" s="227">
        <v>58049</v>
      </c>
      <c r="V25" s="227">
        <v>57366</v>
      </c>
      <c r="W25" s="227">
        <v>115415</v>
      </c>
      <c r="X25" s="227">
        <v>63693</v>
      </c>
      <c r="Y25" s="227">
        <v>63170</v>
      </c>
      <c r="Z25" s="227">
        <v>126863</v>
      </c>
      <c r="AA25" s="227"/>
      <c r="AB25" s="227">
        <v>1571</v>
      </c>
      <c r="AC25" s="227">
        <v>3382</v>
      </c>
      <c r="AD25" s="227">
        <v>4953</v>
      </c>
      <c r="AE25" s="227" t="s">
        <v>199</v>
      </c>
      <c r="AF25" s="227" t="s">
        <v>199</v>
      </c>
      <c r="AG25" s="227" t="s">
        <v>199</v>
      </c>
      <c r="AH25" s="227">
        <v>1289</v>
      </c>
      <c r="AI25" s="227">
        <v>3087</v>
      </c>
      <c r="AJ25" s="227">
        <v>4376</v>
      </c>
      <c r="AK25" s="227">
        <v>1542</v>
      </c>
      <c r="AL25" s="227">
        <v>3355</v>
      </c>
      <c r="AM25" s="227">
        <v>4897</v>
      </c>
      <c r="AN25" s="84"/>
    </row>
    <row r="26" spans="1:40" ht="13.15" x14ac:dyDescent="0.4">
      <c r="A26" s="120" t="s">
        <v>11</v>
      </c>
      <c r="B26" s="227">
        <v>65419</v>
      </c>
      <c r="C26" s="227">
        <v>66819</v>
      </c>
      <c r="D26" s="227">
        <v>132238</v>
      </c>
      <c r="E26" s="227" t="s">
        <v>199</v>
      </c>
      <c r="F26" s="227" t="s">
        <v>199</v>
      </c>
      <c r="G26" s="227" t="s">
        <v>199</v>
      </c>
      <c r="H26" s="227">
        <v>59793</v>
      </c>
      <c r="I26" s="227">
        <v>59037</v>
      </c>
      <c r="J26" s="227">
        <v>118830</v>
      </c>
      <c r="K26" s="227">
        <v>65367</v>
      </c>
      <c r="L26" s="227">
        <v>66714</v>
      </c>
      <c r="M26" s="227">
        <v>132081</v>
      </c>
      <c r="N26" s="227" t="s">
        <v>199</v>
      </c>
      <c r="O26" s="227">
        <v>63844</v>
      </c>
      <c r="P26" s="227">
        <v>63607</v>
      </c>
      <c r="Q26" s="227">
        <v>127451</v>
      </c>
      <c r="R26" s="227" t="s">
        <v>199</v>
      </c>
      <c r="S26" s="227" t="s">
        <v>199</v>
      </c>
      <c r="T26" s="227" t="s">
        <v>199</v>
      </c>
      <c r="U26" s="227">
        <v>58499</v>
      </c>
      <c r="V26" s="227">
        <v>56192</v>
      </c>
      <c r="W26" s="227">
        <v>114691</v>
      </c>
      <c r="X26" s="227">
        <v>63819</v>
      </c>
      <c r="Y26" s="227">
        <v>63542</v>
      </c>
      <c r="Z26" s="227">
        <v>127361</v>
      </c>
      <c r="AA26" s="227"/>
      <c r="AB26" s="227">
        <v>1575</v>
      </c>
      <c r="AC26" s="227">
        <v>3212</v>
      </c>
      <c r="AD26" s="227">
        <v>4787</v>
      </c>
      <c r="AE26" s="227" t="s">
        <v>199</v>
      </c>
      <c r="AF26" s="227" t="s">
        <v>199</v>
      </c>
      <c r="AG26" s="227" t="s">
        <v>199</v>
      </c>
      <c r="AH26" s="227">
        <v>1294</v>
      </c>
      <c r="AI26" s="227">
        <v>2845</v>
      </c>
      <c r="AJ26" s="227">
        <v>4139</v>
      </c>
      <c r="AK26" s="227">
        <v>1548</v>
      </c>
      <c r="AL26" s="227">
        <v>3172</v>
      </c>
      <c r="AM26" s="227">
        <v>4720</v>
      </c>
      <c r="AN26" s="84"/>
    </row>
    <row r="27" spans="1:40" ht="13.15" x14ac:dyDescent="0.4">
      <c r="A27" s="120" t="s">
        <v>12</v>
      </c>
      <c r="B27" s="227">
        <v>65748</v>
      </c>
      <c r="C27" s="227">
        <v>66928</v>
      </c>
      <c r="D27" s="227">
        <v>132676</v>
      </c>
      <c r="E27" s="227" t="s">
        <v>199</v>
      </c>
      <c r="F27" s="227" t="s">
        <v>199</v>
      </c>
      <c r="G27" s="227" t="s">
        <v>199</v>
      </c>
      <c r="H27" s="227">
        <v>60764</v>
      </c>
      <c r="I27" s="227">
        <v>60217</v>
      </c>
      <c r="J27" s="227">
        <v>120981</v>
      </c>
      <c r="K27" s="227">
        <v>65694</v>
      </c>
      <c r="L27" s="227">
        <v>66838</v>
      </c>
      <c r="M27" s="227">
        <v>132532</v>
      </c>
      <c r="N27" s="227" t="s">
        <v>199</v>
      </c>
      <c r="O27" s="227">
        <v>64320</v>
      </c>
      <c r="P27" s="227">
        <v>63613</v>
      </c>
      <c r="Q27" s="227">
        <v>127933</v>
      </c>
      <c r="R27" s="227" t="s">
        <v>199</v>
      </c>
      <c r="S27" s="227" t="s">
        <v>199</v>
      </c>
      <c r="T27" s="227" t="s">
        <v>199</v>
      </c>
      <c r="U27" s="227">
        <v>59450</v>
      </c>
      <c r="V27" s="227">
        <v>57089</v>
      </c>
      <c r="W27" s="227">
        <v>116539</v>
      </c>
      <c r="X27" s="227">
        <v>64284</v>
      </c>
      <c r="Y27" s="227">
        <v>63546</v>
      </c>
      <c r="Z27" s="227">
        <v>127830</v>
      </c>
      <c r="AA27" s="227"/>
      <c r="AB27" s="227">
        <v>1429</v>
      </c>
      <c r="AC27" s="227">
        <v>3315</v>
      </c>
      <c r="AD27" s="227">
        <v>4744</v>
      </c>
      <c r="AE27" s="227" t="s">
        <v>199</v>
      </c>
      <c r="AF27" s="227" t="s">
        <v>199</v>
      </c>
      <c r="AG27" s="227" t="s">
        <v>199</v>
      </c>
      <c r="AH27" s="227">
        <v>1314</v>
      </c>
      <c r="AI27" s="227">
        <v>3128</v>
      </c>
      <c r="AJ27" s="227">
        <v>4442</v>
      </c>
      <c r="AK27" s="227">
        <v>1410</v>
      </c>
      <c r="AL27" s="227">
        <v>3292</v>
      </c>
      <c r="AM27" s="227">
        <v>4702</v>
      </c>
      <c r="AN27" s="84"/>
    </row>
    <row r="28" spans="1:40" ht="13.15" x14ac:dyDescent="0.4">
      <c r="A28" s="120" t="s">
        <v>13</v>
      </c>
      <c r="B28" s="227">
        <v>13522</v>
      </c>
      <c r="C28" s="227">
        <v>53689</v>
      </c>
      <c r="D28" s="227">
        <v>67211</v>
      </c>
      <c r="E28" s="227" t="s">
        <v>199</v>
      </c>
      <c r="F28" s="227" t="s">
        <v>199</v>
      </c>
      <c r="G28" s="227" t="s">
        <v>199</v>
      </c>
      <c r="H28" s="227">
        <v>8474</v>
      </c>
      <c r="I28" s="227">
        <v>30931</v>
      </c>
      <c r="J28" s="227">
        <v>39405</v>
      </c>
      <c r="K28" s="227">
        <v>12984</v>
      </c>
      <c r="L28" s="227">
        <v>51045</v>
      </c>
      <c r="M28" s="227">
        <v>64029</v>
      </c>
      <c r="N28" s="227" t="s">
        <v>199</v>
      </c>
      <c r="O28" s="227">
        <v>13417</v>
      </c>
      <c r="P28" s="227">
        <v>53382</v>
      </c>
      <c r="Q28" s="227">
        <v>66799</v>
      </c>
      <c r="R28" s="227" t="s">
        <v>199</v>
      </c>
      <c r="S28" s="227" t="s">
        <v>199</v>
      </c>
      <c r="T28" s="227" t="s">
        <v>199</v>
      </c>
      <c r="U28" s="227">
        <v>8433</v>
      </c>
      <c r="V28" s="227">
        <v>30806</v>
      </c>
      <c r="W28" s="227">
        <v>39239</v>
      </c>
      <c r="X28" s="227">
        <v>12894</v>
      </c>
      <c r="Y28" s="227">
        <v>50802</v>
      </c>
      <c r="Z28" s="227">
        <v>63696</v>
      </c>
      <c r="AA28" s="227"/>
      <c r="AB28" s="227">
        <v>105</v>
      </c>
      <c r="AC28" s="227">
        <v>308</v>
      </c>
      <c r="AD28" s="227">
        <v>413</v>
      </c>
      <c r="AE28" s="227" t="s">
        <v>199</v>
      </c>
      <c r="AF28" s="227" t="s">
        <v>199</v>
      </c>
      <c r="AG28" s="227" t="s">
        <v>199</v>
      </c>
      <c r="AH28" s="227">
        <v>41</v>
      </c>
      <c r="AI28" s="227">
        <v>125</v>
      </c>
      <c r="AJ28" s="227">
        <v>166</v>
      </c>
      <c r="AK28" s="227">
        <v>90</v>
      </c>
      <c r="AL28" s="227">
        <v>243</v>
      </c>
      <c r="AM28" s="227">
        <v>333</v>
      </c>
      <c r="AN28" s="84"/>
    </row>
    <row r="29" spans="1:40" ht="14.65" x14ac:dyDescent="0.4">
      <c r="A29" s="120" t="s">
        <v>453</v>
      </c>
      <c r="B29" s="227">
        <v>1068</v>
      </c>
      <c r="C29" s="227">
        <v>1879</v>
      </c>
      <c r="D29" s="227">
        <v>2947</v>
      </c>
      <c r="E29" s="227" t="s">
        <v>199</v>
      </c>
      <c r="F29" s="227" t="s">
        <v>199</v>
      </c>
      <c r="G29" s="227" t="s">
        <v>199</v>
      </c>
      <c r="H29" s="227">
        <v>694</v>
      </c>
      <c r="I29" s="227">
        <v>1181</v>
      </c>
      <c r="J29" s="227">
        <v>1875</v>
      </c>
      <c r="K29" s="227">
        <v>1056</v>
      </c>
      <c r="L29" s="227">
        <v>1817</v>
      </c>
      <c r="M29" s="227">
        <v>2873</v>
      </c>
      <c r="N29" s="227" t="s">
        <v>199</v>
      </c>
      <c r="O29" s="227">
        <v>1068</v>
      </c>
      <c r="P29" s="227">
        <v>1879</v>
      </c>
      <c r="Q29" s="227">
        <v>2947</v>
      </c>
      <c r="R29" s="227" t="s">
        <v>199</v>
      </c>
      <c r="S29" s="227" t="s">
        <v>199</v>
      </c>
      <c r="T29" s="227" t="s">
        <v>199</v>
      </c>
      <c r="U29" s="227">
        <v>694</v>
      </c>
      <c r="V29" s="227">
        <v>1181</v>
      </c>
      <c r="W29" s="227">
        <v>1875</v>
      </c>
      <c r="X29" s="227">
        <v>1056</v>
      </c>
      <c r="Y29" s="227">
        <v>1817</v>
      </c>
      <c r="Z29" s="227">
        <v>2873</v>
      </c>
      <c r="AA29" s="227"/>
      <c r="AB29" s="227" t="s">
        <v>199</v>
      </c>
      <c r="AC29" s="227" t="s">
        <v>199</v>
      </c>
      <c r="AD29" s="227" t="s">
        <v>199</v>
      </c>
      <c r="AE29" s="227" t="s">
        <v>199</v>
      </c>
      <c r="AF29" s="227" t="s">
        <v>199</v>
      </c>
      <c r="AG29" s="227" t="s">
        <v>199</v>
      </c>
      <c r="AH29" s="227" t="s">
        <v>199</v>
      </c>
      <c r="AI29" s="227" t="s">
        <v>199</v>
      </c>
      <c r="AJ29" s="227" t="s">
        <v>199</v>
      </c>
      <c r="AK29" s="227" t="s">
        <v>199</v>
      </c>
      <c r="AL29" s="227" t="s">
        <v>199</v>
      </c>
      <c r="AM29" s="227" t="s">
        <v>199</v>
      </c>
      <c r="AN29" s="84"/>
    </row>
    <row r="30" spans="1:40" ht="23.45" customHeight="1" x14ac:dyDescent="0.4">
      <c r="A30" s="120" t="s">
        <v>78</v>
      </c>
      <c r="B30" s="227">
        <v>56882</v>
      </c>
      <c r="C30" s="227">
        <v>84686</v>
      </c>
      <c r="D30" s="227">
        <v>141568</v>
      </c>
      <c r="E30" s="227" t="s">
        <v>199</v>
      </c>
      <c r="F30" s="227" t="s">
        <v>199</v>
      </c>
      <c r="G30" s="227" t="s">
        <v>199</v>
      </c>
      <c r="H30" s="227">
        <v>41091</v>
      </c>
      <c r="I30" s="227">
        <v>44096</v>
      </c>
      <c r="J30" s="227">
        <v>85187</v>
      </c>
      <c r="K30" s="227">
        <v>56408</v>
      </c>
      <c r="L30" s="227">
        <v>82749</v>
      </c>
      <c r="M30" s="227">
        <v>139157</v>
      </c>
      <c r="N30" s="227" t="s">
        <v>199</v>
      </c>
      <c r="O30" s="227">
        <v>56882</v>
      </c>
      <c r="P30" s="227">
        <v>84686</v>
      </c>
      <c r="Q30" s="227">
        <v>141568</v>
      </c>
      <c r="R30" s="227" t="s">
        <v>199</v>
      </c>
      <c r="S30" s="227" t="s">
        <v>199</v>
      </c>
      <c r="T30" s="227" t="s">
        <v>199</v>
      </c>
      <c r="U30" s="227">
        <v>41091</v>
      </c>
      <c r="V30" s="227">
        <v>44096</v>
      </c>
      <c r="W30" s="227">
        <v>85187</v>
      </c>
      <c r="X30" s="227">
        <v>56408</v>
      </c>
      <c r="Y30" s="227">
        <v>82749</v>
      </c>
      <c r="Z30" s="227">
        <v>139157</v>
      </c>
      <c r="AA30" s="227"/>
      <c r="AB30" s="227" t="s">
        <v>199</v>
      </c>
      <c r="AC30" s="227" t="s">
        <v>199</v>
      </c>
      <c r="AD30" s="227" t="s">
        <v>199</v>
      </c>
      <c r="AE30" s="227" t="s">
        <v>199</v>
      </c>
      <c r="AF30" s="227" t="s">
        <v>199</v>
      </c>
      <c r="AG30" s="227" t="s">
        <v>199</v>
      </c>
      <c r="AH30" s="227" t="s">
        <v>199</v>
      </c>
      <c r="AI30" s="227" t="s">
        <v>199</v>
      </c>
      <c r="AJ30" s="227" t="s">
        <v>199</v>
      </c>
      <c r="AK30" s="227" t="s">
        <v>199</v>
      </c>
      <c r="AL30" s="227" t="s">
        <v>199</v>
      </c>
      <c r="AM30" s="227" t="s">
        <v>199</v>
      </c>
      <c r="AN30" s="84"/>
    </row>
    <row r="31" spans="1:40" ht="13.15" x14ac:dyDescent="0.4">
      <c r="A31" s="120" t="s">
        <v>15</v>
      </c>
      <c r="B31" s="227">
        <v>386</v>
      </c>
      <c r="C31" s="227">
        <v>4750</v>
      </c>
      <c r="D31" s="227">
        <v>5136</v>
      </c>
      <c r="E31" s="227" t="s">
        <v>199</v>
      </c>
      <c r="F31" s="227" t="s">
        <v>199</v>
      </c>
      <c r="G31" s="227" t="s">
        <v>199</v>
      </c>
      <c r="H31" s="227">
        <v>309</v>
      </c>
      <c r="I31" s="227">
        <v>3137</v>
      </c>
      <c r="J31" s="227">
        <v>3446</v>
      </c>
      <c r="K31" s="227" t="s">
        <v>229</v>
      </c>
      <c r="L31" s="227" t="s">
        <v>229</v>
      </c>
      <c r="M31" s="227">
        <v>5046</v>
      </c>
      <c r="N31" s="227" t="s">
        <v>199</v>
      </c>
      <c r="O31" s="227">
        <v>386</v>
      </c>
      <c r="P31" s="227">
        <v>4750</v>
      </c>
      <c r="Q31" s="227">
        <v>5136</v>
      </c>
      <c r="R31" s="227" t="s">
        <v>199</v>
      </c>
      <c r="S31" s="227" t="s">
        <v>199</v>
      </c>
      <c r="T31" s="227" t="s">
        <v>199</v>
      </c>
      <c r="U31" s="227">
        <v>309</v>
      </c>
      <c r="V31" s="227">
        <v>3137</v>
      </c>
      <c r="W31" s="227">
        <v>3446</v>
      </c>
      <c r="X31" s="227" t="s">
        <v>229</v>
      </c>
      <c r="Y31" s="227" t="s">
        <v>229</v>
      </c>
      <c r="Z31" s="227">
        <v>5046</v>
      </c>
      <c r="AA31" s="227"/>
      <c r="AB31" s="227" t="s">
        <v>199</v>
      </c>
      <c r="AC31" s="227" t="s">
        <v>199</v>
      </c>
      <c r="AD31" s="227" t="s">
        <v>199</v>
      </c>
      <c r="AE31" s="227" t="s">
        <v>199</v>
      </c>
      <c r="AF31" s="227" t="s">
        <v>199</v>
      </c>
      <c r="AG31" s="227" t="s">
        <v>199</v>
      </c>
      <c r="AH31" s="227" t="s">
        <v>199</v>
      </c>
      <c r="AI31" s="227" t="s">
        <v>199</v>
      </c>
      <c r="AJ31" s="227" t="s">
        <v>199</v>
      </c>
      <c r="AK31" s="227" t="s">
        <v>199</v>
      </c>
      <c r="AL31" s="227" t="s">
        <v>199</v>
      </c>
      <c r="AM31" s="227" t="s">
        <v>199</v>
      </c>
      <c r="AN31" s="84"/>
    </row>
    <row r="32" spans="1:40" ht="13.15" x14ac:dyDescent="0.4">
      <c r="A32" s="120" t="s">
        <v>16</v>
      </c>
      <c r="B32" s="227">
        <v>18460</v>
      </c>
      <c r="C32" s="227">
        <v>10493</v>
      </c>
      <c r="D32" s="227">
        <v>28953</v>
      </c>
      <c r="E32" s="227" t="s">
        <v>199</v>
      </c>
      <c r="F32" s="227" t="s">
        <v>199</v>
      </c>
      <c r="G32" s="227" t="s">
        <v>199</v>
      </c>
      <c r="H32" s="227">
        <v>12836</v>
      </c>
      <c r="I32" s="227">
        <v>4626</v>
      </c>
      <c r="J32" s="227">
        <v>17462</v>
      </c>
      <c r="K32" s="227">
        <v>18341</v>
      </c>
      <c r="L32" s="227">
        <v>10294</v>
      </c>
      <c r="M32" s="227">
        <v>28635</v>
      </c>
      <c r="N32" s="227" t="s">
        <v>199</v>
      </c>
      <c r="O32" s="227">
        <v>18460</v>
      </c>
      <c r="P32" s="227">
        <v>10493</v>
      </c>
      <c r="Q32" s="227">
        <v>28953</v>
      </c>
      <c r="R32" s="227" t="s">
        <v>199</v>
      </c>
      <c r="S32" s="227" t="s">
        <v>199</v>
      </c>
      <c r="T32" s="227" t="s">
        <v>199</v>
      </c>
      <c r="U32" s="227">
        <v>12836</v>
      </c>
      <c r="V32" s="227">
        <v>4626</v>
      </c>
      <c r="W32" s="227">
        <v>17462</v>
      </c>
      <c r="X32" s="227">
        <v>18341</v>
      </c>
      <c r="Y32" s="227">
        <v>10294</v>
      </c>
      <c r="Z32" s="227">
        <v>28635</v>
      </c>
      <c r="AA32" s="227"/>
      <c r="AB32" s="227" t="s">
        <v>199</v>
      </c>
      <c r="AC32" s="227" t="s">
        <v>199</v>
      </c>
      <c r="AD32" s="227" t="s">
        <v>199</v>
      </c>
      <c r="AE32" s="227" t="s">
        <v>199</v>
      </c>
      <c r="AF32" s="227" t="s">
        <v>199</v>
      </c>
      <c r="AG32" s="227" t="s">
        <v>199</v>
      </c>
      <c r="AH32" s="227" t="s">
        <v>199</v>
      </c>
      <c r="AI32" s="227" t="s">
        <v>199</v>
      </c>
      <c r="AJ32" s="227" t="s">
        <v>199</v>
      </c>
      <c r="AK32" s="227" t="s">
        <v>199</v>
      </c>
      <c r="AL32" s="227" t="s">
        <v>199</v>
      </c>
      <c r="AM32" s="227" t="s">
        <v>199</v>
      </c>
      <c r="AN32" s="84"/>
    </row>
    <row r="33" spans="1:40" ht="13.15" x14ac:dyDescent="0.4">
      <c r="A33" s="120" t="s">
        <v>17</v>
      </c>
      <c r="B33" s="227">
        <v>8128</v>
      </c>
      <c r="C33" s="227">
        <v>13537</v>
      </c>
      <c r="D33" s="227">
        <v>21665</v>
      </c>
      <c r="E33" s="227" t="s">
        <v>199</v>
      </c>
      <c r="F33" s="227" t="s">
        <v>199</v>
      </c>
      <c r="G33" s="227" t="s">
        <v>199</v>
      </c>
      <c r="H33" s="227">
        <v>5883</v>
      </c>
      <c r="I33" s="227">
        <v>6725</v>
      </c>
      <c r="J33" s="227">
        <v>12608</v>
      </c>
      <c r="K33" s="227">
        <v>8041</v>
      </c>
      <c r="L33" s="227">
        <v>13076</v>
      </c>
      <c r="M33" s="227">
        <v>21117</v>
      </c>
      <c r="N33" s="227" t="s">
        <v>199</v>
      </c>
      <c r="O33" s="227">
        <v>8128</v>
      </c>
      <c r="P33" s="227">
        <v>13537</v>
      </c>
      <c r="Q33" s="227">
        <v>21665</v>
      </c>
      <c r="R33" s="227" t="s">
        <v>199</v>
      </c>
      <c r="S33" s="227" t="s">
        <v>199</v>
      </c>
      <c r="T33" s="227" t="s">
        <v>199</v>
      </c>
      <c r="U33" s="227">
        <v>5883</v>
      </c>
      <c r="V33" s="227">
        <v>6725</v>
      </c>
      <c r="W33" s="227">
        <v>12608</v>
      </c>
      <c r="X33" s="227">
        <v>8041</v>
      </c>
      <c r="Y33" s="227">
        <v>13076</v>
      </c>
      <c r="Z33" s="227">
        <v>21117</v>
      </c>
      <c r="AA33" s="227"/>
      <c r="AB33" s="227" t="s">
        <v>199</v>
      </c>
      <c r="AC33" s="227" t="s">
        <v>199</v>
      </c>
      <c r="AD33" s="227" t="s">
        <v>199</v>
      </c>
      <c r="AE33" s="227" t="s">
        <v>199</v>
      </c>
      <c r="AF33" s="227" t="s">
        <v>199</v>
      </c>
      <c r="AG33" s="227" t="s">
        <v>199</v>
      </c>
      <c r="AH33" s="227" t="s">
        <v>199</v>
      </c>
      <c r="AI33" s="227" t="s">
        <v>199</v>
      </c>
      <c r="AJ33" s="227" t="s">
        <v>199</v>
      </c>
      <c r="AK33" s="227" t="s">
        <v>199</v>
      </c>
      <c r="AL33" s="227" t="s">
        <v>199</v>
      </c>
      <c r="AM33" s="227" t="s">
        <v>199</v>
      </c>
      <c r="AN33" s="84"/>
    </row>
    <row r="34" spans="1:40" ht="13.15" x14ac:dyDescent="0.4">
      <c r="A34" s="120" t="s">
        <v>18</v>
      </c>
      <c r="B34" s="227">
        <v>5944</v>
      </c>
      <c r="C34" s="227">
        <v>33050</v>
      </c>
      <c r="D34" s="227">
        <v>38994</v>
      </c>
      <c r="E34" s="227" t="s">
        <v>199</v>
      </c>
      <c r="F34" s="227" t="s">
        <v>199</v>
      </c>
      <c r="G34" s="227" t="s">
        <v>199</v>
      </c>
      <c r="H34" s="227">
        <v>4232</v>
      </c>
      <c r="I34" s="227">
        <v>17018</v>
      </c>
      <c r="J34" s="227">
        <v>21250</v>
      </c>
      <c r="K34" s="227">
        <v>5878</v>
      </c>
      <c r="L34" s="227">
        <v>32328</v>
      </c>
      <c r="M34" s="227">
        <v>38206</v>
      </c>
      <c r="N34" s="227" t="s">
        <v>199</v>
      </c>
      <c r="O34" s="227">
        <v>5944</v>
      </c>
      <c r="P34" s="227">
        <v>33050</v>
      </c>
      <c r="Q34" s="227">
        <v>38994</v>
      </c>
      <c r="R34" s="227" t="s">
        <v>199</v>
      </c>
      <c r="S34" s="227" t="s">
        <v>199</v>
      </c>
      <c r="T34" s="227" t="s">
        <v>199</v>
      </c>
      <c r="U34" s="227">
        <v>4232</v>
      </c>
      <c r="V34" s="227">
        <v>17018</v>
      </c>
      <c r="W34" s="227">
        <v>21250</v>
      </c>
      <c r="X34" s="227">
        <v>5878</v>
      </c>
      <c r="Y34" s="227">
        <v>32328</v>
      </c>
      <c r="Z34" s="227">
        <v>38206</v>
      </c>
      <c r="AA34" s="227"/>
      <c r="AB34" s="227" t="s">
        <v>199</v>
      </c>
      <c r="AC34" s="227" t="s">
        <v>199</v>
      </c>
      <c r="AD34" s="227" t="s">
        <v>199</v>
      </c>
      <c r="AE34" s="227" t="s">
        <v>199</v>
      </c>
      <c r="AF34" s="227" t="s">
        <v>199</v>
      </c>
      <c r="AG34" s="227" t="s">
        <v>199</v>
      </c>
      <c r="AH34" s="227" t="s">
        <v>199</v>
      </c>
      <c r="AI34" s="227" t="s">
        <v>199</v>
      </c>
      <c r="AJ34" s="227" t="s">
        <v>199</v>
      </c>
      <c r="AK34" s="227" t="s">
        <v>199</v>
      </c>
      <c r="AL34" s="227" t="s">
        <v>199</v>
      </c>
      <c r="AM34" s="227" t="s">
        <v>199</v>
      </c>
      <c r="AN34" s="84"/>
    </row>
    <row r="35" spans="1:40" ht="13.15" x14ac:dyDescent="0.4">
      <c r="A35" s="120" t="s">
        <v>19</v>
      </c>
      <c r="B35" s="227">
        <v>137</v>
      </c>
      <c r="C35" s="227">
        <v>1620</v>
      </c>
      <c r="D35" s="227">
        <v>1757</v>
      </c>
      <c r="E35" s="227" t="s">
        <v>199</v>
      </c>
      <c r="F35" s="227" t="s">
        <v>199</v>
      </c>
      <c r="G35" s="227" t="s">
        <v>199</v>
      </c>
      <c r="H35" s="227">
        <v>112</v>
      </c>
      <c r="I35" s="227">
        <v>1017</v>
      </c>
      <c r="J35" s="227">
        <v>1129</v>
      </c>
      <c r="K35" s="227">
        <v>137</v>
      </c>
      <c r="L35" s="227">
        <v>1591</v>
      </c>
      <c r="M35" s="227">
        <v>1728</v>
      </c>
      <c r="N35" s="227" t="s">
        <v>199</v>
      </c>
      <c r="O35" s="227">
        <v>137</v>
      </c>
      <c r="P35" s="227">
        <v>1620</v>
      </c>
      <c r="Q35" s="227">
        <v>1757</v>
      </c>
      <c r="R35" s="227" t="s">
        <v>199</v>
      </c>
      <c r="S35" s="227" t="s">
        <v>199</v>
      </c>
      <c r="T35" s="227" t="s">
        <v>199</v>
      </c>
      <c r="U35" s="227">
        <v>112</v>
      </c>
      <c r="V35" s="227">
        <v>1017</v>
      </c>
      <c r="W35" s="227">
        <v>1129</v>
      </c>
      <c r="X35" s="227">
        <v>137</v>
      </c>
      <c r="Y35" s="227">
        <v>1591</v>
      </c>
      <c r="Z35" s="227">
        <v>1728</v>
      </c>
      <c r="AA35" s="227"/>
      <c r="AB35" s="227" t="s">
        <v>199</v>
      </c>
      <c r="AC35" s="227" t="s">
        <v>199</v>
      </c>
      <c r="AD35" s="227" t="s">
        <v>199</v>
      </c>
      <c r="AE35" s="227" t="s">
        <v>199</v>
      </c>
      <c r="AF35" s="227" t="s">
        <v>199</v>
      </c>
      <c r="AG35" s="227" t="s">
        <v>199</v>
      </c>
      <c r="AH35" s="227" t="s">
        <v>199</v>
      </c>
      <c r="AI35" s="227" t="s">
        <v>199</v>
      </c>
      <c r="AJ35" s="227" t="s">
        <v>199</v>
      </c>
      <c r="AK35" s="227" t="s">
        <v>199</v>
      </c>
      <c r="AL35" s="227" t="s">
        <v>199</v>
      </c>
      <c r="AM35" s="227" t="s">
        <v>199</v>
      </c>
      <c r="AN35" s="84"/>
    </row>
    <row r="36" spans="1:40" ht="13.15" x14ac:dyDescent="0.4">
      <c r="A36" s="120" t="s">
        <v>20</v>
      </c>
      <c r="B36" s="227">
        <v>16636</v>
      </c>
      <c r="C36" s="227">
        <v>675</v>
      </c>
      <c r="D36" s="227">
        <v>17311</v>
      </c>
      <c r="E36" s="227" t="s">
        <v>199</v>
      </c>
      <c r="F36" s="227" t="s">
        <v>199</v>
      </c>
      <c r="G36" s="227" t="s">
        <v>199</v>
      </c>
      <c r="H36" s="227">
        <v>12214</v>
      </c>
      <c r="I36" s="227">
        <v>253</v>
      </c>
      <c r="J36" s="227">
        <v>12467</v>
      </c>
      <c r="K36" s="227">
        <v>16487</v>
      </c>
      <c r="L36" s="227">
        <v>641</v>
      </c>
      <c r="M36" s="227">
        <v>17128</v>
      </c>
      <c r="N36" s="227" t="s">
        <v>199</v>
      </c>
      <c r="O36" s="227">
        <v>16636</v>
      </c>
      <c r="P36" s="227">
        <v>675</v>
      </c>
      <c r="Q36" s="227">
        <v>17311</v>
      </c>
      <c r="R36" s="227" t="s">
        <v>199</v>
      </c>
      <c r="S36" s="227" t="s">
        <v>199</v>
      </c>
      <c r="T36" s="227" t="s">
        <v>199</v>
      </c>
      <c r="U36" s="227">
        <v>12214</v>
      </c>
      <c r="V36" s="227">
        <v>253</v>
      </c>
      <c r="W36" s="227">
        <v>12467</v>
      </c>
      <c r="X36" s="227">
        <v>16487</v>
      </c>
      <c r="Y36" s="227">
        <v>641</v>
      </c>
      <c r="Z36" s="227">
        <v>17128</v>
      </c>
      <c r="AA36" s="227"/>
      <c r="AB36" s="227" t="s">
        <v>199</v>
      </c>
      <c r="AC36" s="227" t="s">
        <v>199</v>
      </c>
      <c r="AD36" s="227" t="s">
        <v>199</v>
      </c>
      <c r="AE36" s="227" t="s">
        <v>199</v>
      </c>
      <c r="AF36" s="227" t="s">
        <v>199</v>
      </c>
      <c r="AG36" s="227" t="s">
        <v>199</v>
      </c>
      <c r="AH36" s="227" t="s">
        <v>199</v>
      </c>
      <c r="AI36" s="227" t="s">
        <v>199</v>
      </c>
      <c r="AJ36" s="227" t="s">
        <v>199</v>
      </c>
      <c r="AK36" s="227" t="s">
        <v>199</v>
      </c>
      <c r="AL36" s="227" t="s">
        <v>199</v>
      </c>
      <c r="AM36" s="227" t="s">
        <v>199</v>
      </c>
      <c r="AN36" s="84"/>
    </row>
    <row r="37" spans="1:40" ht="14.65" x14ac:dyDescent="0.4">
      <c r="A37" s="120" t="s">
        <v>454</v>
      </c>
      <c r="B37" s="227">
        <v>9076</v>
      </c>
      <c r="C37" s="227">
        <v>24918</v>
      </c>
      <c r="D37" s="227">
        <v>33994</v>
      </c>
      <c r="E37" s="227" t="s">
        <v>199</v>
      </c>
      <c r="F37" s="227" t="s">
        <v>199</v>
      </c>
      <c r="G37" s="227" t="s">
        <v>199</v>
      </c>
      <c r="H37" s="227">
        <v>6550</v>
      </c>
      <c r="I37" s="227">
        <v>12791</v>
      </c>
      <c r="J37" s="227">
        <v>19341</v>
      </c>
      <c r="K37" s="227">
        <v>8991</v>
      </c>
      <c r="L37" s="227">
        <v>24347</v>
      </c>
      <c r="M37" s="227">
        <v>33338</v>
      </c>
      <c r="N37" s="227" t="s">
        <v>199</v>
      </c>
      <c r="O37" s="227">
        <v>9076</v>
      </c>
      <c r="P37" s="227">
        <v>24918</v>
      </c>
      <c r="Q37" s="227">
        <v>33994</v>
      </c>
      <c r="R37" s="227" t="s">
        <v>199</v>
      </c>
      <c r="S37" s="227" t="s">
        <v>199</v>
      </c>
      <c r="T37" s="227" t="s">
        <v>199</v>
      </c>
      <c r="U37" s="227">
        <v>6550</v>
      </c>
      <c r="V37" s="227">
        <v>12791</v>
      </c>
      <c r="W37" s="227">
        <v>19341</v>
      </c>
      <c r="X37" s="227">
        <v>8991</v>
      </c>
      <c r="Y37" s="227">
        <v>24347</v>
      </c>
      <c r="Z37" s="227">
        <v>33338</v>
      </c>
      <c r="AA37" s="227"/>
      <c r="AB37" s="227" t="s">
        <v>199</v>
      </c>
      <c r="AC37" s="227" t="s">
        <v>199</v>
      </c>
      <c r="AD37" s="227" t="s">
        <v>199</v>
      </c>
      <c r="AE37" s="227" t="s">
        <v>199</v>
      </c>
      <c r="AF37" s="227" t="s">
        <v>199</v>
      </c>
      <c r="AG37" s="227" t="s">
        <v>199</v>
      </c>
      <c r="AH37" s="227" t="s">
        <v>199</v>
      </c>
      <c r="AI37" s="227" t="s">
        <v>199</v>
      </c>
      <c r="AJ37" s="227" t="s">
        <v>199</v>
      </c>
      <c r="AK37" s="227" t="s">
        <v>199</v>
      </c>
      <c r="AL37" s="227" t="s">
        <v>199</v>
      </c>
      <c r="AM37" s="227" t="s">
        <v>199</v>
      </c>
      <c r="AN37" s="84"/>
    </row>
    <row r="38" spans="1:40" ht="13.15" x14ac:dyDescent="0.4">
      <c r="A38" s="121" t="s">
        <v>22</v>
      </c>
      <c r="B38" s="227">
        <v>652</v>
      </c>
      <c r="C38" s="227">
        <v>5875</v>
      </c>
      <c r="D38" s="227">
        <v>6527</v>
      </c>
      <c r="E38" s="227" t="s">
        <v>199</v>
      </c>
      <c r="F38" s="227" t="s">
        <v>199</v>
      </c>
      <c r="G38" s="227" t="s">
        <v>199</v>
      </c>
      <c r="H38" s="227">
        <v>414</v>
      </c>
      <c r="I38" s="227">
        <v>2348</v>
      </c>
      <c r="J38" s="227">
        <v>2762</v>
      </c>
      <c r="K38" s="227">
        <v>643</v>
      </c>
      <c r="L38" s="227">
        <v>5661</v>
      </c>
      <c r="M38" s="227">
        <v>6304</v>
      </c>
      <c r="N38" s="227" t="s">
        <v>199</v>
      </c>
      <c r="O38" s="227">
        <v>652</v>
      </c>
      <c r="P38" s="227">
        <v>5875</v>
      </c>
      <c r="Q38" s="227">
        <v>6527</v>
      </c>
      <c r="R38" s="227" t="s">
        <v>199</v>
      </c>
      <c r="S38" s="227" t="s">
        <v>199</v>
      </c>
      <c r="T38" s="227" t="s">
        <v>199</v>
      </c>
      <c r="U38" s="227">
        <v>414</v>
      </c>
      <c r="V38" s="227">
        <v>2348</v>
      </c>
      <c r="W38" s="227">
        <v>2762</v>
      </c>
      <c r="X38" s="227">
        <v>643</v>
      </c>
      <c r="Y38" s="227">
        <v>5661</v>
      </c>
      <c r="Z38" s="227">
        <v>6304</v>
      </c>
      <c r="AA38" s="227"/>
      <c r="AB38" s="227" t="s">
        <v>199</v>
      </c>
      <c r="AC38" s="227" t="s">
        <v>199</v>
      </c>
      <c r="AD38" s="227" t="s">
        <v>199</v>
      </c>
      <c r="AE38" s="227" t="s">
        <v>199</v>
      </c>
      <c r="AF38" s="227" t="s">
        <v>199</v>
      </c>
      <c r="AG38" s="227" t="s">
        <v>199</v>
      </c>
      <c r="AH38" s="227" t="s">
        <v>199</v>
      </c>
      <c r="AI38" s="227" t="s">
        <v>199</v>
      </c>
      <c r="AJ38" s="227" t="s">
        <v>199</v>
      </c>
      <c r="AK38" s="227" t="s">
        <v>199</v>
      </c>
      <c r="AL38" s="227" t="s">
        <v>199</v>
      </c>
      <c r="AM38" s="227" t="s">
        <v>199</v>
      </c>
      <c r="AN38" s="84"/>
    </row>
    <row r="39" spans="1:40" ht="13.15" x14ac:dyDescent="0.4">
      <c r="A39" s="120" t="s">
        <v>23</v>
      </c>
      <c r="B39" s="227">
        <v>23241</v>
      </c>
      <c r="C39" s="227">
        <v>36573</v>
      </c>
      <c r="D39" s="227">
        <v>59814</v>
      </c>
      <c r="E39" s="227" t="s">
        <v>199</v>
      </c>
      <c r="F39" s="227" t="s">
        <v>199</v>
      </c>
      <c r="G39" s="227" t="s">
        <v>199</v>
      </c>
      <c r="H39" s="227">
        <v>16122</v>
      </c>
      <c r="I39" s="227">
        <v>22754</v>
      </c>
      <c r="J39" s="227">
        <v>38876</v>
      </c>
      <c r="K39" s="227">
        <v>22702</v>
      </c>
      <c r="L39" s="227">
        <v>35478</v>
      </c>
      <c r="M39" s="227">
        <v>58180</v>
      </c>
      <c r="N39" s="227" t="s">
        <v>199</v>
      </c>
      <c r="O39" s="227">
        <v>22862</v>
      </c>
      <c r="P39" s="227">
        <v>35873</v>
      </c>
      <c r="Q39" s="227">
        <v>58735</v>
      </c>
      <c r="R39" s="227" t="s">
        <v>199</v>
      </c>
      <c r="S39" s="227" t="s">
        <v>199</v>
      </c>
      <c r="T39" s="227" t="s">
        <v>199</v>
      </c>
      <c r="U39" s="227">
        <v>15851</v>
      </c>
      <c r="V39" s="227">
        <v>22270</v>
      </c>
      <c r="W39" s="227">
        <v>38121</v>
      </c>
      <c r="X39" s="227">
        <v>22330</v>
      </c>
      <c r="Y39" s="227">
        <v>34801</v>
      </c>
      <c r="Z39" s="227">
        <v>57131</v>
      </c>
      <c r="AA39" s="227"/>
      <c r="AB39" s="227">
        <v>379</v>
      </c>
      <c r="AC39" s="227">
        <v>700</v>
      </c>
      <c r="AD39" s="227">
        <v>1079</v>
      </c>
      <c r="AE39" s="227" t="s">
        <v>199</v>
      </c>
      <c r="AF39" s="227" t="s">
        <v>199</v>
      </c>
      <c r="AG39" s="227" t="s">
        <v>199</v>
      </c>
      <c r="AH39" s="227">
        <v>271</v>
      </c>
      <c r="AI39" s="227">
        <v>484</v>
      </c>
      <c r="AJ39" s="227">
        <v>755</v>
      </c>
      <c r="AK39" s="227">
        <v>372</v>
      </c>
      <c r="AL39" s="227">
        <v>677</v>
      </c>
      <c r="AM39" s="227">
        <v>1049</v>
      </c>
      <c r="AN39" s="84"/>
    </row>
    <row r="40" spans="1:40" ht="13.15" x14ac:dyDescent="0.4">
      <c r="A40" s="120" t="s">
        <v>24</v>
      </c>
      <c r="B40" s="227">
        <v>29212</v>
      </c>
      <c r="C40" s="227">
        <v>41843</v>
      </c>
      <c r="D40" s="227">
        <v>71055</v>
      </c>
      <c r="E40" s="227" t="s">
        <v>199</v>
      </c>
      <c r="F40" s="227" t="s">
        <v>199</v>
      </c>
      <c r="G40" s="227" t="s">
        <v>199</v>
      </c>
      <c r="H40" s="227">
        <v>19138</v>
      </c>
      <c r="I40" s="227">
        <v>25672</v>
      </c>
      <c r="J40" s="227">
        <v>44810</v>
      </c>
      <c r="K40" s="227">
        <v>28876</v>
      </c>
      <c r="L40" s="227">
        <v>41070</v>
      </c>
      <c r="M40" s="227">
        <v>69946</v>
      </c>
      <c r="N40" s="227" t="s">
        <v>199</v>
      </c>
      <c r="O40" s="227">
        <v>29095</v>
      </c>
      <c r="P40" s="227">
        <v>41499</v>
      </c>
      <c r="Q40" s="227">
        <v>70594</v>
      </c>
      <c r="R40" s="227" t="s">
        <v>199</v>
      </c>
      <c r="S40" s="227" t="s">
        <v>199</v>
      </c>
      <c r="T40" s="227" t="s">
        <v>199</v>
      </c>
      <c r="U40" s="227">
        <v>19063</v>
      </c>
      <c r="V40" s="227">
        <v>25398</v>
      </c>
      <c r="W40" s="227">
        <v>44461</v>
      </c>
      <c r="X40" s="227">
        <v>28760</v>
      </c>
      <c r="Y40" s="227">
        <v>40730</v>
      </c>
      <c r="Z40" s="227">
        <v>69490</v>
      </c>
      <c r="AA40" s="227"/>
      <c r="AB40" s="227">
        <v>117</v>
      </c>
      <c r="AC40" s="227">
        <v>344</v>
      </c>
      <c r="AD40" s="227">
        <v>461</v>
      </c>
      <c r="AE40" s="227" t="s">
        <v>199</v>
      </c>
      <c r="AF40" s="227" t="s">
        <v>199</v>
      </c>
      <c r="AG40" s="227" t="s">
        <v>199</v>
      </c>
      <c r="AH40" s="227">
        <v>75</v>
      </c>
      <c r="AI40" s="227">
        <v>274</v>
      </c>
      <c r="AJ40" s="227">
        <v>349</v>
      </c>
      <c r="AK40" s="227" t="s">
        <v>229</v>
      </c>
      <c r="AL40" s="227" t="s">
        <v>229</v>
      </c>
      <c r="AM40" s="227">
        <v>456</v>
      </c>
      <c r="AN40" s="84"/>
    </row>
    <row r="41" spans="1:40" ht="13.15" x14ac:dyDescent="0.4">
      <c r="A41" s="120" t="s">
        <v>25</v>
      </c>
      <c r="B41" s="227">
        <v>3868</v>
      </c>
      <c r="C41" s="227">
        <v>5384</v>
      </c>
      <c r="D41" s="227">
        <v>9252</v>
      </c>
      <c r="E41" s="227" t="s">
        <v>199</v>
      </c>
      <c r="F41" s="227" t="s">
        <v>199</v>
      </c>
      <c r="G41" s="227" t="s">
        <v>199</v>
      </c>
      <c r="H41" s="227">
        <v>2477</v>
      </c>
      <c r="I41" s="227">
        <v>2930</v>
      </c>
      <c r="J41" s="227">
        <v>5407</v>
      </c>
      <c r="K41" s="227">
        <v>3736</v>
      </c>
      <c r="L41" s="227">
        <v>5089</v>
      </c>
      <c r="M41" s="227">
        <v>8825</v>
      </c>
      <c r="N41" s="227" t="s">
        <v>199</v>
      </c>
      <c r="O41" s="227">
        <v>3868</v>
      </c>
      <c r="P41" s="227">
        <v>5374</v>
      </c>
      <c r="Q41" s="227">
        <v>9242</v>
      </c>
      <c r="R41" s="227" t="s">
        <v>199</v>
      </c>
      <c r="S41" s="227" t="s">
        <v>199</v>
      </c>
      <c r="T41" s="227" t="s">
        <v>199</v>
      </c>
      <c r="U41" s="227">
        <v>2477</v>
      </c>
      <c r="V41" s="227">
        <v>2930</v>
      </c>
      <c r="W41" s="227">
        <v>5407</v>
      </c>
      <c r="X41" s="227">
        <v>3736</v>
      </c>
      <c r="Y41" s="227">
        <v>5082</v>
      </c>
      <c r="Z41" s="227">
        <v>8818</v>
      </c>
      <c r="AA41" s="227"/>
      <c r="AB41" s="227" t="s">
        <v>199</v>
      </c>
      <c r="AC41" s="227">
        <v>10</v>
      </c>
      <c r="AD41" s="227">
        <v>10</v>
      </c>
      <c r="AE41" s="227" t="s">
        <v>199</v>
      </c>
      <c r="AF41" s="227" t="s">
        <v>199</v>
      </c>
      <c r="AG41" s="227" t="s">
        <v>199</v>
      </c>
      <c r="AH41" s="227" t="s">
        <v>199</v>
      </c>
      <c r="AI41" s="227">
        <v>0</v>
      </c>
      <c r="AJ41" s="227">
        <v>0</v>
      </c>
      <c r="AK41" s="227" t="s">
        <v>199</v>
      </c>
      <c r="AL41" s="227">
        <v>7</v>
      </c>
      <c r="AM41" s="227">
        <v>7</v>
      </c>
      <c r="AN41" s="84"/>
    </row>
    <row r="42" spans="1:40" ht="13.15" x14ac:dyDescent="0.4">
      <c r="A42" s="120" t="s">
        <v>26</v>
      </c>
      <c r="B42" s="227">
        <v>16586</v>
      </c>
      <c r="C42" s="227">
        <v>2297</v>
      </c>
      <c r="D42" s="227">
        <v>18883</v>
      </c>
      <c r="E42" s="227" t="s">
        <v>199</v>
      </c>
      <c r="F42" s="227" t="s">
        <v>199</v>
      </c>
      <c r="G42" s="227" t="s">
        <v>199</v>
      </c>
      <c r="H42" s="227">
        <v>9310</v>
      </c>
      <c r="I42" s="227">
        <v>867</v>
      </c>
      <c r="J42" s="227">
        <v>10177</v>
      </c>
      <c r="K42" s="227">
        <v>16405</v>
      </c>
      <c r="L42" s="227">
        <v>2248</v>
      </c>
      <c r="M42" s="227">
        <v>18653</v>
      </c>
      <c r="N42" s="227" t="s">
        <v>199</v>
      </c>
      <c r="O42" s="227">
        <v>16586</v>
      </c>
      <c r="P42" s="227">
        <v>2297</v>
      </c>
      <c r="Q42" s="227">
        <v>18883</v>
      </c>
      <c r="R42" s="227" t="s">
        <v>199</v>
      </c>
      <c r="S42" s="227" t="s">
        <v>199</v>
      </c>
      <c r="T42" s="227" t="s">
        <v>199</v>
      </c>
      <c r="U42" s="227">
        <v>9310</v>
      </c>
      <c r="V42" s="227">
        <v>867</v>
      </c>
      <c r="W42" s="227">
        <v>10177</v>
      </c>
      <c r="X42" s="227">
        <v>16405</v>
      </c>
      <c r="Y42" s="227">
        <v>2248</v>
      </c>
      <c r="Z42" s="227">
        <v>18653</v>
      </c>
      <c r="AA42" s="227"/>
      <c r="AB42" s="227" t="s">
        <v>199</v>
      </c>
      <c r="AC42" s="227" t="s">
        <v>199</v>
      </c>
      <c r="AD42" s="227" t="s">
        <v>199</v>
      </c>
      <c r="AE42" s="227" t="s">
        <v>199</v>
      </c>
      <c r="AF42" s="227" t="s">
        <v>199</v>
      </c>
      <c r="AG42" s="227" t="s">
        <v>199</v>
      </c>
      <c r="AH42" s="227" t="s">
        <v>199</v>
      </c>
      <c r="AI42" s="227" t="s">
        <v>199</v>
      </c>
      <c r="AJ42" s="227" t="s">
        <v>199</v>
      </c>
      <c r="AK42" s="227" t="s">
        <v>199</v>
      </c>
      <c r="AL42" s="227" t="s">
        <v>199</v>
      </c>
      <c r="AM42" s="227" t="s">
        <v>199</v>
      </c>
      <c r="AN42" s="84"/>
    </row>
    <row r="43" spans="1:40" ht="22.5" customHeight="1" x14ac:dyDescent="0.4">
      <c r="A43" s="120" t="s">
        <v>27</v>
      </c>
      <c r="B43" s="227">
        <v>103201</v>
      </c>
      <c r="C43" s="227">
        <v>117305</v>
      </c>
      <c r="D43" s="227">
        <v>220506</v>
      </c>
      <c r="E43" s="227" t="s">
        <v>199</v>
      </c>
      <c r="F43" s="227" t="s">
        <v>199</v>
      </c>
      <c r="G43" s="227" t="s">
        <v>199</v>
      </c>
      <c r="H43" s="227">
        <v>69124</v>
      </c>
      <c r="I43" s="227">
        <v>69343</v>
      </c>
      <c r="J43" s="227">
        <v>138467</v>
      </c>
      <c r="K43" s="227">
        <v>102122</v>
      </c>
      <c r="L43" s="227">
        <v>115305</v>
      </c>
      <c r="M43" s="227">
        <v>217427</v>
      </c>
      <c r="N43" s="227" t="s">
        <v>199</v>
      </c>
      <c r="O43" s="227">
        <v>102391</v>
      </c>
      <c r="P43" s="227">
        <v>116327</v>
      </c>
      <c r="Q43" s="227">
        <v>218718</v>
      </c>
      <c r="R43" s="227" t="s">
        <v>199</v>
      </c>
      <c r="S43" s="227" t="s">
        <v>199</v>
      </c>
      <c r="T43" s="227" t="s">
        <v>199</v>
      </c>
      <c r="U43" s="227">
        <v>68492</v>
      </c>
      <c r="V43" s="227">
        <v>68613</v>
      </c>
      <c r="W43" s="227">
        <v>137105</v>
      </c>
      <c r="X43" s="227">
        <v>101333</v>
      </c>
      <c r="Y43" s="227">
        <v>114347</v>
      </c>
      <c r="Z43" s="227">
        <v>215680</v>
      </c>
      <c r="AA43" s="227"/>
      <c r="AB43" s="227">
        <v>810</v>
      </c>
      <c r="AC43" s="227">
        <v>978</v>
      </c>
      <c r="AD43" s="227">
        <v>1788</v>
      </c>
      <c r="AE43" s="227" t="s">
        <v>199</v>
      </c>
      <c r="AF43" s="227" t="s">
        <v>199</v>
      </c>
      <c r="AG43" s="227" t="s">
        <v>199</v>
      </c>
      <c r="AH43" s="227">
        <v>632</v>
      </c>
      <c r="AI43" s="227">
        <v>730</v>
      </c>
      <c r="AJ43" s="227">
        <v>1362</v>
      </c>
      <c r="AK43" s="227">
        <v>789</v>
      </c>
      <c r="AL43" s="227">
        <v>958</v>
      </c>
      <c r="AM43" s="227">
        <v>1747</v>
      </c>
      <c r="AN43" s="84"/>
    </row>
    <row r="44" spans="1:40" ht="13.15" x14ac:dyDescent="0.4">
      <c r="A44" s="120" t="s">
        <v>28</v>
      </c>
      <c r="B44" s="227">
        <v>122892</v>
      </c>
      <c r="C44" s="227">
        <v>112504</v>
      </c>
      <c r="D44" s="227">
        <v>235396</v>
      </c>
      <c r="E44" s="227" t="s">
        <v>199</v>
      </c>
      <c r="F44" s="227" t="s">
        <v>199</v>
      </c>
      <c r="G44" s="227" t="s">
        <v>199</v>
      </c>
      <c r="H44" s="227">
        <v>82759</v>
      </c>
      <c r="I44" s="227">
        <v>66721</v>
      </c>
      <c r="J44" s="227">
        <v>149480</v>
      </c>
      <c r="K44" s="227">
        <v>120593</v>
      </c>
      <c r="L44" s="227">
        <v>108254</v>
      </c>
      <c r="M44" s="227">
        <v>228847</v>
      </c>
      <c r="N44" s="227" t="s">
        <v>199</v>
      </c>
      <c r="O44" s="227">
        <v>120445</v>
      </c>
      <c r="P44" s="227">
        <v>109385</v>
      </c>
      <c r="Q44" s="227">
        <v>229830</v>
      </c>
      <c r="R44" s="227" t="s">
        <v>199</v>
      </c>
      <c r="S44" s="227" t="s">
        <v>199</v>
      </c>
      <c r="T44" s="227" t="s">
        <v>199</v>
      </c>
      <c r="U44" s="227">
        <v>81042</v>
      </c>
      <c r="V44" s="227">
        <v>64539</v>
      </c>
      <c r="W44" s="227">
        <v>145581</v>
      </c>
      <c r="X44" s="227">
        <v>118242</v>
      </c>
      <c r="Y44" s="227">
        <v>105266</v>
      </c>
      <c r="Z44" s="227">
        <v>223508</v>
      </c>
      <c r="AA44" s="227"/>
      <c r="AB44" s="227">
        <v>2447</v>
      </c>
      <c r="AC44" s="227">
        <v>3119</v>
      </c>
      <c r="AD44" s="227">
        <v>5566</v>
      </c>
      <c r="AE44" s="227" t="s">
        <v>199</v>
      </c>
      <c r="AF44" s="227" t="s">
        <v>199</v>
      </c>
      <c r="AG44" s="227" t="s">
        <v>199</v>
      </c>
      <c r="AH44" s="227">
        <v>1717</v>
      </c>
      <c r="AI44" s="227">
        <v>2182</v>
      </c>
      <c r="AJ44" s="227">
        <v>3899</v>
      </c>
      <c r="AK44" s="227">
        <v>2351</v>
      </c>
      <c r="AL44" s="227">
        <v>2988</v>
      </c>
      <c r="AM44" s="227">
        <v>5339</v>
      </c>
      <c r="AN44" s="84"/>
    </row>
    <row r="45" spans="1:40" ht="13.15" x14ac:dyDescent="0.4">
      <c r="A45" s="120" t="s">
        <v>226</v>
      </c>
      <c r="B45" s="227">
        <v>368</v>
      </c>
      <c r="C45" s="227">
        <v>343</v>
      </c>
      <c r="D45" s="227">
        <v>711</v>
      </c>
      <c r="E45" s="227" t="s">
        <v>199</v>
      </c>
      <c r="F45" s="227" t="s">
        <v>199</v>
      </c>
      <c r="G45" s="227" t="s">
        <v>199</v>
      </c>
      <c r="H45" s="227">
        <v>259</v>
      </c>
      <c r="I45" s="227">
        <v>212</v>
      </c>
      <c r="J45" s="227">
        <v>471</v>
      </c>
      <c r="K45" s="227">
        <v>365</v>
      </c>
      <c r="L45" s="227">
        <v>334</v>
      </c>
      <c r="M45" s="227">
        <v>699</v>
      </c>
      <c r="N45" s="227" t="s">
        <v>199</v>
      </c>
      <c r="O45" s="227">
        <v>368</v>
      </c>
      <c r="P45" s="227">
        <v>343</v>
      </c>
      <c r="Q45" s="227">
        <v>711</v>
      </c>
      <c r="R45" s="227" t="s">
        <v>199</v>
      </c>
      <c r="S45" s="227" t="s">
        <v>199</v>
      </c>
      <c r="T45" s="227" t="s">
        <v>199</v>
      </c>
      <c r="U45" s="227">
        <v>259</v>
      </c>
      <c r="V45" s="227">
        <v>212</v>
      </c>
      <c r="W45" s="227">
        <v>471</v>
      </c>
      <c r="X45" s="227">
        <v>365</v>
      </c>
      <c r="Y45" s="227">
        <v>334</v>
      </c>
      <c r="Z45" s="227">
        <v>699</v>
      </c>
      <c r="AA45" s="227"/>
      <c r="AB45" s="227" t="s">
        <v>199</v>
      </c>
      <c r="AC45" s="227" t="s">
        <v>199</v>
      </c>
      <c r="AD45" s="227" t="s">
        <v>199</v>
      </c>
      <c r="AE45" s="227" t="s">
        <v>199</v>
      </c>
      <c r="AF45" s="227" t="s">
        <v>199</v>
      </c>
      <c r="AG45" s="227" t="s">
        <v>199</v>
      </c>
      <c r="AH45" s="227" t="s">
        <v>199</v>
      </c>
      <c r="AI45" s="227" t="s">
        <v>199</v>
      </c>
      <c r="AJ45" s="227" t="s">
        <v>199</v>
      </c>
      <c r="AK45" s="227" t="s">
        <v>199</v>
      </c>
      <c r="AL45" s="227" t="s">
        <v>199</v>
      </c>
      <c r="AM45" s="227" t="s">
        <v>199</v>
      </c>
      <c r="AN45" s="84"/>
    </row>
    <row r="46" spans="1:40" ht="13.15" x14ac:dyDescent="0.4">
      <c r="A46" s="120" t="s">
        <v>29</v>
      </c>
      <c r="B46" s="227">
        <v>1067</v>
      </c>
      <c r="C46" s="227">
        <v>1189</v>
      </c>
      <c r="D46" s="227">
        <v>2256</v>
      </c>
      <c r="E46" s="227" t="s">
        <v>199</v>
      </c>
      <c r="F46" s="227" t="s">
        <v>199</v>
      </c>
      <c r="G46" s="227" t="s">
        <v>199</v>
      </c>
      <c r="H46" s="227">
        <v>665</v>
      </c>
      <c r="I46" s="227">
        <v>571</v>
      </c>
      <c r="J46" s="227">
        <v>1236</v>
      </c>
      <c r="K46" s="227">
        <v>1049</v>
      </c>
      <c r="L46" s="227">
        <v>1142</v>
      </c>
      <c r="M46" s="227">
        <v>2191</v>
      </c>
      <c r="N46" s="227" t="s">
        <v>199</v>
      </c>
      <c r="O46" s="227">
        <v>1067</v>
      </c>
      <c r="P46" s="227">
        <v>1189</v>
      </c>
      <c r="Q46" s="227">
        <v>2256</v>
      </c>
      <c r="R46" s="227" t="s">
        <v>199</v>
      </c>
      <c r="S46" s="227" t="s">
        <v>199</v>
      </c>
      <c r="T46" s="227" t="s">
        <v>199</v>
      </c>
      <c r="U46" s="227">
        <v>665</v>
      </c>
      <c r="V46" s="227">
        <v>571</v>
      </c>
      <c r="W46" s="227">
        <v>1236</v>
      </c>
      <c r="X46" s="227">
        <v>1049</v>
      </c>
      <c r="Y46" s="227">
        <v>1142</v>
      </c>
      <c r="Z46" s="227">
        <v>2191</v>
      </c>
      <c r="AA46" s="227"/>
      <c r="AB46" s="227" t="s">
        <v>199</v>
      </c>
      <c r="AC46" s="227" t="s">
        <v>199</v>
      </c>
      <c r="AD46" s="227" t="s">
        <v>199</v>
      </c>
      <c r="AE46" s="227" t="s">
        <v>199</v>
      </c>
      <c r="AF46" s="227" t="s">
        <v>199</v>
      </c>
      <c r="AG46" s="227" t="s">
        <v>199</v>
      </c>
      <c r="AH46" s="227" t="s">
        <v>199</v>
      </c>
      <c r="AI46" s="227" t="s">
        <v>199</v>
      </c>
      <c r="AJ46" s="227" t="s">
        <v>199</v>
      </c>
      <c r="AK46" s="227" t="s">
        <v>199</v>
      </c>
      <c r="AL46" s="227" t="s">
        <v>199</v>
      </c>
      <c r="AM46" s="227" t="s">
        <v>199</v>
      </c>
      <c r="AN46" s="84"/>
    </row>
    <row r="47" spans="1:40" ht="13.15" x14ac:dyDescent="0.4">
      <c r="A47" s="120" t="s">
        <v>30</v>
      </c>
      <c r="B47" s="227">
        <v>2360</v>
      </c>
      <c r="C47" s="227">
        <v>5414</v>
      </c>
      <c r="D47" s="227">
        <v>7774</v>
      </c>
      <c r="E47" s="227" t="s">
        <v>199</v>
      </c>
      <c r="F47" s="227" t="s">
        <v>199</v>
      </c>
      <c r="G47" s="227" t="s">
        <v>199</v>
      </c>
      <c r="H47" s="227">
        <v>1771</v>
      </c>
      <c r="I47" s="227">
        <v>4175</v>
      </c>
      <c r="J47" s="227">
        <v>5946</v>
      </c>
      <c r="K47" s="227">
        <v>2333</v>
      </c>
      <c r="L47" s="227">
        <v>5355</v>
      </c>
      <c r="M47" s="227">
        <v>7688</v>
      </c>
      <c r="N47" s="227" t="s">
        <v>199</v>
      </c>
      <c r="O47" s="227">
        <v>2360</v>
      </c>
      <c r="P47" s="227">
        <v>5414</v>
      </c>
      <c r="Q47" s="227">
        <v>7774</v>
      </c>
      <c r="R47" s="227" t="s">
        <v>199</v>
      </c>
      <c r="S47" s="227" t="s">
        <v>199</v>
      </c>
      <c r="T47" s="227" t="s">
        <v>199</v>
      </c>
      <c r="U47" s="227">
        <v>1771</v>
      </c>
      <c r="V47" s="227">
        <v>4175</v>
      </c>
      <c r="W47" s="227">
        <v>5946</v>
      </c>
      <c r="X47" s="227">
        <v>2333</v>
      </c>
      <c r="Y47" s="227">
        <v>5355</v>
      </c>
      <c r="Z47" s="227">
        <v>7688</v>
      </c>
      <c r="AA47" s="227"/>
      <c r="AB47" s="227" t="s">
        <v>199</v>
      </c>
      <c r="AC47" s="227" t="s">
        <v>199</v>
      </c>
      <c r="AD47" s="227" t="s">
        <v>199</v>
      </c>
      <c r="AE47" s="227" t="s">
        <v>199</v>
      </c>
      <c r="AF47" s="227" t="s">
        <v>199</v>
      </c>
      <c r="AG47" s="227" t="s">
        <v>199</v>
      </c>
      <c r="AH47" s="227" t="s">
        <v>199</v>
      </c>
      <c r="AI47" s="227" t="s">
        <v>199</v>
      </c>
      <c r="AJ47" s="227" t="s">
        <v>199</v>
      </c>
      <c r="AK47" s="227" t="s">
        <v>199</v>
      </c>
      <c r="AL47" s="227" t="s">
        <v>199</v>
      </c>
      <c r="AM47" s="227" t="s">
        <v>199</v>
      </c>
      <c r="AN47" s="84"/>
    </row>
    <row r="48" spans="1:40" ht="13.15" x14ac:dyDescent="0.4">
      <c r="A48" s="120" t="s">
        <v>31</v>
      </c>
      <c r="B48" s="227">
        <v>30888</v>
      </c>
      <c r="C48" s="227">
        <v>16654</v>
      </c>
      <c r="D48" s="227">
        <v>47542</v>
      </c>
      <c r="E48" s="227" t="s">
        <v>199</v>
      </c>
      <c r="F48" s="227" t="s">
        <v>199</v>
      </c>
      <c r="G48" s="227" t="s">
        <v>199</v>
      </c>
      <c r="H48" s="227">
        <v>21292</v>
      </c>
      <c r="I48" s="227">
        <v>9288</v>
      </c>
      <c r="J48" s="227">
        <v>30580</v>
      </c>
      <c r="K48" s="227">
        <v>30507</v>
      </c>
      <c r="L48" s="227">
        <v>16172</v>
      </c>
      <c r="M48" s="227">
        <v>46679</v>
      </c>
      <c r="N48" s="227" t="s">
        <v>199</v>
      </c>
      <c r="O48" s="227">
        <v>30888</v>
      </c>
      <c r="P48" s="227">
        <v>16654</v>
      </c>
      <c r="Q48" s="227">
        <v>47542</v>
      </c>
      <c r="R48" s="227" t="s">
        <v>199</v>
      </c>
      <c r="S48" s="227" t="s">
        <v>199</v>
      </c>
      <c r="T48" s="227" t="s">
        <v>199</v>
      </c>
      <c r="U48" s="227">
        <v>21292</v>
      </c>
      <c r="V48" s="227">
        <v>9288</v>
      </c>
      <c r="W48" s="227">
        <v>30580</v>
      </c>
      <c r="X48" s="227">
        <v>30507</v>
      </c>
      <c r="Y48" s="227">
        <v>16172</v>
      </c>
      <c r="Z48" s="227">
        <v>46679</v>
      </c>
      <c r="AA48" s="227"/>
      <c r="AB48" s="227" t="s">
        <v>199</v>
      </c>
      <c r="AC48" s="227" t="s">
        <v>199</v>
      </c>
      <c r="AD48" s="227" t="s">
        <v>199</v>
      </c>
      <c r="AE48" s="227" t="s">
        <v>199</v>
      </c>
      <c r="AF48" s="227" t="s">
        <v>199</v>
      </c>
      <c r="AG48" s="227" t="s">
        <v>199</v>
      </c>
      <c r="AH48" s="227" t="s">
        <v>199</v>
      </c>
      <c r="AI48" s="227" t="s">
        <v>199</v>
      </c>
      <c r="AJ48" s="227" t="s">
        <v>199</v>
      </c>
      <c r="AK48" s="227" t="s">
        <v>199</v>
      </c>
      <c r="AL48" s="227" t="s">
        <v>199</v>
      </c>
      <c r="AM48" s="227" t="s">
        <v>199</v>
      </c>
      <c r="AN48" s="84"/>
    </row>
    <row r="49" spans="1:40" ht="22.5" customHeight="1" x14ac:dyDescent="0.4">
      <c r="A49" s="120" t="s">
        <v>80</v>
      </c>
      <c r="B49" s="227">
        <v>139651</v>
      </c>
      <c r="C49" s="227">
        <v>107724</v>
      </c>
      <c r="D49" s="227">
        <v>247375</v>
      </c>
      <c r="E49" s="227" t="s">
        <v>199</v>
      </c>
      <c r="F49" s="227" t="s">
        <v>199</v>
      </c>
      <c r="G49" s="227" t="s">
        <v>199</v>
      </c>
      <c r="H49" s="227">
        <v>103456</v>
      </c>
      <c r="I49" s="227">
        <v>70169</v>
      </c>
      <c r="J49" s="227">
        <v>173625</v>
      </c>
      <c r="K49" s="227">
        <v>139170</v>
      </c>
      <c r="L49" s="227">
        <v>107060</v>
      </c>
      <c r="M49" s="227">
        <v>246230</v>
      </c>
      <c r="N49" s="227" t="s">
        <v>199</v>
      </c>
      <c r="O49" s="227">
        <v>137853</v>
      </c>
      <c r="P49" s="227">
        <v>106025</v>
      </c>
      <c r="Q49" s="227">
        <v>243878</v>
      </c>
      <c r="R49" s="227" t="s">
        <v>199</v>
      </c>
      <c r="S49" s="227" t="s">
        <v>199</v>
      </c>
      <c r="T49" s="227" t="s">
        <v>199</v>
      </c>
      <c r="U49" s="227">
        <v>101903</v>
      </c>
      <c r="V49" s="227">
        <v>68804</v>
      </c>
      <c r="W49" s="227">
        <v>170707</v>
      </c>
      <c r="X49" s="227">
        <v>137374</v>
      </c>
      <c r="Y49" s="227">
        <v>105368</v>
      </c>
      <c r="Z49" s="227">
        <v>242742</v>
      </c>
      <c r="AA49" s="227"/>
      <c r="AB49" s="227">
        <v>2001</v>
      </c>
      <c r="AC49" s="227">
        <v>2006</v>
      </c>
      <c r="AD49" s="227">
        <v>4007</v>
      </c>
      <c r="AE49" s="227" t="s">
        <v>199</v>
      </c>
      <c r="AF49" s="227" t="s">
        <v>199</v>
      </c>
      <c r="AG49" s="227" t="s">
        <v>199</v>
      </c>
      <c r="AH49" s="227">
        <v>1740</v>
      </c>
      <c r="AI49" s="227">
        <v>1641</v>
      </c>
      <c r="AJ49" s="227">
        <v>3381</v>
      </c>
      <c r="AK49" s="227">
        <v>1998</v>
      </c>
      <c r="AL49" s="227">
        <v>1999</v>
      </c>
      <c r="AM49" s="227">
        <v>3997</v>
      </c>
      <c r="AN49" s="84"/>
    </row>
    <row r="50" spans="1:40" ht="13.15" x14ac:dyDescent="0.4">
      <c r="A50" s="120" t="s">
        <v>34</v>
      </c>
      <c r="B50" s="227">
        <v>70044</v>
      </c>
      <c r="C50" s="227">
        <v>48798</v>
      </c>
      <c r="D50" s="227">
        <v>118842</v>
      </c>
      <c r="E50" s="227" t="s">
        <v>199</v>
      </c>
      <c r="F50" s="227" t="s">
        <v>199</v>
      </c>
      <c r="G50" s="227" t="s">
        <v>199</v>
      </c>
      <c r="H50" s="227">
        <v>50745</v>
      </c>
      <c r="I50" s="227">
        <v>30335</v>
      </c>
      <c r="J50" s="227">
        <v>81080</v>
      </c>
      <c r="K50" s="227">
        <v>69859</v>
      </c>
      <c r="L50" s="227">
        <v>48559</v>
      </c>
      <c r="M50" s="227">
        <v>118418</v>
      </c>
      <c r="N50" s="227" t="s">
        <v>199</v>
      </c>
      <c r="O50" s="227">
        <v>69061</v>
      </c>
      <c r="P50" s="227">
        <v>47790</v>
      </c>
      <c r="Q50" s="227">
        <v>116851</v>
      </c>
      <c r="R50" s="227" t="s">
        <v>199</v>
      </c>
      <c r="S50" s="227" t="s">
        <v>199</v>
      </c>
      <c r="T50" s="227" t="s">
        <v>199</v>
      </c>
      <c r="U50" s="227">
        <v>49927</v>
      </c>
      <c r="V50" s="227">
        <v>29529</v>
      </c>
      <c r="W50" s="227">
        <v>79456</v>
      </c>
      <c r="X50" s="227">
        <v>68878</v>
      </c>
      <c r="Y50" s="227">
        <v>47553</v>
      </c>
      <c r="Z50" s="227">
        <v>116431</v>
      </c>
      <c r="AA50" s="227"/>
      <c r="AB50" s="227">
        <v>983</v>
      </c>
      <c r="AC50" s="227">
        <v>1008</v>
      </c>
      <c r="AD50" s="227">
        <v>1991</v>
      </c>
      <c r="AE50" s="227" t="s">
        <v>199</v>
      </c>
      <c r="AF50" s="227" t="s">
        <v>199</v>
      </c>
      <c r="AG50" s="227" t="s">
        <v>199</v>
      </c>
      <c r="AH50" s="227">
        <v>818</v>
      </c>
      <c r="AI50" s="227">
        <v>806</v>
      </c>
      <c r="AJ50" s="227">
        <v>1624</v>
      </c>
      <c r="AK50" s="227" t="s">
        <v>229</v>
      </c>
      <c r="AL50" s="227" t="s">
        <v>229</v>
      </c>
      <c r="AM50" s="227">
        <v>1987</v>
      </c>
      <c r="AN50" s="84"/>
    </row>
    <row r="51" spans="1:40" ht="13.15" x14ac:dyDescent="0.4">
      <c r="A51" s="120" t="s">
        <v>35</v>
      </c>
      <c r="B51" s="227">
        <v>21532</v>
      </c>
      <c r="C51" s="227">
        <v>20196</v>
      </c>
      <c r="D51" s="227">
        <v>41728</v>
      </c>
      <c r="E51" s="227" t="s">
        <v>199</v>
      </c>
      <c r="F51" s="227" t="s">
        <v>199</v>
      </c>
      <c r="G51" s="227" t="s">
        <v>199</v>
      </c>
      <c r="H51" s="227">
        <v>16889</v>
      </c>
      <c r="I51" s="227">
        <v>14080</v>
      </c>
      <c r="J51" s="227">
        <v>30969</v>
      </c>
      <c r="K51" s="227">
        <v>21497</v>
      </c>
      <c r="L51" s="227">
        <v>20153</v>
      </c>
      <c r="M51" s="227">
        <v>41650</v>
      </c>
      <c r="N51" s="227" t="s">
        <v>199</v>
      </c>
      <c r="O51" s="227">
        <v>21009</v>
      </c>
      <c r="P51" s="227">
        <v>19394</v>
      </c>
      <c r="Q51" s="227">
        <v>40403</v>
      </c>
      <c r="R51" s="227" t="s">
        <v>199</v>
      </c>
      <c r="S51" s="227" t="s">
        <v>199</v>
      </c>
      <c r="T51" s="227" t="s">
        <v>199</v>
      </c>
      <c r="U51" s="227">
        <v>16406</v>
      </c>
      <c r="V51" s="227">
        <v>13372</v>
      </c>
      <c r="W51" s="227">
        <v>29778</v>
      </c>
      <c r="X51" s="227">
        <v>20974</v>
      </c>
      <c r="Y51" s="227">
        <v>19353</v>
      </c>
      <c r="Z51" s="227">
        <v>40327</v>
      </c>
      <c r="AA51" s="227"/>
      <c r="AB51" s="227">
        <v>523</v>
      </c>
      <c r="AC51" s="227">
        <v>802</v>
      </c>
      <c r="AD51" s="227">
        <v>1325</v>
      </c>
      <c r="AE51" s="227" t="s">
        <v>199</v>
      </c>
      <c r="AF51" s="227" t="s">
        <v>199</v>
      </c>
      <c r="AG51" s="227" t="s">
        <v>199</v>
      </c>
      <c r="AH51" s="227">
        <v>483</v>
      </c>
      <c r="AI51" s="227">
        <v>708</v>
      </c>
      <c r="AJ51" s="227">
        <v>1191</v>
      </c>
      <c r="AK51" s="227">
        <v>523</v>
      </c>
      <c r="AL51" s="227" t="s">
        <v>229</v>
      </c>
      <c r="AM51" s="227" t="s">
        <v>229</v>
      </c>
      <c r="AN51" s="84"/>
    </row>
    <row r="52" spans="1:40" ht="13.15" x14ac:dyDescent="0.4">
      <c r="A52" s="120" t="s">
        <v>38</v>
      </c>
      <c r="B52" s="227">
        <v>46661</v>
      </c>
      <c r="C52" s="227">
        <v>35026</v>
      </c>
      <c r="D52" s="227">
        <v>81687</v>
      </c>
      <c r="E52" s="227" t="s">
        <v>199</v>
      </c>
      <c r="F52" s="227" t="s">
        <v>199</v>
      </c>
      <c r="G52" s="227" t="s">
        <v>199</v>
      </c>
      <c r="H52" s="227">
        <v>34176</v>
      </c>
      <c r="I52" s="227">
        <v>22288</v>
      </c>
      <c r="J52" s="227">
        <v>56464</v>
      </c>
      <c r="K52" s="227">
        <v>46446</v>
      </c>
      <c r="L52" s="227">
        <v>34732</v>
      </c>
      <c r="M52" s="227">
        <v>81178</v>
      </c>
      <c r="N52" s="227" t="s">
        <v>199</v>
      </c>
      <c r="O52" s="227">
        <v>45985</v>
      </c>
      <c r="P52" s="227">
        <v>34647</v>
      </c>
      <c r="Q52" s="227">
        <v>80632</v>
      </c>
      <c r="R52" s="227" t="s">
        <v>199</v>
      </c>
      <c r="S52" s="227" t="s">
        <v>199</v>
      </c>
      <c r="T52" s="227" t="s">
        <v>199</v>
      </c>
      <c r="U52" s="227">
        <v>33558</v>
      </c>
      <c r="V52" s="227">
        <v>21985</v>
      </c>
      <c r="W52" s="227">
        <v>55543</v>
      </c>
      <c r="X52" s="227">
        <v>45771</v>
      </c>
      <c r="Y52" s="227">
        <v>34356</v>
      </c>
      <c r="Z52" s="227">
        <v>80127</v>
      </c>
      <c r="AA52" s="227"/>
      <c r="AB52" s="227">
        <v>676</v>
      </c>
      <c r="AC52" s="227">
        <v>379</v>
      </c>
      <c r="AD52" s="227">
        <v>1055</v>
      </c>
      <c r="AE52" s="227" t="s">
        <v>199</v>
      </c>
      <c r="AF52" s="227" t="s">
        <v>199</v>
      </c>
      <c r="AG52" s="227" t="s">
        <v>199</v>
      </c>
      <c r="AH52" s="227">
        <v>618</v>
      </c>
      <c r="AI52" s="227">
        <v>303</v>
      </c>
      <c r="AJ52" s="227">
        <v>921</v>
      </c>
      <c r="AK52" s="227" t="s">
        <v>229</v>
      </c>
      <c r="AL52" s="227" t="s">
        <v>229</v>
      </c>
      <c r="AM52" s="227">
        <v>1051</v>
      </c>
      <c r="AN52" s="84"/>
    </row>
    <row r="53" spans="1:40" ht="13.15" x14ac:dyDescent="0.4">
      <c r="A53" s="120" t="s">
        <v>40</v>
      </c>
      <c r="B53" s="227">
        <v>13437</v>
      </c>
      <c r="C53" s="227">
        <v>11445</v>
      </c>
      <c r="D53" s="227">
        <v>24882</v>
      </c>
      <c r="E53" s="227" t="s">
        <v>199</v>
      </c>
      <c r="F53" s="227" t="s">
        <v>199</v>
      </c>
      <c r="G53" s="227" t="s">
        <v>199</v>
      </c>
      <c r="H53" s="227">
        <v>12187</v>
      </c>
      <c r="I53" s="227">
        <v>9783</v>
      </c>
      <c r="J53" s="227">
        <v>21970</v>
      </c>
      <c r="K53" s="227">
        <v>13355</v>
      </c>
      <c r="L53" s="227">
        <v>11313</v>
      </c>
      <c r="M53" s="227">
        <v>24668</v>
      </c>
      <c r="N53" s="227" t="s">
        <v>199</v>
      </c>
      <c r="O53" s="227">
        <v>13413</v>
      </c>
      <c r="P53" s="227">
        <v>11426</v>
      </c>
      <c r="Q53" s="227">
        <v>24839</v>
      </c>
      <c r="R53" s="227" t="s">
        <v>199</v>
      </c>
      <c r="S53" s="227" t="s">
        <v>199</v>
      </c>
      <c r="T53" s="227" t="s">
        <v>199</v>
      </c>
      <c r="U53" s="227">
        <v>12162</v>
      </c>
      <c r="V53" s="227">
        <v>9765</v>
      </c>
      <c r="W53" s="227">
        <v>21927</v>
      </c>
      <c r="X53" s="227">
        <v>13331</v>
      </c>
      <c r="Y53" s="227">
        <v>11294</v>
      </c>
      <c r="Z53" s="227">
        <v>24625</v>
      </c>
      <c r="AA53" s="227"/>
      <c r="AB53" s="227">
        <v>25</v>
      </c>
      <c r="AC53" s="227">
        <v>20</v>
      </c>
      <c r="AD53" s="227">
        <v>45</v>
      </c>
      <c r="AE53" s="227" t="s">
        <v>199</v>
      </c>
      <c r="AF53" s="227" t="s">
        <v>199</v>
      </c>
      <c r="AG53" s="227" t="s">
        <v>199</v>
      </c>
      <c r="AH53" s="227">
        <v>25</v>
      </c>
      <c r="AI53" s="227" t="s">
        <v>229</v>
      </c>
      <c r="AJ53" s="227" t="s">
        <v>229</v>
      </c>
      <c r="AK53" s="227">
        <v>25</v>
      </c>
      <c r="AL53" s="227">
        <v>20</v>
      </c>
      <c r="AM53" s="227">
        <v>45</v>
      </c>
      <c r="AN53" s="84"/>
    </row>
    <row r="54" spans="1:40" ht="21.95" customHeight="1" x14ac:dyDescent="0.4">
      <c r="A54" s="120" t="s">
        <v>81</v>
      </c>
      <c r="B54" s="227">
        <v>2426</v>
      </c>
      <c r="C54" s="227">
        <v>1763</v>
      </c>
      <c r="D54" s="227">
        <v>4189</v>
      </c>
      <c r="E54" s="227" t="s">
        <v>199</v>
      </c>
      <c r="F54" s="227" t="s">
        <v>199</v>
      </c>
      <c r="G54" s="227" t="s">
        <v>199</v>
      </c>
      <c r="H54" s="227">
        <v>2055</v>
      </c>
      <c r="I54" s="227">
        <v>1444</v>
      </c>
      <c r="J54" s="227">
        <v>3499</v>
      </c>
      <c r="K54" s="227">
        <v>2406</v>
      </c>
      <c r="L54" s="227">
        <v>1752</v>
      </c>
      <c r="M54" s="227">
        <v>4158</v>
      </c>
      <c r="N54" s="227" t="s">
        <v>199</v>
      </c>
      <c r="O54" s="227">
        <v>2426</v>
      </c>
      <c r="P54" s="227">
        <v>1763</v>
      </c>
      <c r="Q54" s="227">
        <v>4189</v>
      </c>
      <c r="R54" s="227" t="s">
        <v>199</v>
      </c>
      <c r="S54" s="227" t="s">
        <v>199</v>
      </c>
      <c r="T54" s="227" t="s">
        <v>199</v>
      </c>
      <c r="U54" s="227">
        <v>2055</v>
      </c>
      <c r="V54" s="227">
        <v>1444</v>
      </c>
      <c r="W54" s="227">
        <v>3499</v>
      </c>
      <c r="X54" s="227">
        <v>2406</v>
      </c>
      <c r="Y54" s="227">
        <v>1752</v>
      </c>
      <c r="Z54" s="227">
        <v>4158</v>
      </c>
      <c r="AA54" s="227"/>
      <c r="AB54" s="227" t="s">
        <v>199</v>
      </c>
      <c r="AC54" s="227" t="s">
        <v>199</v>
      </c>
      <c r="AD54" s="227" t="s">
        <v>199</v>
      </c>
      <c r="AE54" s="227" t="s">
        <v>199</v>
      </c>
      <c r="AF54" s="227" t="s">
        <v>199</v>
      </c>
      <c r="AG54" s="227" t="s">
        <v>199</v>
      </c>
      <c r="AH54" s="227" t="s">
        <v>199</v>
      </c>
      <c r="AI54" s="227" t="s">
        <v>199</v>
      </c>
      <c r="AJ54" s="227" t="s">
        <v>199</v>
      </c>
      <c r="AK54" s="227" t="s">
        <v>199</v>
      </c>
      <c r="AL54" s="227" t="s">
        <v>199</v>
      </c>
      <c r="AM54" s="227" t="s">
        <v>199</v>
      </c>
      <c r="AN54" s="84"/>
    </row>
    <row r="55" spans="1:40" ht="13.15" x14ac:dyDescent="0.4">
      <c r="A55" s="121" t="s">
        <v>41</v>
      </c>
      <c r="B55" s="227">
        <v>963</v>
      </c>
      <c r="C55" s="227">
        <v>729</v>
      </c>
      <c r="D55" s="227">
        <v>1692</v>
      </c>
      <c r="E55" s="227" t="s">
        <v>199</v>
      </c>
      <c r="F55" s="227" t="s">
        <v>199</v>
      </c>
      <c r="G55" s="227" t="s">
        <v>199</v>
      </c>
      <c r="H55" s="227">
        <v>740</v>
      </c>
      <c r="I55" s="227">
        <v>505</v>
      </c>
      <c r="J55" s="227">
        <v>1245</v>
      </c>
      <c r="K55" s="227">
        <v>959</v>
      </c>
      <c r="L55" s="227">
        <v>722</v>
      </c>
      <c r="M55" s="227">
        <v>1681</v>
      </c>
      <c r="N55" s="227" t="s">
        <v>199</v>
      </c>
      <c r="O55" s="227">
        <v>963</v>
      </c>
      <c r="P55" s="227">
        <v>729</v>
      </c>
      <c r="Q55" s="227">
        <v>1692</v>
      </c>
      <c r="R55" s="227" t="s">
        <v>199</v>
      </c>
      <c r="S55" s="227" t="s">
        <v>199</v>
      </c>
      <c r="T55" s="227" t="s">
        <v>199</v>
      </c>
      <c r="U55" s="227">
        <v>740</v>
      </c>
      <c r="V55" s="227">
        <v>505</v>
      </c>
      <c r="W55" s="227">
        <v>1245</v>
      </c>
      <c r="X55" s="227">
        <v>959</v>
      </c>
      <c r="Y55" s="227">
        <v>722</v>
      </c>
      <c r="Z55" s="227">
        <v>1681</v>
      </c>
      <c r="AA55" s="227"/>
      <c r="AB55" s="227" t="s">
        <v>199</v>
      </c>
      <c r="AC55" s="227" t="s">
        <v>199</v>
      </c>
      <c r="AD55" s="227" t="s">
        <v>199</v>
      </c>
      <c r="AE55" s="227" t="s">
        <v>199</v>
      </c>
      <c r="AF55" s="227" t="s">
        <v>199</v>
      </c>
      <c r="AG55" s="227" t="s">
        <v>199</v>
      </c>
      <c r="AH55" s="227" t="s">
        <v>199</v>
      </c>
      <c r="AI55" s="227" t="s">
        <v>199</v>
      </c>
      <c r="AJ55" s="227" t="s">
        <v>199</v>
      </c>
      <c r="AK55" s="227" t="s">
        <v>199</v>
      </c>
      <c r="AL55" s="227" t="s">
        <v>199</v>
      </c>
      <c r="AM55" s="227" t="s">
        <v>199</v>
      </c>
      <c r="AN55" s="84"/>
    </row>
    <row r="56" spans="1:40" ht="13.15" x14ac:dyDescent="0.4">
      <c r="A56" s="121" t="s">
        <v>42</v>
      </c>
      <c r="B56" s="227">
        <v>39</v>
      </c>
      <c r="C56" s="227">
        <v>90</v>
      </c>
      <c r="D56" s="227">
        <v>129</v>
      </c>
      <c r="E56" s="227" t="s">
        <v>199</v>
      </c>
      <c r="F56" s="227" t="s">
        <v>199</v>
      </c>
      <c r="G56" s="227" t="s">
        <v>199</v>
      </c>
      <c r="H56" s="227" t="s">
        <v>229</v>
      </c>
      <c r="I56" s="227" t="s">
        <v>229</v>
      </c>
      <c r="J56" s="227">
        <v>116</v>
      </c>
      <c r="K56" s="227" t="s">
        <v>229</v>
      </c>
      <c r="L56" s="227">
        <v>90</v>
      </c>
      <c r="M56" s="227" t="s">
        <v>229</v>
      </c>
      <c r="N56" s="227" t="s">
        <v>199</v>
      </c>
      <c r="O56" s="227">
        <v>39</v>
      </c>
      <c r="P56" s="227">
        <v>90</v>
      </c>
      <c r="Q56" s="227">
        <v>129</v>
      </c>
      <c r="R56" s="227" t="s">
        <v>199</v>
      </c>
      <c r="S56" s="227" t="s">
        <v>199</v>
      </c>
      <c r="T56" s="227" t="s">
        <v>199</v>
      </c>
      <c r="U56" s="227" t="s">
        <v>229</v>
      </c>
      <c r="V56" s="227" t="s">
        <v>229</v>
      </c>
      <c r="W56" s="227">
        <v>116</v>
      </c>
      <c r="X56" s="227" t="s">
        <v>229</v>
      </c>
      <c r="Y56" s="227">
        <v>90</v>
      </c>
      <c r="Z56" s="227" t="s">
        <v>229</v>
      </c>
      <c r="AA56" s="227"/>
      <c r="AB56" s="227" t="s">
        <v>199</v>
      </c>
      <c r="AC56" s="227" t="s">
        <v>199</v>
      </c>
      <c r="AD56" s="227" t="s">
        <v>199</v>
      </c>
      <c r="AE56" s="227" t="s">
        <v>199</v>
      </c>
      <c r="AF56" s="227" t="s">
        <v>199</v>
      </c>
      <c r="AG56" s="227" t="s">
        <v>199</v>
      </c>
      <c r="AH56" s="227" t="s">
        <v>199</v>
      </c>
      <c r="AI56" s="227" t="s">
        <v>199</v>
      </c>
      <c r="AJ56" s="227" t="s">
        <v>199</v>
      </c>
      <c r="AK56" s="227" t="s">
        <v>199</v>
      </c>
      <c r="AL56" s="227" t="s">
        <v>199</v>
      </c>
      <c r="AM56" s="227" t="s">
        <v>199</v>
      </c>
      <c r="AN56" s="84"/>
    </row>
    <row r="57" spans="1:40" ht="13.15" x14ac:dyDescent="0.4">
      <c r="A57" s="120" t="s">
        <v>43</v>
      </c>
      <c r="B57" s="227">
        <v>1313</v>
      </c>
      <c r="C57" s="227">
        <v>966</v>
      </c>
      <c r="D57" s="227">
        <v>2279</v>
      </c>
      <c r="E57" s="227" t="s">
        <v>199</v>
      </c>
      <c r="F57" s="227" t="s">
        <v>199</v>
      </c>
      <c r="G57" s="227" t="s">
        <v>199</v>
      </c>
      <c r="H57" s="227">
        <v>1206</v>
      </c>
      <c r="I57" s="227">
        <v>884</v>
      </c>
      <c r="J57" s="227">
        <v>2090</v>
      </c>
      <c r="K57" s="227">
        <v>1308</v>
      </c>
      <c r="L57" s="227">
        <v>963</v>
      </c>
      <c r="M57" s="227">
        <v>2271</v>
      </c>
      <c r="N57" s="227" t="s">
        <v>199</v>
      </c>
      <c r="O57" s="227">
        <v>1313</v>
      </c>
      <c r="P57" s="227">
        <v>966</v>
      </c>
      <c r="Q57" s="227">
        <v>2279</v>
      </c>
      <c r="R57" s="227" t="s">
        <v>199</v>
      </c>
      <c r="S57" s="227" t="s">
        <v>199</v>
      </c>
      <c r="T57" s="227" t="s">
        <v>199</v>
      </c>
      <c r="U57" s="227">
        <v>1206</v>
      </c>
      <c r="V57" s="227">
        <v>884</v>
      </c>
      <c r="W57" s="227">
        <v>2090</v>
      </c>
      <c r="X57" s="227">
        <v>1308</v>
      </c>
      <c r="Y57" s="227">
        <v>963</v>
      </c>
      <c r="Z57" s="227">
        <v>2271</v>
      </c>
      <c r="AA57" s="227"/>
      <c r="AB57" s="227" t="s">
        <v>199</v>
      </c>
      <c r="AC57" s="227" t="s">
        <v>199</v>
      </c>
      <c r="AD57" s="227" t="s">
        <v>199</v>
      </c>
      <c r="AE57" s="227" t="s">
        <v>199</v>
      </c>
      <c r="AF57" s="227" t="s">
        <v>199</v>
      </c>
      <c r="AG57" s="227" t="s">
        <v>199</v>
      </c>
      <c r="AH57" s="227" t="s">
        <v>199</v>
      </c>
      <c r="AI57" s="227" t="s">
        <v>199</v>
      </c>
      <c r="AJ57" s="227" t="s">
        <v>199</v>
      </c>
      <c r="AK57" s="227" t="s">
        <v>199</v>
      </c>
      <c r="AL57" s="227" t="s">
        <v>199</v>
      </c>
      <c r="AM57" s="227" t="s">
        <v>199</v>
      </c>
      <c r="AN57" s="84"/>
    </row>
    <row r="58" spans="1:40" ht="14.65" x14ac:dyDescent="0.4">
      <c r="A58" s="120" t="s">
        <v>455</v>
      </c>
      <c r="B58" s="227">
        <v>163</v>
      </c>
      <c r="C58" s="227">
        <v>79</v>
      </c>
      <c r="D58" s="227">
        <v>242</v>
      </c>
      <c r="E58" s="227" t="s">
        <v>199</v>
      </c>
      <c r="F58" s="227" t="s">
        <v>199</v>
      </c>
      <c r="G58" s="227" t="s">
        <v>199</v>
      </c>
      <c r="H58" s="227">
        <v>128</v>
      </c>
      <c r="I58" s="227">
        <v>64</v>
      </c>
      <c r="J58" s="227">
        <v>192</v>
      </c>
      <c r="K58" s="227" t="s">
        <v>229</v>
      </c>
      <c r="L58" s="227" t="s">
        <v>229</v>
      </c>
      <c r="M58" s="227">
        <v>230</v>
      </c>
      <c r="N58" s="227" t="s">
        <v>199</v>
      </c>
      <c r="O58" s="227">
        <v>163</v>
      </c>
      <c r="P58" s="227">
        <v>79</v>
      </c>
      <c r="Q58" s="227">
        <v>242</v>
      </c>
      <c r="R58" s="227" t="s">
        <v>199</v>
      </c>
      <c r="S58" s="227" t="s">
        <v>199</v>
      </c>
      <c r="T58" s="227" t="s">
        <v>199</v>
      </c>
      <c r="U58" s="227">
        <v>128</v>
      </c>
      <c r="V58" s="227">
        <v>64</v>
      </c>
      <c r="W58" s="227">
        <v>192</v>
      </c>
      <c r="X58" s="227" t="s">
        <v>229</v>
      </c>
      <c r="Y58" s="227" t="s">
        <v>229</v>
      </c>
      <c r="Z58" s="227">
        <v>230</v>
      </c>
      <c r="AA58" s="227"/>
      <c r="AB58" s="227" t="s">
        <v>199</v>
      </c>
      <c r="AC58" s="227" t="s">
        <v>199</v>
      </c>
      <c r="AD58" s="227" t="s">
        <v>199</v>
      </c>
      <c r="AE58" s="227" t="s">
        <v>199</v>
      </c>
      <c r="AF58" s="227" t="s">
        <v>199</v>
      </c>
      <c r="AG58" s="227" t="s">
        <v>199</v>
      </c>
      <c r="AH58" s="227" t="s">
        <v>199</v>
      </c>
      <c r="AI58" s="227" t="s">
        <v>199</v>
      </c>
      <c r="AJ58" s="227" t="s">
        <v>199</v>
      </c>
      <c r="AK58" s="227" t="s">
        <v>199</v>
      </c>
      <c r="AL58" s="227" t="s">
        <v>199</v>
      </c>
      <c r="AM58" s="227" t="s">
        <v>199</v>
      </c>
      <c r="AN58" s="84"/>
    </row>
    <row r="59" spans="1:40" ht="20.45" customHeight="1" x14ac:dyDescent="0.4">
      <c r="A59" s="121" t="s">
        <v>45</v>
      </c>
      <c r="B59" s="227">
        <v>259</v>
      </c>
      <c r="C59" s="227">
        <v>297</v>
      </c>
      <c r="D59" s="227">
        <v>556</v>
      </c>
      <c r="E59" s="227" t="s">
        <v>199</v>
      </c>
      <c r="F59" s="227" t="s">
        <v>199</v>
      </c>
      <c r="G59" s="227" t="s">
        <v>199</v>
      </c>
      <c r="H59" s="227">
        <v>168</v>
      </c>
      <c r="I59" s="227">
        <v>149</v>
      </c>
      <c r="J59" s="227">
        <v>317</v>
      </c>
      <c r="K59" s="227" t="s">
        <v>229</v>
      </c>
      <c r="L59" s="227" t="s">
        <v>229</v>
      </c>
      <c r="M59" s="227">
        <v>547</v>
      </c>
      <c r="N59" s="227" t="s">
        <v>199</v>
      </c>
      <c r="O59" s="227">
        <v>259</v>
      </c>
      <c r="P59" s="227">
        <v>297</v>
      </c>
      <c r="Q59" s="227">
        <v>556</v>
      </c>
      <c r="R59" s="227" t="s">
        <v>199</v>
      </c>
      <c r="S59" s="227" t="s">
        <v>199</v>
      </c>
      <c r="T59" s="227" t="s">
        <v>199</v>
      </c>
      <c r="U59" s="227">
        <v>168</v>
      </c>
      <c r="V59" s="227">
        <v>149</v>
      </c>
      <c r="W59" s="227">
        <v>317</v>
      </c>
      <c r="X59" s="227" t="s">
        <v>229</v>
      </c>
      <c r="Y59" s="227" t="s">
        <v>229</v>
      </c>
      <c r="Z59" s="227">
        <v>547</v>
      </c>
      <c r="AA59" s="227"/>
      <c r="AB59" s="227" t="s">
        <v>199</v>
      </c>
      <c r="AC59" s="227" t="s">
        <v>199</v>
      </c>
      <c r="AD59" s="227" t="s">
        <v>199</v>
      </c>
      <c r="AE59" s="227" t="s">
        <v>199</v>
      </c>
      <c r="AF59" s="227" t="s">
        <v>199</v>
      </c>
      <c r="AG59" s="227" t="s">
        <v>199</v>
      </c>
      <c r="AH59" s="227" t="s">
        <v>199</v>
      </c>
      <c r="AI59" s="227" t="s">
        <v>199</v>
      </c>
      <c r="AJ59" s="227" t="s">
        <v>199</v>
      </c>
      <c r="AK59" s="227" t="s">
        <v>199</v>
      </c>
      <c r="AL59" s="227" t="s">
        <v>199</v>
      </c>
      <c r="AM59" s="227" t="s">
        <v>199</v>
      </c>
      <c r="AN59" s="84"/>
    </row>
    <row r="60" spans="1:40" ht="13.15" x14ac:dyDescent="0.4">
      <c r="A60" s="120" t="s">
        <v>46</v>
      </c>
      <c r="B60" s="227">
        <v>96397</v>
      </c>
      <c r="C60" s="227">
        <v>47507</v>
      </c>
      <c r="D60" s="227">
        <v>143904</v>
      </c>
      <c r="E60" s="227" t="s">
        <v>199</v>
      </c>
      <c r="F60" s="227" t="s">
        <v>199</v>
      </c>
      <c r="G60" s="227" t="s">
        <v>199</v>
      </c>
      <c r="H60" s="227">
        <v>78221</v>
      </c>
      <c r="I60" s="227">
        <v>29147</v>
      </c>
      <c r="J60" s="227">
        <v>107368</v>
      </c>
      <c r="K60" s="227">
        <v>96004</v>
      </c>
      <c r="L60" s="227">
        <v>46991</v>
      </c>
      <c r="M60" s="227">
        <v>142995</v>
      </c>
      <c r="N60" s="227" t="s">
        <v>199</v>
      </c>
      <c r="O60" s="227">
        <v>96394</v>
      </c>
      <c r="P60" s="227">
        <v>47505</v>
      </c>
      <c r="Q60" s="227">
        <v>143899</v>
      </c>
      <c r="R60" s="227" t="s">
        <v>199</v>
      </c>
      <c r="S60" s="227" t="s">
        <v>199</v>
      </c>
      <c r="T60" s="227" t="s">
        <v>199</v>
      </c>
      <c r="U60" s="227">
        <v>78219</v>
      </c>
      <c r="V60" s="227">
        <v>29145</v>
      </c>
      <c r="W60" s="227">
        <v>107364</v>
      </c>
      <c r="X60" s="227">
        <v>96002</v>
      </c>
      <c r="Y60" s="227">
        <v>46989</v>
      </c>
      <c r="Z60" s="227">
        <v>142991</v>
      </c>
      <c r="AA60" s="227"/>
      <c r="AB60" s="227" t="s">
        <v>229</v>
      </c>
      <c r="AC60" s="227" t="s">
        <v>229</v>
      </c>
      <c r="AD60" s="227">
        <v>6</v>
      </c>
      <c r="AE60" s="227" t="s">
        <v>199</v>
      </c>
      <c r="AF60" s="227" t="s">
        <v>199</v>
      </c>
      <c r="AG60" s="227" t="s">
        <v>199</v>
      </c>
      <c r="AH60" s="227" t="s">
        <v>229</v>
      </c>
      <c r="AI60" s="227" t="s">
        <v>229</v>
      </c>
      <c r="AJ60" s="227" t="s">
        <v>229</v>
      </c>
      <c r="AK60" s="227" t="s">
        <v>229</v>
      </c>
      <c r="AL60" s="227" t="s">
        <v>229</v>
      </c>
      <c r="AM60" s="227" t="s">
        <v>229</v>
      </c>
      <c r="AN60" s="84"/>
    </row>
    <row r="61" spans="1:40" ht="13.15" x14ac:dyDescent="0.4">
      <c r="A61" s="120" t="s">
        <v>47</v>
      </c>
      <c r="B61" s="227">
        <v>2736</v>
      </c>
      <c r="C61" s="227">
        <v>2874</v>
      </c>
      <c r="D61" s="227">
        <v>5610</v>
      </c>
      <c r="E61" s="227" t="s">
        <v>199</v>
      </c>
      <c r="F61" s="227" t="s">
        <v>199</v>
      </c>
      <c r="G61" s="227" t="s">
        <v>199</v>
      </c>
      <c r="H61" s="227">
        <v>1926</v>
      </c>
      <c r="I61" s="227">
        <v>1500</v>
      </c>
      <c r="J61" s="227">
        <v>3426</v>
      </c>
      <c r="K61" s="227">
        <v>2702</v>
      </c>
      <c r="L61" s="227">
        <v>2794</v>
      </c>
      <c r="M61" s="227">
        <v>5496</v>
      </c>
      <c r="N61" s="227" t="s">
        <v>199</v>
      </c>
      <c r="O61" s="227">
        <v>2736</v>
      </c>
      <c r="P61" s="227">
        <v>2874</v>
      </c>
      <c r="Q61" s="227">
        <v>5610</v>
      </c>
      <c r="R61" s="227" t="s">
        <v>199</v>
      </c>
      <c r="S61" s="227" t="s">
        <v>199</v>
      </c>
      <c r="T61" s="227" t="s">
        <v>199</v>
      </c>
      <c r="U61" s="227">
        <v>1926</v>
      </c>
      <c r="V61" s="227">
        <v>1500</v>
      </c>
      <c r="W61" s="227">
        <v>3426</v>
      </c>
      <c r="X61" s="227">
        <v>2702</v>
      </c>
      <c r="Y61" s="227">
        <v>2794</v>
      </c>
      <c r="Z61" s="227">
        <v>5496</v>
      </c>
      <c r="AA61" s="227"/>
      <c r="AB61" s="227" t="s">
        <v>199</v>
      </c>
      <c r="AC61" s="227" t="s">
        <v>199</v>
      </c>
      <c r="AD61" s="227" t="s">
        <v>199</v>
      </c>
      <c r="AE61" s="227" t="s">
        <v>199</v>
      </c>
      <c r="AF61" s="227" t="s">
        <v>199</v>
      </c>
      <c r="AG61" s="227" t="s">
        <v>199</v>
      </c>
      <c r="AH61" s="227" t="s">
        <v>199</v>
      </c>
      <c r="AI61" s="227" t="s">
        <v>199</v>
      </c>
      <c r="AJ61" s="227" t="s">
        <v>199</v>
      </c>
      <c r="AK61" s="227" t="s">
        <v>199</v>
      </c>
      <c r="AL61" s="227" t="s">
        <v>199</v>
      </c>
      <c r="AM61" s="227" t="s">
        <v>199</v>
      </c>
      <c r="AN61" s="84"/>
    </row>
    <row r="62" spans="1:40" ht="13.15" x14ac:dyDescent="0.4">
      <c r="A62" s="122" t="s">
        <v>83</v>
      </c>
      <c r="B62" s="227">
        <v>8373</v>
      </c>
      <c r="C62" s="227">
        <v>631</v>
      </c>
      <c r="D62" s="227">
        <v>9004</v>
      </c>
      <c r="E62" s="227" t="s">
        <v>199</v>
      </c>
      <c r="F62" s="227" t="s">
        <v>199</v>
      </c>
      <c r="G62" s="227" t="s">
        <v>199</v>
      </c>
      <c r="H62" s="227">
        <v>5978</v>
      </c>
      <c r="I62" s="227">
        <v>385</v>
      </c>
      <c r="J62" s="227">
        <v>6363</v>
      </c>
      <c r="K62" s="227">
        <v>8301</v>
      </c>
      <c r="L62" s="227">
        <v>621</v>
      </c>
      <c r="M62" s="227">
        <v>8922</v>
      </c>
      <c r="N62" s="227" t="s">
        <v>199</v>
      </c>
      <c r="O62" s="227">
        <v>8373</v>
      </c>
      <c r="P62" s="227">
        <v>631</v>
      </c>
      <c r="Q62" s="227">
        <v>9004</v>
      </c>
      <c r="R62" s="227" t="s">
        <v>199</v>
      </c>
      <c r="S62" s="227" t="s">
        <v>199</v>
      </c>
      <c r="T62" s="227" t="s">
        <v>199</v>
      </c>
      <c r="U62" s="227">
        <v>5978</v>
      </c>
      <c r="V62" s="227">
        <v>385</v>
      </c>
      <c r="W62" s="227">
        <v>6363</v>
      </c>
      <c r="X62" s="227">
        <v>8301</v>
      </c>
      <c r="Y62" s="227">
        <v>621</v>
      </c>
      <c r="Z62" s="227">
        <v>8922</v>
      </c>
      <c r="AA62" s="227"/>
      <c r="AB62" s="227" t="s">
        <v>199</v>
      </c>
      <c r="AC62" s="227" t="s">
        <v>199</v>
      </c>
      <c r="AD62" s="227" t="s">
        <v>199</v>
      </c>
      <c r="AE62" s="227" t="s">
        <v>199</v>
      </c>
      <c r="AF62" s="227" t="s">
        <v>199</v>
      </c>
      <c r="AG62" s="227" t="s">
        <v>199</v>
      </c>
      <c r="AH62" s="227" t="s">
        <v>199</v>
      </c>
      <c r="AI62" s="227" t="s">
        <v>199</v>
      </c>
      <c r="AJ62" s="227" t="s">
        <v>199</v>
      </c>
      <c r="AK62" s="227" t="s">
        <v>199</v>
      </c>
      <c r="AL62" s="227" t="s">
        <v>199</v>
      </c>
      <c r="AM62" s="227" t="s">
        <v>199</v>
      </c>
      <c r="AN62" s="84"/>
    </row>
    <row r="63" spans="1:40" ht="13.15" x14ac:dyDescent="0.4">
      <c r="A63" s="120" t="s">
        <v>48</v>
      </c>
      <c r="B63" s="227">
        <v>34379</v>
      </c>
      <c r="C63" s="227">
        <v>21381</v>
      </c>
      <c r="D63" s="227">
        <v>55760</v>
      </c>
      <c r="E63" s="227" t="s">
        <v>199</v>
      </c>
      <c r="F63" s="227" t="s">
        <v>199</v>
      </c>
      <c r="G63" s="227" t="s">
        <v>199</v>
      </c>
      <c r="H63" s="227">
        <v>26645</v>
      </c>
      <c r="I63" s="227">
        <v>13172</v>
      </c>
      <c r="J63" s="227">
        <v>39817</v>
      </c>
      <c r="K63" s="227">
        <v>34232</v>
      </c>
      <c r="L63" s="227">
        <v>21173</v>
      </c>
      <c r="M63" s="227">
        <v>55405</v>
      </c>
      <c r="N63" s="227" t="s">
        <v>199</v>
      </c>
      <c r="O63" s="227">
        <v>34379</v>
      </c>
      <c r="P63" s="227">
        <v>21381</v>
      </c>
      <c r="Q63" s="227">
        <v>55760</v>
      </c>
      <c r="R63" s="227" t="s">
        <v>199</v>
      </c>
      <c r="S63" s="227" t="s">
        <v>199</v>
      </c>
      <c r="T63" s="227" t="s">
        <v>199</v>
      </c>
      <c r="U63" s="227">
        <v>26645</v>
      </c>
      <c r="V63" s="227">
        <v>13172</v>
      </c>
      <c r="W63" s="227">
        <v>39817</v>
      </c>
      <c r="X63" s="227">
        <v>34232</v>
      </c>
      <c r="Y63" s="227">
        <v>21173</v>
      </c>
      <c r="Z63" s="227">
        <v>55405</v>
      </c>
      <c r="AA63" s="227"/>
      <c r="AB63" s="227" t="s">
        <v>199</v>
      </c>
      <c r="AC63" s="227" t="s">
        <v>199</v>
      </c>
      <c r="AD63" s="227" t="s">
        <v>199</v>
      </c>
      <c r="AE63" s="227" t="s">
        <v>199</v>
      </c>
      <c r="AF63" s="227" t="s">
        <v>199</v>
      </c>
      <c r="AG63" s="227" t="s">
        <v>199</v>
      </c>
      <c r="AH63" s="227" t="s">
        <v>199</v>
      </c>
      <c r="AI63" s="227" t="s">
        <v>199</v>
      </c>
      <c r="AJ63" s="227" t="s">
        <v>199</v>
      </c>
      <c r="AK63" s="227" t="s">
        <v>199</v>
      </c>
      <c r="AL63" s="227" t="s">
        <v>199</v>
      </c>
      <c r="AM63" s="227" t="s">
        <v>199</v>
      </c>
      <c r="AN63" s="84"/>
    </row>
    <row r="64" spans="1:40" ht="13.15" x14ac:dyDescent="0.4">
      <c r="A64" s="121" t="s">
        <v>50</v>
      </c>
      <c r="B64" s="227">
        <v>89</v>
      </c>
      <c r="C64" s="227">
        <v>124</v>
      </c>
      <c r="D64" s="227">
        <v>213</v>
      </c>
      <c r="E64" s="227" t="s">
        <v>199</v>
      </c>
      <c r="F64" s="227" t="s">
        <v>199</v>
      </c>
      <c r="G64" s="227" t="s">
        <v>199</v>
      </c>
      <c r="H64" s="227">
        <v>54</v>
      </c>
      <c r="I64" s="227">
        <v>50</v>
      </c>
      <c r="J64" s="227">
        <v>104</v>
      </c>
      <c r="K64" s="227">
        <v>89</v>
      </c>
      <c r="L64" s="227" t="s">
        <v>229</v>
      </c>
      <c r="M64" s="227" t="s">
        <v>229</v>
      </c>
      <c r="N64" s="227" t="s">
        <v>199</v>
      </c>
      <c r="O64" s="227">
        <v>89</v>
      </c>
      <c r="P64" s="227">
        <v>124</v>
      </c>
      <c r="Q64" s="227">
        <v>213</v>
      </c>
      <c r="R64" s="227" t="s">
        <v>199</v>
      </c>
      <c r="S64" s="227" t="s">
        <v>199</v>
      </c>
      <c r="T64" s="227" t="s">
        <v>199</v>
      </c>
      <c r="U64" s="227">
        <v>54</v>
      </c>
      <c r="V64" s="227">
        <v>50</v>
      </c>
      <c r="W64" s="227">
        <v>104</v>
      </c>
      <c r="X64" s="227">
        <v>89</v>
      </c>
      <c r="Y64" s="227" t="s">
        <v>229</v>
      </c>
      <c r="Z64" s="227" t="s">
        <v>229</v>
      </c>
      <c r="AA64" s="227"/>
      <c r="AB64" s="227" t="s">
        <v>199</v>
      </c>
      <c r="AC64" s="227" t="s">
        <v>199</v>
      </c>
      <c r="AD64" s="227" t="s">
        <v>199</v>
      </c>
      <c r="AE64" s="227" t="s">
        <v>199</v>
      </c>
      <c r="AF64" s="227" t="s">
        <v>199</v>
      </c>
      <c r="AG64" s="227" t="s">
        <v>199</v>
      </c>
      <c r="AH64" s="227" t="s">
        <v>199</v>
      </c>
      <c r="AI64" s="227" t="s">
        <v>199</v>
      </c>
      <c r="AJ64" s="227" t="s">
        <v>199</v>
      </c>
      <c r="AK64" s="227" t="s">
        <v>199</v>
      </c>
      <c r="AL64" s="227" t="s">
        <v>199</v>
      </c>
      <c r="AM64" s="227" t="s">
        <v>199</v>
      </c>
      <c r="AN64" s="84"/>
    </row>
    <row r="65" spans="1:40" ht="13.15" x14ac:dyDescent="0.4">
      <c r="A65" s="121" t="s">
        <v>51</v>
      </c>
      <c r="B65" s="227">
        <v>2205</v>
      </c>
      <c r="C65" s="227">
        <v>2154</v>
      </c>
      <c r="D65" s="227">
        <v>4359</v>
      </c>
      <c r="E65" s="227" t="s">
        <v>199</v>
      </c>
      <c r="F65" s="227" t="s">
        <v>199</v>
      </c>
      <c r="G65" s="227" t="s">
        <v>199</v>
      </c>
      <c r="H65" s="227">
        <v>1013</v>
      </c>
      <c r="I65" s="227">
        <v>894</v>
      </c>
      <c r="J65" s="227">
        <v>1907</v>
      </c>
      <c r="K65" s="227">
        <v>2122</v>
      </c>
      <c r="L65" s="227">
        <v>2026</v>
      </c>
      <c r="M65" s="227">
        <v>4148</v>
      </c>
      <c r="N65" s="227" t="s">
        <v>199</v>
      </c>
      <c r="O65" s="227">
        <v>2205</v>
      </c>
      <c r="P65" s="227">
        <v>2154</v>
      </c>
      <c r="Q65" s="227">
        <v>4359</v>
      </c>
      <c r="R65" s="227" t="s">
        <v>199</v>
      </c>
      <c r="S65" s="227" t="s">
        <v>199</v>
      </c>
      <c r="T65" s="227" t="s">
        <v>199</v>
      </c>
      <c r="U65" s="227">
        <v>1013</v>
      </c>
      <c r="V65" s="227">
        <v>894</v>
      </c>
      <c r="W65" s="227">
        <v>1907</v>
      </c>
      <c r="X65" s="227">
        <v>2122</v>
      </c>
      <c r="Y65" s="227">
        <v>2026</v>
      </c>
      <c r="Z65" s="227">
        <v>4148</v>
      </c>
      <c r="AA65" s="227"/>
      <c r="AB65" s="227" t="s">
        <v>199</v>
      </c>
      <c r="AC65" s="227" t="s">
        <v>199</v>
      </c>
      <c r="AD65" s="227" t="s">
        <v>199</v>
      </c>
      <c r="AE65" s="227" t="s">
        <v>199</v>
      </c>
      <c r="AF65" s="227" t="s">
        <v>199</v>
      </c>
      <c r="AG65" s="227" t="s">
        <v>199</v>
      </c>
      <c r="AH65" s="227" t="s">
        <v>199</v>
      </c>
      <c r="AI65" s="227" t="s">
        <v>199</v>
      </c>
      <c r="AJ65" s="227" t="s">
        <v>199</v>
      </c>
      <c r="AK65" s="227" t="s">
        <v>199</v>
      </c>
      <c r="AL65" s="227" t="s">
        <v>199</v>
      </c>
      <c r="AM65" s="227" t="s">
        <v>199</v>
      </c>
      <c r="AN65" s="84"/>
    </row>
    <row r="66" spans="1:40" ht="13.15" x14ac:dyDescent="0.4">
      <c r="A66" s="121" t="s">
        <v>52</v>
      </c>
      <c r="B66" s="227">
        <v>17143</v>
      </c>
      <c r="C66" s="227">
        <v>1106</v>
      </c>
      <c r="D66" s="227">
        <v>18249</v>
      </c>
      <c r="E66" s="227" t="s">
        <v>199</v>
      </c>
      <c r="F66" s="227" t="s">
        <v>199</v>
      </c>
      <c r="G66" s="227" t="s">
        <v>199</v>
      </c>
      <c r="H66" s="227">
        <v>9574</v>
      </c>
      <c r="I66" s="227">
        <v>310</v>
      </c>
      <c r="J66" s="227">
        <v>9884</v>
      </c>
      <c r="K66" s="227">
        <v>16770</v>
      </c>
      <c r="L66" s="227">
        <v>1011</v>
      </c>
      <c r="M66" s="227">
        <v>17781</v>
      </c>
      <c r="N66" s="227" t="s">
        <v>199</v>
      </c>
      <c r="O66" s="227">
        <v>17143</v>
      </c>
      <c r="P66" s="227">
        <v>1106</v>
      </c>
      <c r="Q66" s="227">
        <v>18249</v>
      </c>
      <c r="R66" s="227" t="s">
        <v>199</v>
      </c>
      <c r="S66" s="227" t="s">
        <v>199</v>
      </c>
      <c r="T66" s="227" t="s">
        <v>199</v>
      </c>
      <c r="U66" s="227">
        <v>9574</v>
      </c>
      <c r="V66" s="227">
        <v>310</v>
      </c>
      <c r="W66" s="227">
        <v>9884</v>
      </c>
      <c r="X66" s="227">
        <v>16770</v>
      </c>
      <c r="Y66" s="227">
        <v>1011</v>
      </c>
      <c r="Z66" s="227">
        <v>17781</v>
      </c>
      <c r="AA66" s="227"/>
      <c r="AB66" s="227" t="s">
        <v>199</v>
      </c>
      <c r="AC66" s="227" t="s">
        <v>199</v>
      </c>
      <c r="AD66" s="227" t="s">
        <v>199</v>
      </c>
      <c r="AE66" s="227" t="s">
        <v>199</v>
      </c>
      <c r="AF66" s="227" t="s">
        <v>199</v>
      </c>
      <c r="AG66" s="227" t="s">
        <v>199</v>
      </c>
      <c r="AH66" s="227" t="s">
        <v>199</v>
      </c>
      <c r="AI66" s="227" t="s">
        <v>199</v>
      </c>
      <c r="AJ66" s="227" t="s">
        <v>199</v>
      </c>
      <c r="AK66" s="227" t="s">
        <v>199</v>
      </c>
      <c r="AL66" s="227" t="s">
        <v>199</v>
      </c>
      <c r="AM66" s="227" t="s">
        <v>199</v>
      </c>
      <c r="AN66" s="84"/>
    </row>
    <row r="67" spans="1:40" ht="13.15" x14ac:dyDescent="0.4">
      <c r="A67" s="122" t="s">
        <v>53</v>
      </c>
      <c r="B67" s="227">
        <v>1169</v>
      </c>
      <c r="C67" s="227">
        <v>764</v>
      </c>
      <c r="D67" s="227">
        <v>1933</v>
      </c>
      <c r="E67" s="227" t="s">
        <v>199</v>
      </c>
      <c r="F67" s="227" t="s">
        <v>199</v>
      </c>
      <c r="G67" s="227" t="s">
        <v>199</v>
      </c>
      <c r="H67" s="227">
        <v>787</v>
      </c>
      <c r="I67" s="227">
        <v>336</v>
      </c>
      <c r="J67" s="227">
        <v>1123</v>
      </c>
      <c r="K67" s="227" t="s">
        <v>229</v>
      </c>
      <c r="L67" s="227" t="s">
        <v>229</v>
      </c>
      <c r="M67" s="227">
        <v>1927</v>
      </c>
      <c r="N67" s="227" t="s">
        <v>199</v>
      </c>
      <c r="O67" s="227">
        <v>1169</v>
      </c>
      <c r="P67" s="227">
        <v>764</v>
      </c>
      <c r="Q67" s="227">
        <v>1933</v>
      </c>
      <c r="R67" s="227" t="s">
        <v>199</v>
      </c>
      <c r="S67" s="227" t="s">
        <v>199</v>
      </c>
      <c r="T67" s="227" t="s">
        <v>199</v>
      </c>
      <c r="U67" s="227">
        <v>787</v>
      </c>
      <c r="V67" s="227">
        <v>336</v>
      </c>
      <c r="W67" s="227">
        <v>1123</v>
      </c>
      <c r="X67" s="227" t="s">
        <v>229</v>
      </c>
      <c r="Y67" s="227" t="s">
        <v>229</v>
      </c>
      <c r="Z67" s="227">
        <v>1927</v>
      </c>
      <c r="AA67" s="227"/>
      <c r="AB67" s="227" t="s">
        <v>199</v>
      </c>
      <c r="AC67" s="227" t="s">
        <v>199</v>
      </c>
      <c r="AD67" s="227" t="s">
        <v>199</v>
      </c>
      <c r="AE67" s="227" t="s">
        <v>199</v>
      </c>
      <c r="AF67" s="227" t="s">
        <v>199</v>
      </c>
      <c r="AG67" s="227" t="s">
        <v>199</v>
      </c>
      <c r="AH67" s="227" t="s">
        <v>199</v>
      </c>
      <c r="AI67" s="227" t="s">
        <v>199</v>
      </c>
      <c r="AJ67" s="227" t="s">
        <v>199</v>
      </c>
      <c r="AK67" s="227" t="s">
        <v>199</v>
      </c>
      <c r="AL67" s="227" t="s">
        <v>199</v>
      </c>
      <c r="AM67" s="227" t="s">
        <v>199</v>
      </c>
      <c r="AN67" s="84"/>
    </row>
    <row r="68" spans="1:40" ht="12.75" customHeight="1" x14ac:dyDescent="0.4">
      <c r="A68" s="122" t="s">
        <v>54</v>
      </c>
      <c r="B68" s="227">
        <v>1700</v>
      </c>
      <c r="C68" s="227">
        <v>1439</v>
      </c>
      <c r="D68" s="227">
        <v>3139</v>
      </c>
      <c r="E68" s="227" t="s">
        <v>199</v>
      </c>
      <c r="F68" s="227" t="s">
        <v>199</v>
      </c>
      <c r="G68" s="227" t="s">
        <v>199</v>
      </c>
      <c r="H68" s="227">
        <v>860</v>
      </c>
      <c r="I68" s="227">
        <v>523</v>
      </c>
      <c r="J68" s="227">
        <v>1383</v>
      </c>
      <c r="K68" s="227">
        <v>1644</v>
      </c>
      <c r="L68" s="227">
        <v>1325</v>
      </c>
      <c r="M68" s="227">
        <v>2969</v>
      </c>
      <c r="N68" s="227" t="s">
        <v>199</v>
      </c>
      <c r="O68" s="227">
        <v>1700</v>
      </c>
      <c r="P68" s="227">
        <v>1439</v>
      </c>
      <c r="Q68" s="227">
        <v>3139</v>
      </c>
      <c r="R68" s="227" t="s">
        <v>199</v>
      </c>
      <c r="S68" s="227" t="s">
        <v>199</v>
      </c>
      <c r="T68" s="227" t="s">
        <v>199</v>
      </c>
      <c r="U68" s="227">
        <v>860</v>
      </c>
      <c r="V68" s="227">
        <v>523</v>
      </c>
      <c r="W68" s="227">
        <v>1383</v>
      </c>
      <c r="X68" s="227">
        <v>1644</v>
      </c>
      <c r="Y68" s="227">
        <v>1325</v>
      </c>
      <c r="Z68" s="227">
        <v>2969</v>
      </c>
      <c r="AA68" s="227"/>
      <c r="AB68" s="227" t="s">
        <v>199</v>
      </c>
      <c r="AC68" s="227" t="s">
        <v>199</v>
      </c>
      <c r="AD68" s="227" t="s">
        <v>199</v>
      </c>
      <c r="AE68" s="227" t="s">
        <v>199</v>
      </c>
      <c r="AF68" s="227" t="s">
        <v>199</v>
      </c>
      <c r="AG68" s="227" t="s">
        <v>199</v>
      </c>
      <c r="AH68" s="227" t="s">
        <v>199</v>
      </c>
      <c r="AI68" s="227" t="s">
        <v>199</v>
      </c>
      <c r="AJ68" s="227" t="s">
        <v>199</v>
      </c>
      <c r="AK68" s="227" t="s">
        <v>199</v>
      </c>
      <c r="AL68" s="227" t="s">
        <v>199</v>
      </c>
      <c r="AM68" s="227" t="s">
        <v>199</v>
      </c>
      <c r="AN68" s="84"/>
    </row>
    <row r="69" spans="1:40" ht="21" customHeight="1" x14ac:dyDescent="0.4">
      <c r="A69" s="122" t="s">
        <v>55</v>
      </c>
      <c r="B69" s="227">
        <v>48</v>
      </c>
      <c r="C69" s="227">
        <v>97</v>
      </c>
      <c r="D69" s="227">
        <v>145</v>
      </c>
      <c r="E69" s="227" t="s">
        <v>199</v>
      </c>
      <c r="F69" s="227" t="s">
        <v>199</v>
      </c>
      <c r="G69" s="227" t="s">
        <v>199</v>
      </c>
      <c r="H69" s="227">
        <v>26</v>
      </c>
      <c r="I69" s="227">
        <v>32</v>
      </c>
      <c r="J69" s="227">
        <v>58</v>
      </c>
      <c r="K69" s="227" t="s">
        <v>229</v>
      </c>
      <c r="L69" s="227" t="s">
        <v>229</v>
      </c>
      <c r="M69" s="227">
        <v>138</v>
      </c>
      <c r="N69" s="227" t="s">
        <v>199</v>
      </c>
      <c r="O69" s="227">
        <v>48</v>
      </c>
      <c r="P69" s="227">
        <v>97</v>
      </c>
      <c r="Q69" s="227">
        <v>145</v>
      </c>
      <c r="R69" s="227" t="s">
        <v>199</v>
      </c>
      <c r="S69" s="227" t="s">
        <v>199</v>
      </c>
      <c r="T69" s="227" t="s">
        <v>199</v>
      </c>
      <c r="U69" s="227">
        <v>26</v>
      </c>
      <c r="V69" s="227">
        <v>32</v>
      </c>
      <c r="W69" s="227">
        <v>58</v>
      </c>
      <c r="X69" s="227" t="s">
        <v>229</v>
      </c>
      <c r="Y69" s="227" t="s">
        <v>229</v>
      </c>
      <c r="Z69" s="227">
        <v>138</v>
      </c>
      <c r="AA69" s="227"/>
      <c r="AB69" s="227" t="s">
        <v>199</v>
      </c>
      <c r="AC69" s="227" t="s">
        <v>199</v>
      </c>
      <c r="AD69" s="227" t="s">
        <v>199</v>
      </c>
      <c r="AE69" s="227" t="s">
        <v>199</v>
      </c>
      <c r="AF69" s="227" t="s">
        <v>199</v>
      </c>
      <c r="AG69" s="227" t="s">
        <v>199</v>
      </c>
      <c r="AH69" s="227" t="s">
        <v>199</v>
      </c>
      <c r="AI69" s="227" t="s">
        <v>199</v>
      </c>
      <c r="AJ69" s="227" t="s">
        <v>199</v>
      </c>
      <c r="AK69" s="227" t="s">
        <v>199</v>
      </c>
      <c r="AL69" s="227" t="s">
        <v>199</v>
      </c>
      <c r="AM69" s="227" t="s">
        <v>199</v>
      </c>
      <c r="AN69" s="84"/>
    </row>
    <row r="70" spans="1:40" ht="23.25" customHeight="1" x14ac:dyDescent="0.4">
      <c r="A70" s="120" t="s">
        <v>56</v>
      </c>
      <c r="B70" s="227">
        <v>19559</v>
      </c>
      <c r="C70" s="227">
        <v>20584</v>
      </c>
      <c r="D70" s="227">
        <v>40143</v>
      </c>
      <c r="E70" s="227" t="s">
        <v>199</v>
      </c>
      <c r="F70" s="227" t="s">
        <v>199</v>
      </c>
      <c r="G70" s="227" t="s">
        <v>199</v>
      </c>
      <c r="H70" s="227">
        <v>15160</v>
      </c>
      <c r="I70" s="227">
        <v>11561</v>
      </c>
      <c r="J70" s="227">
        <v>26721</v>
      </c>
      <c r="K70" s="227">
        <v>19424</v>
      </c>
      <c r="L70" s="227">
        <v>20205</v>
      </c>
      <c r="M70" s="227">
        <v>39629</v>
      </c>
      <c r="N70" s="227" t="s">
        <v>199</v>
      </c>
      <c r="O70" s="227">
        <v>19559</v>
      </c>
      <c r="P70" s="227">
        <v>20584</v>
      </c>
      <c r="Q70" s="227">
        <v>40143</v>
      </c>
      <c r="R70" s="227" t="s">
        <v>199</v>
      </c>
      <c r="S70" s="227" t="s">
        <v>199</v>
      </c>
      <c r="T70" s="227" t="s">
        <v>199</v>
      </c>
      <c r="U70" s="227">
        <v>15160</v>
      </c>
      <c r="V70" s="227">
        <v>11561</v>
      </c>
      <c r="W70" s="227">
        <v>26721</v>
      </c>
      <c r="X70" s="227">
        <v>19424</v>
      </c>
      <c r="Y70" s="227">
        <v>20205</v>
      </c>
      <c r="Z70" s="227">
        <v>39629</v>
      </c>
      <c r="AA70" s="227"/>
      <c r="AB70" s="227" t="s">
        <v>199</v>
      </c>
      <c r="AC70" s="227" t="s">
        <v>199</v>
      </c>
      <c r="AD70" s="227" t="s">
        <v>199</v>
      </c>
      <c r="AE70" s="227" t="s">
        <v>199</v>
      </c>
      <c r="AF70" s="227" t="s">
        <v>199</v>
      </c>
      <c r="AG70" s="227" t="s">
        <v>199</v>
      </c>
      <c r="AH70" s="227" t="s">
        <v>199</v>
      </c>
      <c r="AI70" s="227" t="s">
        <v>199</v>
      </c>
      <c r="AJ70" s="227" t="s">
        <v>199</v>
      </c>
      <c r="AK70" s="227" t="s">
        <v>199</v>
      </c>
      <c r="AL70" s="227" t="s">
        <v>199</v>
      </c>
      <c r="AM70" s="227" t="s">
        <v>199</v>
      </c>
      <c r="AN70" s="84"/>
    </row>
    <row r="71" spans="1:40" ht="13.15" x14ac:dyDescent="0.4">
      <c r="A71" s="120" t="s">
        <v>57</v>
      </c>
      <c r="B71" s="227">
        <v>19043</v>
      </c>
      <c r="C71" s="227">
        <v>15723</v>
      </c>
      <c r="D71" s="227">
        <v>34766</v>
      </c>
      <c r="E71" s="227" t="s">
        <v>199</v>
      </c>
      <c r="F71" s="227" t="s">
        <v>199</v>
      </c>
      <c r="G71" s="227" t="s">
        <v>199</v>
      </c>
      <c r="H71" s="227">
        <v>14229</v>
      </c>
      <c r="I71" s="227">
        <v>10743</v>
      </c>
      <c r="J71" s="227">
        <v>24972</v>
      </c>
      <c r="K71" s="227">
        <v>18892</v>
      </c>
      <c r="L71" s="227">
        <v>15436</v>
      </c>
      <c r="M71" s="227">
        <v>34328</v>
      </c>
      <c r="N71" s="227" t="s">
        <v>199</v>
      </c>
      <c r="O71" s="227">
        <v>18995</v>
      </c>
      <c r="P71" s="227">
        <v>15701</v>
      </c>
      <c r="Q71" s="227">
        <v>34696</v>
      </c>
      <c r="R71" s="227" t="s">
        <v>199</v>
      </c>
      <c r="S71" s="227" t="s">
        <v>199</v>
      </c>
      <c r="T71" s="227" t="s">
        <v>199</v>
      </c>
      <c r="U71" s="227">
        <v>14181</v>
      </c>
      <c r="V71" s="227">
        <v>10722</v>
      </c>
      <c r="W71" s="227">
        <v>24903</v>
      </c>
      <c r="X71" s="227">
        <v>18844</v>
      </c>
      <c r="Y71" s="227">
        <v>15415</v>
      </c>
      <c r="Z71" s="227">
        <v>34259</v>
      </c>
      <c r="AA71" s="227"/>
      <c r="AB71" s="227">
        <v>48</v>
      </c>
      <c r="AC71" s="227">
        <v>22</v>
      </c>
      <c r="AD71" s="227">
        <v>70</v>
      </c>
      <c r="AE71" s="227" t="s">
        <v>199</v>
      </c>
      <c r="AF71" s="227" t="s">
        <v>199</v>
      </c>
      <c r="AG71" s="227" t="s">
        <v>199</v>
      </c>
      <c r="AH71" s="227">
        <v>48</v>
      </c>
      <c r="AI71" s="227" t="s">
        <v>229</v>
      </c>
      <c r="AJ71" s="227" t="s">
        <v>229</v>
      </c>
      <c r="AK71" s="227">
        <v>48</v>
      </c>
      <c r="AL71" s="227" t="s">
        <v>229</v>
      </c>
      <c r="AM71" s="227" t="s">
        <v>229</v>
      </c>
      <c r="AN71" s="84"/>
    </row>
    <row r="72" spans="1:40" ht="13.15" x14ac:dyDescent="0.4">
      <c r="A72" s="121" t="s">
        <v>58</v>
      </c>
      <c r="B72" s="227">
        <v>2870</v>
      </c>
      <c r="C72" s="227">
        <v>1045</v>
      </c>
      <c r="D72" s="227">
        <v>3915</v>
      </c>
      <c r="E72" s="227" t="s">
        <v>199</v>
      </c>
      <c r="F72" s="227" t="s">
        <v>199</v>
      </c>
      <c r="G72" s="227" t="s">
        <v>199</v>
      </c>
      <c r="H72" s="227">
        <v>2046</v>
      </c>
      <c r="I72" s="227">
        <v>591</v>
      </c>
      <c r="J72" s="227">
        <v>2637</v>
      </c>
      <c r="K72" s="227">
        <v>2859</v>
      </c>
      <c r="L72" s="227">
        <v>1039</v>
      </c>
      <c r="M72" s="227">
        <v>3898</v>
      </c>
      <c r="N72" s="227" t="s">
        <v>199</v>
      </c>
      <c r="O72" s="227">
        <v>2870</v>
      </c>
      <c r="P72" s="227">
        <v>1045</v>
      </c>
      <c r="Q72" s="227">
        <v>3915</v>
      </c>
      <c r="R72" s="227" t="s">
        <v>199</v>
      </c>
      <c r="S72" s="227" t="s">
        <v>199</v>
      </c>
      <c r="T72" s="227" t="s">
        <v>199</v>
      </c>
      <c r="U72" s="227">
        <v>2046</v>
      </c>
      <c r="V72" s="227">
        <v>591</v>
      </c>
      <c r="W72" s="227">
        <v>2637</v>
      </c>
      <c r="X72" s="227">
        <v>2859</v>
      </c>
      <c r="Y72" s="227">
        <v>1039</v>
      </c>
      <c r="Z72" s="227">
        <v>3898</v>
      </c>
      <c r="AA72" s="227"/>
      <c r="AB72" s="227" t="s">
        <v>199</v>
      </c>
      <c r="AC72" s="227" t="s">
        <v>199</v>
      </c>
      <c r="AD72" s="227" t="s">
        <v>199</v>
      </c>
      <c r="AE72" s="227" t="s">
        <v>199</v>
      </c>
      <c r="AF72" s="227" t="s">
        <v>199</v>
      </c>
      <c r="AG72" s="227" t="s">
        <v>199</v>
      </c>
      <c r="AH72" s="227" t="s">
        <v>199</v>
      </c>
      <c r="AI72" s="227" t="s">
        <v>199</v>
      </c>
      <c r="AJ72" s="227" t="s">
        <v>199</v>
      </c>
      <c r="AK72" s="227" t="s">
        <v>199</v>
      </c>
      <c r="AL72" s="227" t="s">
        <v>199</v>
      </c>
      <c r="AM72" s="227" t="s">
        <v>199</v>
      </c>
      <c r="AN72" s="84"/>
    </row>
    <row r="73" spans="1:40" ht="13.15" x14ac:dyDescent="0.4">
      <c r="A73" s="120" t="s">
        <v>59</v>
      </c>
      <c r="B73" s="227">
        <v>36292</v>
      </c>
      <c r="C73" s="227">
        <v>69423</v>
      </c>
      <c r="D73" s="227">
        <v>105715</v>
      </c>
      <c r="E73" s="227" t="s">
        <v>199</v>
      </c>
      <c r="F73" s="227" t="s">
        <v>199</v>
      </c>
      <c r="G73" s="227" t="s">
        <v>199</v>
      </c>
      <c r="H73" s="227">
        <v>26090</v>
      </c>
      <c r="I73" s="227">
        <v>45394</v>
      </c>
      <c r="J73" s="227">
        <v>71484</v>
      </c>
      <c r="K73" s="227">
        <v>36203</v>
      </c>
      <c r="L73" s="227">
        <v>69243</v>
      </c>
      <c r="M73" s="227">
        <v>105446</v>
      </c>
      <c r="N73" s="227" t="s">
        <v>199</v>
      </c>
      <c r="O73" s="227">
        <v>36292</v>
      </c>
      <c r="P73" s="227">
        <v>69423</v>
      </c>
      <c r="Q73" s="227">
        <v>105715</v>
      </c>
      <c r="R73" s="227" t="s">
        <v>199</v>
      </c>
      <c r="S73" s="227" t="s">
        <v>199</v>
      </c>
      <c r="T73" s="227" t="s">
        <v>199</v>
      </c>
      <c r="U73" s="227">
        <v>26090</v>
      </c>
      <c r="V73" s="227">
        <v>45394</v>
      </c>
      <c r="W73" s="227">
        <v>71484</v>
      </c>
      <c r="X73" s="227">
        <v>36203</v>
      </c>
      <c r="Y73" s="227">
        <v>69243</v>
      </c>
      <c r="Z73" s="227">
        <v>105446</v>
      </c>
      <c r="AA73" s="227"/>
      <c r="AB73" s="227" t="s">
        <v>199</v>
      </c>
      <c r="AC73" s="227" t="s">
        <v>199</v>
      </c>
      <c r="AD73" s="227" t="s">
        <v>199</v>
      </c>
      <c r="AE73" s="227" t="s">
        <v>199</v>
      </c>
      <c r="AF73" s="227" t="s">
        <v>199</v>
      </c>
      <c r="AG73" s="227" t="s">
        <v>199</v>
      </c>
      <c r="AH73" s="227" t="s">
        <v>199</v>
      </c>
      <c r="AI73" s="227" t="s">
        <v>199</v>
      </c>
      <c r="AJ73" s="227" t="s">
        <v>199</v>
      </c>
      <c r="AK73" s="227" t="s">
        <v>199</v>
      </c>
      <c r="AL73" s="227" t="s">
        <v>199</v>
      </c>
      <c r="AM73" s="227" t="s">
        <v>199</v>
      </c>
      <c r="AN73" s="84"/>
    </row>
    <row r="74" spans="1:40" ht="13.15" x14ac:dyDescent="0.4">
      <c r="A74" s="120" t="s">
        <v>60</v>
      </c>
      <c r="B74" s="227">
        <v>133332</v>
      </c>
      <c r="C74" s="227">
        <v>114912</v>
      </c>
      <c r="D74" s="227">
        <v>248244</v>
      </c>
      <c r="E74" s="227" t="s">
        <v>199</v>
      </c>
      <c r="F74" s="227" t="s">
        <v>199</v>
      </c>
      <c r="G74" s="227" t="s">
        <v>199</v>
      </c>
      <c r="H74" s="227">
        <v>102133</v>
      </c>
      <c r="I74" s="227">
        <v>72230</v>
      </c>
      <c r="J74" s="227">
        <v>174363</v>
      </c>
      <c r="K74" s="227">
        <v>131536</v>
      </c>
      <c r="L74" s="227">
        <v>111480</v>
      </c>
      <c r="M74" s="227">
        <v>243016</v>
      </c>
      <c r="N74" s="227" t="s">
        <v>199</v>
      </c>
      <c r="O74" s="227">
        <v>133332</v>
      </c>
      <c r="P74" s="227">
        <v>114912</v>
      </c>
      <c r="Q74" s="227">
        <v>248244</v>
      </c>
      <c r="R74" s="227" t="s">
        <v>199</v>
      </c>
      <c r="S74" s="227" t="s">
        <v>199</v>
      </c>
      <c r="T74" s="227" t="s">
        <v>199</v>
      </c>
      <c r="U74" s="227">
        <v>102133</v>
      </c>
      <c r="V74" s="227">
        <v>72230</v>
      </c>
      <c r="W74" s="227">
        <v>174363</v>
      </c>
      <c r="X74" s="227">
        <v>131536</v>
      </c>
      <c r="Y74" s="227">
        <v>111480</v>
      </c>
      <c r="Z74" s="227">
        <v>243016</v>
      </c>
      <c r="AA74" s="227"/>
      <c r="AB74" s="227" t="s">
        <v>199</v>
      </c>
      <c r="AC74" s="227" t="s">
        <v>199</v>
      </c>
      <c r="AD74" s="227" t="s">
        <v>199</v>
      </c>
      <c r="AE74" s="227" t="s">
        <v>199</v>
      </c>
      <c r="AF74" s="227" t="s">
        <v>199</v>
      </c>
      <c r="AG74" s="227" t="s">
        <v>199</v>
      </c>
      <c r="AH74" s="227" t="s">
        <v>199</v>
      </c>
      <c r="AI74" s="227" t="s">
        <v>199</v>
      </c>
      <c r="AJ74" s="227" t="s">
        <v>199</v>
      </c>
      <c r="AK74" s="227" t="s">
        <v>199</v>
      </c>
      <c r="AL74" s="227" t="s">
        <v>199</v>
      </c>
      <c r="AM74" s="227" t="s">
        <v>199</v>
      </c>
      <c r="AN74" s="84"/>
    </row>
    <row r="75" spans="1:40" ht="13.15" x14ac:dyDescent="0.4">
      <c r="A75" s="120" t="s">
        <v>61</v>
      </c>
      <c r="B75" s="227">
        <v>12790</v>
      </c>
      <c r="C75" s="227">
        <v>15132</v>
      </c>
      <c r="D75" s="227">
        <v>27922</v>
      </c>
      <c r="E75" s="227" t="s">
        <v>199</v>
      </c>
      <c r="F75" s="227" t="s">
        <v>199</v>
      </c>
      <c r="G75" s="227" t="s">
        <v>199</v>
      </c>
      <c r="H75" s="227">
        <v>9316</v>
      </c>
      <c r="I75" s="227">
        <v>10345</v>
      </c>
      <c r="J75" s="227">
        <v>19661</v>
      </c>
      <c r="K75" s="227">
        <v>12575</v>
      </c>
      <c r="L75" s="227">
        <v>14776</v>
      </c>
      <c r="M75" s="227">
        <v>27351</v>
      </c>
      <c r="N75" s="227" t="s">
        <v>199</v>
      </c>
      <c r="O75" s="227">
        <v>12790</v>
      </c>
      <c r="P75" s="227">
        <v>15132</v>
      </c>
      <c r="Q75" s="227">
        <v>27922</v>
      </c>
      <c r="R75" s="227" t="s">
        <v>199</v>
      </c>
      <c r="S75" s="227" t="s">
        <v>199</v>
      </c>
      <c r="T75" s="227" t="s">
        <v>199</v>
      </c>
      <c r="U75" s="227">
        <v>9316</v>
      </c>
      <c r="V75" s="227">
        <v>10345</v>
      </c>
      <c r="W75" s="227">
        <v>19661</v>
      </c>
      <c r="X75" s="227">
        <v>12575</v>
      </c>
      <c r="Y75" s="227">
        <v>14776</v>
      </c>
      <c r="Z75" s="227">
        <v>27351</v>
      </c>
      <c r="AA75" s="227"/>
      <c r="AB75" s="227" t="s">
        <v>199</v>
      </c>
      <c r="AC75" s="227" t="s">
        <v>199</v>
      </c>
      <c r="AD75" s="227" t="s">
        <v>199</v>
      </c>
      <c r="AE75" s="227" t="s">
        <v>199</v>
      </c>
      <c r="AF75" s="227" t="s">
        <v>199</v>
      </c>
      <c r="AG75" s="227" t="s">
        <v>199</v>
      </c>
      <c r="AH75" s="227" t="s">
        <v>199</v>
      </c>
      <c r="AI75" s="227" t="s">
        <v>199</v>
      </c>
      <c r="AJ75" s="227" t="s">
        <v>199</v>
      </c>
      <c r="AK75" s="227" t="s">
        <v>199</v>
      </c>
      <c r="AL75" s="227" t="s">
        <v>199</v>
      </c>
      <c r="AM75" s="227" t="s">
        <v>199</v>
      </c>
      <c r="AN75" s="84"/>
    </row>
    <row r="76" spans="1:40" ht="13.15" x14ac:dyDescent="0.4">
      <c r="A76" s="120" t="s">
        <v>62</v>
      </c>
      <c r="B76" s="227">
        <v>17589</v>
      </c>
      <c r="C76" s="227">
        <v>14465</v>
      </c>
      <c r="D76" s="227">
        <v>32054</v>
      </c>
      <c r="E76" s="227" t="s">
        <v>199</v>
      </c>
      <c r="F76" s="227" t="s">
        <v>199</v>
      </c>
      <c r="G76" s="227" t="s">
        <v>199</v>
      </c>
      <c r="H76" s="227">
        <v>11946</v>
      </c>
      <c r="I76" s="227">
        <v>7310</v>
      </c>
      <c r="J76" s="227">
        <v>19256</v>
      </c>
      <c r="K76" s="227">
        <v>17515</v>
      </c>
      <c r="L76" s="227">
        <v>14295</v>
      </c>
      <c r="M76" s="227">
        <v>31810</v>
      </c>
      <c r="N76" s="227" t="s">
        <v>199</v>
      </c>
      <c r="O76" s="227">
        <v>17589</v>
      </c>
      <c r="P76" s="227">
        <v>14465</v>
      </c>
      <c r="Q76" s="227">
        <v>32054</v>
      </c>
      <c r="R76" s="227" t="s">
        <v>199</v>
      </c>
      <c r="S76" s="227" t="s">
        <v>199</v>
      </c>
      <c r="T76" s="227" t="s">
        <v>199</v>
      </c>
      <c r="U76" s="227">
        <v>11946</v>
      </c>
      <c r="V76" s="227">
        <v>7310</v>
      </c>
      <c r="W76" s="227">
        <v>19256</v>
      </c>
      <c r="X76" s="227">
        <v>17515</v>
      </c>
      <c r="Y76" s="227">
        <v>14295</v>
      </c>
      <c r="Z76" s="227">
        <v>31810</v>
      </c>
      <c r="AA76" s="227"/>
      <c r="AB76" s="227" t="s">
        <v>199</v>
      </c>
      <c r="AC76" s="227" t="s">
        <v>199</v>
      </c>
      <c r="AD76" s="227" t="s">
        <v>199</v>
      </c>
      <c r="AE76" s="227" t="s">
        <v>199</v>
      </c>
      <c r="AF76" s="227" t="s">
        <v>199</v>
      </c>
      <c r="AG76" s="227" t="s">
        <v>199</v>
      </c>
      <c r="AH76" s="227" t="s">
        <v>199</v>
      </c>
      <c r="AI76" s="227" t="s">
        <v>199</v>
      </c>
      <c r="AJ76" s="227" t="s">
        <v>199</v>
      </c>
      <c r="AK76" s="227" t="s">
        <v>199</v>
      </c>
      <c r="AL76" s="227" t="s">
        <v>199</v>
      </c>
      <c r="AM76" s="227" t="s">
        <v>199</v>
      </c>
      <c r="AN76" s="84"/>
    </row>
    <row r="77" spans="1:40" ht="13.15" x14ac:dyDescent="0.4">
      <c r="A77" s="255"/>
      <c r="B77" s="129"/>
      <c r="C77" s="129"/>
      <c r="D77" s="130"/>
      <c r="E77" s="130"/>
      <c r="F77" s="130"/>
      <c r="G77" s="130"/>
      <c r="H77" s="243"/>
      <c r="I77" s="243"/>
      <c r="J77" s="243"/>
      <c r="K77" s="243"/>
      <c r="L77" s="243"/>
      <c r="M77" s="243"/>
      <c r="N77" s="243"/>
      <c r="O77" s="243"/>
      <c r="P77" s="243"/>
      <c r="Q77" s="243"/>
      <c r="R77" s="130"/>
      <c r="S77" s="130"/>
      <c r="T77" s="130"/>
      <c r="U77" s="243"/>
      <c r="V77" s="243"/>
      <c r="W77" s="243"/>
      <c r="X77" s="243"/>
      <c r="Y77" s="243"/>
      <c r="Z77" s="243"/>
      <c r="AA77" s="243"/>
      <c r="AB77" s="243"/>
      <c r="AC77" s="243"/>
      <c r="AD77" s="243"/>
      <c r="AE77" s="130"/>
      <c r="AF77" s="130"/>
      <c r="AG77" s="130"/>
      <c r="AH77" s="243"/>
      <c r="AI77" s="243"/>
      <c r="AJ77" s="243"/>
      <c r="AK77" s="243"/>
      <c r="AL77" s="243"/>
      <c r="AM77" s="243"/>
    </row>
    <row r="78" spans="1:40" ht="13.15" x14ac:dyDescent="0.4">
      <c r="A78" s="261"/>
      <c r="B78" s="120"/>
      <c r="C78" s="120"/>
      <c r="D78" s="122"/>
      <c r="E78" s="122"/>
      <c r="F78" s="122"/>
      <c r="G78" s="122"/>
      <c r="H78" s="122"/>
      <c r="R78" s="122"/>
      <c r="S78" s="122"/>
      <c r="T78" s="122"/>
      <c r="AE78" s="122"/>
      <c r="AF78" s="122"/>
      <c r="AG78" s="122"/>
      <c r="AM78" s="128" t="s">
        <v>593</v>
      </c>
    </row>
    <row r="79" spans="1:40" x14ac:dyDescent="0.35">
      <c r="A79" s="357" t="s">
        <v>397</v>
      </c>
      <c r="B79" s="357"/>
      <c r="C79" s="357"/>
      <c r="D79" s="357"/>
      <c r="E79" s="357"/>
      <c r="F79" s="357"/>
      <c r="G79" s="357"/>
      <c r="H79" s="357"/>
      <c r="I79" s="357"/>
      <c r="J79" s="357"/>
      <c r="K79" s="357"/>
      <c r="L79" s="357"/>
      <c r="M79" s="357"/>
      <c r="N79" s="357"/>
      <c r="O79" s="357"/>
      <c r="P79" s="357"/>
    </row>
    <row r="80" spans="1:40" ht="24" customHeight="1" x14ac:dyDescent="0.35">
      <c r="A80" s="358" t="s">
        <v>266</v>
      </c>
      <c r="B80" s="358"/>
      <c r="C80" s="358"/>
      <c r="D80" s="358"/>
      <c r="E80" s="358"/>
      <c r="F80" s="358"/>
      <c r="G80" s="358"/>
      <c r="H80" s="358"/>
      <c r="I80" s="358"/>
      <c r="J80" s="358"/>
      <c r="K80" s="358"/>
      <c r="L80" s="358"/>
      <c r="M80" s="358"/>
      <c r="N80" s="358"/>
      <c r="O80" s="358"/>
      <c r="P80" s="358"/>
    </row>
    <row r="81" spans="1:33" ht="24" customHeight="1" x14ac:dyDescent="0.35">
      <c r="A81" s="358" t="s">
        <v>456</v>
      </c>
      <c r="B81" s="358"/>
      <c r="C81" s="358"/>
      <c r="D81" s="358"/>
      <c r="E81" s="358"/>
      <c r="F81" s="358"/>
      <c r="G81" s="358"/>
      <c r="H81" s="358"/>
      <c r="I81" s="358"/>
      <c r="J81" s="358"/>
      <c r="K81" s="358"/>
      <c r="L81" s="358"/>
      <c r="M81" s="358"/>
      <c r="N81" s="358"/>
      <c r="O81" s="358"/>
      <c r="P81" s="358"/>
    </row>
    <row r="82" spans="1:33" ht="24" customHeight="1" x14ac:dyDescent="0.35">
      <c r="A82" s="358" t="s">
        <v>457</v>
      </c>
      <c r="B82" s="358"/>
      <c r="C82" s="358"/>
      <c r="D82" s="358"/>
      <c r="E82" s="358"/>
      <c r="F82" s="358"/>
      <c r="G82" s="358"/>
      <c r="H82" s="358"/>
      <c r="I82" s="358"/>
      <c r="J82" s="358"/>
      <c r="K82" s="358"/>
      <c r="L82" s="358"/>
      <c r="M82" s="358"/>
      <c r="N82" s="358"/>
      <c r="O82" s="358"/>
      <c r="P82" s="358"/>
    </row>
    <row r="83" spans="1:33" ht="42" customHeight="1" x14ac:dyDescent="0.35">
      <c r="A83" s="359" t="s">
        <v>458</v>
      </c>
      <c r="B83" s="359"/>
      <c r="C83" s="359"/>
      <c r="D83" s="359"/>
      <c r="E83" s="359"/>
      <c r="F83" s="359"/>
      <c r="G83" s="359"/>
      <c r="H83" s="359"/>
      <c r="I83" s="359"/>
      <c r="J83" s="359"/>
      <c r="K83" s="359"/>
      <c r="L83" s="359"/>
      <c r="M83" s="359"/>
      <c r="N83" s="359"/>
      <c r="O83" s="359"/>
      <c r="P83" s="359"/>
      <c r="Q83" s="359"/>
      <c r="R83" s="215"/>
      <c r="S83" s="215"/>
      <c r="T83" s="215"/>
      <c r="AE83" s="215"/>
      <c r="AF83" s="215"/>
      <c r="AG83" s="215"/>
    </row>
    <row r="84" spans="1:33" x14ac:dyDescent="0.35">
      <c r="A84" s="120" t="s">
        <v>404</v>
      </c>
      <c r="B84" s="124"/>
      <c r="C84" s="124"/>
      <c r="D84" s="125"/>
      <c r="E84" s="125"/>
      <c r="F84" s="125"/>
      <c r="G84" s="125"/>
      <c r="H84" s="125"/>
      <c r="I84" s="125"/>
      <c r="J84" s="125"/>
      <c r="K84" s="125"/>
      <c r="L84" s="125"/>
      <c r="M84" s="125"/>
      <c r="N84" s="125"/>
      <c r="O84" s="125"/>
      <c r="P84" s="125"/>
      <c r="R84" s="125"/>
      <c r="S84" s="125"/>
      <c r="T84" s="125"/>
      <c r="AE84" s="125"/>
      <c r="AF84" s="125"/>
      <c r="AG84" s="125"/>
    </row>
    <row r="85" spans="1:33" x14ac:dyDescent="0.35">
      <c r="A85" s="126" t="s">
        <v>405</v>
      </c>
      <c r="B85" s="127"/>
      <c r="C85" s="127"/>
      <c r="D85" s="127"/>
      <c r="E85" s="127"/>
      <c r="F85" s="127"/>
      <c r="G85" s="127"/>
      <c r="H85" s="127"/>
      <c r="I85" s="127"/>
      <c r="J85" s="127"/>
      <c r="K85" s="125"/>
      <c r="L85" s="125"/>
      <c r="M85" s="125"/>
      <c r="N85" s="125"/>
      <c r="O85" s="125"/>
      <c r="P85" s="125"/>
      <c r="R85" s="127"/>
      <c r="S85" s="127"/>
      <c r="T85" s="127"/>
      <c r="AE85" s="127"/>
      <c r="AF85" s="127"/>
      <c r="AG85" s="127"/>
    </row>
    <row r="86" spans="1:33" x14ac:dyDescent="0.35">
      <c r="A86" s="360" t="s">
        <v>406</v>
      </c>
      <c r="B86" s="360"/>
      <c r="C86" s="360"/>
      <c r="D86" s="360"/>
      <c r="E86" s="360"/>
      <c r="F86" s="360"/>
      <c r="G86" s="360"/>
      <c r="H86" s="360"/>
      <c r="I86" s="360"/>
      <c r="J86" s="360"/>
      <c r="K86" s="360"/>
      <c r="L86" s="360"/>
      <c r="M86" s="360"/>
      <c r="N86" s="360"/>
      <c r="O86" s="360"/>
      <c r="P86" s="125"/>
    </row>
    <row r="87" spans="1:33" x14ac:dyDescent="0.35">
      <c r="A87" s="360"/>
      <c r="B87" s="360"/>
      <c r="C87" s="360"/>
      <c r="D87" s="360"/>
      <c r="E87" s="360"/>
      <c r="F87" s="360"/>
      <c r="G87" s="360"/>
      <c r="H87" s="360"/>
      <c r="I87" s="360"/>
      <c r="J87" s="360"/>
      <c r="K87" s="125"/>
      <c r="L87" s="125"/>
      <c r="M87" s="125"/>
      <c r="N87" s="125"/>
      <c r="O87" s="125"/>
      <c r="P87" s="125"/>
    </row>
    <row r="88" spans="1:33" x14ac:dyDescent="0.35">
      <c r="A88" s="126" t="s">
        <v>84</v>
      </c>
      <c r="B88" s="232"/>
      <c r="C88" s="232"/>
      <c r="D88" s="232"/>
      <c r="E88" s="232"/>
      <c r="F88" s="232"/>
      <c r="G88" s="232"/>
      <c r="H88" s="232"/>
      <c r="I88" s="232"/>
      <c r="J88" s="232"/>
      <c r="K88" s="232"/>
      <c r="L88" s="232"/>
      <c r="M88" s="232"/>
      <c r="N88" s="232"/>
      <c r="O88" s="232"/>
      <c r="P88" s="125"/>
      <c r="R88" s="232"/>
      <c r="S88" s="232"/>
      <c r="T88" s="232"/>
      <c r="AE88" s="232"/>
      <c r="AF88" s="232"/>
      <c r="AG88" s="232"/>
    </row>
  </sheetData>
  <sheetProtection sheet="1" objects="1" scenarios="1"/>
  <mergeCells count="10">
    <mergeCell ref="A83:Q83"/>
    <mergeCell ref="A86:O86"/>
    <mergeCell ref="A87:J87"/>
    <mergeCell ref="B10:M10"/>
    <mergeCell ref="O10:Z10"/>
    <mergeCell ref="AB10:AM10"/>
    <mergeCell ref="A79:P79"/>
    <mergeCell ref="A80:P80"/>
    <mergeCell ref="A81:P81"/>
    <mergeCell ref="A82:P82"/>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86"/>
  <sheetViews>
    <sheetView showGridLines="0" zoomScale="85" zoomScaleNormal="85" workbookViewId="0"/>
  </sheetViews>
  <sheetFormatPr defaultColWidth="9.1328125" defaultRowHeight="12.75" x14ac:dyDescent="0.35"/>
  <cols>
    <col min="1" max="1" width="33.59765625" style="71" customWidth="1"/>
    <col min="2" max="5" width="11.59765625" style="71" customWidth="1"/>
    <col min="6" max="6" width="12.265625" style="71" customWidth="1"/>
    <col min="7" max="10" width="11.86328125" style="71" customWidth="1"/>
    <col min="11" max="11" width="3.265625" style="71" customWidth="1"/>
    <col min="12" max="14" width="11.59765625" style="71" customWidth="1"/>
    <col min="15" max="20" width="11.86328125" style="71" customWidth="1"/>
    <col min="21" max="21" width="3.265625" style="71" customWidth="1"/>
    <col min="22" max="24" width="11.59765625" style="71" customWidth="1"/>
    <col min="25" max="30" width="11.86328125" style="71" customWidth="1"/>
    <col min="31" max="31" width="1.59765625" style="71" customWidth="1"/>
    <col min="32" max="36" width="12" style="71" customWidth="1"/>
    <col min="37" max="40" width="11.86328125" style="71" customWidth="1"/>
    <col min="41" max="41" width="3.59765625" style="71" customWidth="1"/>
    <col min="42" max="44" width="12" style="71" customWidth="1"/>
    <col min="45" max="50" width="11.86328125" style="71" customWidth="1"/>
    <col min="51" max="51" width="3.73046875" style="71" customWidth="1"/>
    <col min="52" max="54" width="12" style="71" customWidth="1"/>
    <col min="55" max="60" width="11.86328125" style="71" customWidth="1"/>
    <col min="61" max="16384" width="9.1328125" style="71"/>
  </cols>
  <sheetData>
    <row r="1" spans="1:61" ht="15" x14ac:dyDescent="0.4">
      <c r="A1" s="84" t="s">
        <v>619</v>
      </c>
      <c r="B1" s="84"/>
      <c r="C1" s="84"/>
      <c r="D1" s="84"/>
      <c r="L1" s="84"/>
      <c r="M1" s="84"/>
      <c r="N1" s="84"/>
      <c r="V1" s="84"/>
      <c r="W1" s="84"/>
      <c r="X1" s="84"/>
    </row>
    <row r="2" spans="1:61" ht="13.15" x14ac:dyDescent="0.4">
      <c r="A2" s="84" t="s">
        <v>594</v>
      </c>
      <c r="B2" s="84"/>
      <c r="C2" s="84"/>
      <c r="D2" s="84"/>
      <c r="L2" s="84"/>
      <c r="M2" s="84"/>
      <c r="N2" s="84"/>
      <c r="V2" s="84"/>
      <c r="W2" s="84"/>
      <c r="X2" s="84"/>
    </row>
    <row r="3" spans="1:61" ht="13.15" x14ac:dyDescent="0.4">
      <c r="A3" s="84" t="s">
        <v>70</v>
      </c>
      <c r="B3" s="84"/>
      <c r="C3" s="84"/>
      <c r="D3" s="84"/>
      <c r="L3" s="84"/>
      <c r="M3" s="84"/>
      <c r="N3" s="84"/>
      <c r="V3" s="84"/>
      <c r="W3" s="84"/>
      <c r="X3" s="84"/>
    </row>
    <row r="4" spans="1:61" ht="13.15" x14ac:dyDescent="0.4">
      <c r="A4" s="84"/>
      <c r="B4" s="240"/>
      <c r="C4" s="240"/>
      <c r="D4" s="240"/>
      <c r="E4" s="240"/>
      <c r="F4" s="240"/>
      <c r="G4" s="84"/>
      <c r="H4" s="84"/>
      <c r="I4" s="84"/>
      <c r="J4" s="84"/>
      <c r="K4" s="84"/>
      <c r="L4" s="240"/>
      <c r="M4" s="240"/>
      <c r="N4" s="240"/>
      <c r="O4" s="240"/>
      <c r="P4" s="240"/>
      <c r="Q4" s="240"/>
      <c r="R4" s="240"/>
      <c r="S4" s="240"/>
      <c r="T4" s="240"/>
      <c r="V4" s="240"/>
      <c r="W4" s="240"/>
      <c r="X4" s="240"/>
      <c r="Y4" s="240"/>
      <c r="Z4" s="240"/>
      <c r="AA4" s="240"/>
      <c r="AB4" s="240"/>
      <c r="AC4" s="240"/>
      <c r="AD4" s="240"/>
      <c r="AF4" s="240"/>
      <c r="AG4" s="240"/>
      <c r="AH4" s="84"/>
      <c r="AI4" s="240"/>
      <c r="AJ4" s="240"/>
      <c r="AK4" s="84"/>
      <c r="AL4" s="84"/>
      <c r="AM4" s="84"/>
      <c r="AN4" s="84"/>
      <c r="AO4" s="84"/>
      <c r="AP4" s="240"/>
      <c r="AQ4" s="240"/>
      <c r="AR4" s="240"/>
      <c r="AS4" s="240"/>
      <c r="AT4" s="240"/>
      <c r="AU4" s="240"/>
      <c r="AV4" s="240"/>
      <c r="AW4" s="240"/>
      <c r="AX4" s="240"/>
      <c r="AZ4" s="240"/>
      <c r="BA4" s="240"/>
      <c r="BB4" s="240"/>
      <c r="BC4" s="240"/>
      <c r="BD4" s="240"/>
      <c r="BE4" s="240"/>
      <c r="BF4" s="240"/>
      <c r="BG4" s="240"/>
      <c r="BH4" s="240"/>
    </row>
    <row r="5" spans="1:61" ht="13.15" x14ac:dyDescent="0.4">
      <c r="A5" s="84"/>
      <c r="B5" s="240"/>
      <c r="C5" s="240"/>
      <c r="D5" s="240"/>
      <c r="E5" s="240"/>
      <c r="F5" s="240"/>
      <c r="G5" s="84"/>
      <c r="H5" s="240"/>
      <c r="I5" s="240"/>
      <c r="J5" s="84"/>
      <c r="K5" s="240"/>
      <c r="L5" s="240"/>
      <c r="M5" s="240"/>
      <c r="N5" s="240"/>
      <c r="O5" s="240"/>
      <c r="P5" s="240"/>
      <c r="Q5" s="84"/>
      <c r="R5" s="240"/>
      <c r="S5" s="240"/>
      <c r="T5" s="84"/>
      <c r="V5" s="240"/>
      <c r="W5" s="240"/>
      <c r="X5" s="240"/>
      <c r="Y5" s="240"/>
      <c r="Z5" s="240"/>
      <c r="AA5" s="84"/>
      <c r="AB5" s="240"/>
      <c r="AC5" s="240"/>
      <c r="AD5" s="84"/>
      <c r="AF5" s="240"/>
      <c r="AG5" s="240"/>
      <c r="AH5" s="84"/>
      <c r="AI5" s="240"/>
      <c r="AJ5" s="240"/>
      <c r="AK5" s="84"/>
      <c r="AL5" s="240"/>
      <c r="AM5" s="240"/>
      <c r="AN5" s="84"/>
      <c r="AO5" s="240"/>
      <c r="AP5" s="240"/>
      <c r="AQ5" s="240"/>
      <c r="AR5" s="84"/>
      <c r="AS5" s="240"/>
      <c r="AT5" s="240"/>
      <c r="AU5" s="84"/>
      <c r="AV5" s="240"/>
      <c r="AW5" s="240"/>
      <c r="AX5" s="84"/>
      <c r="AZ5" s="240"/>
      <c r="BA5" s="240"/>
      <c r="BB5" s="84"/>
      <c r="BC5" s="240"/>
      <c r="BD5" s="240"/>
      <c r="BE5" s="84"/>
      <c r="BF5" s="240"/>
      <c r="BG5" s="240"/>
      <c r="BH5" s="84"/>
    </row>
    <row r="6" spans="1:61" ht="13.15" x14ac:dyDescent="0.4">
      <c r="A6" s="84"/>
      <c r="B6" s="84"/>
      <c r="C6" s="84"/>
      <c r="D6" s="84"/>
      <c r="E6" s="84"/>
      <c r="F6" s="84"/>
      <c r="G6" s="84"/>
      <c r="H6" s="84"/>
      <c r="I6" s="84"/>
      <c r="J6" s="84"/>
      <c r="L6" s="84"/>
      <c r="M6" s="84"/>
      <c r="N6" s="84"/>
      <c r="O6" s="84"/>
      <c r="P6" s="84"/>
      <c r="Q6" s="84"/>
      <c r="R6" s="84"/>
      <c r="S6" s="84"/>
      <c r="T6" s="84"/>
      <c r="V6" s="84"/>
      <c r="W6" s="84"/>
      <c r="X6" s="84"/>
      <c r="Y6" s="84"/>
      <c r="Z6" s="84"/>
      <c r="AA6" s="84"/>
      <c r="AB6" s="84"/>
      <c r="AC6" s="84"/>
      <c r="AD6" s="84"/>
      <c r="AF6" s="84"/>
      <c r="AG6" s="84"/>
      <c r="AH6" s="84"/>
      <c r="AI6" s="84"/>
      <c r="AJ6" s="84"/>
      <c r="AK6" s="84"/>
      <c r="AL6" s="84"/>
      <c r="AM6" s="84"/>
      <c r="AN6" s="84"/>
      <c r="AP6" s="84"/>
      <c r="AQ6" s="84"/>
      <c r="AR6" s="84"/>
      <c r="AS6" s="84"/>
      <c r="AT6" s="84"/>
      <c r="AU6" s="84"/>
      <c r="AV6" s="84"/>
      <c r="AW6" s="84"/>
      <c r="AX6" s="84"/>
      <c r="AZ6" s="84"/>
      <c r="BA6" s="84"/>
      <c r="BB6" s="84"/>
      <c r="BC6" s="84"/>
      <c r="BD6" s="84"/>
      <c r="BE6" s="84"/>
      <c r="BF6" s="84"/>
      <c r="BG6" s="84"/>
      <c r="BH6" s="84"/>
    </row>
    <row r="7" spans="1:61" ht="14.25" customHeight="1" x14ac:dyDescent="0.4">
      <c r="A7" s="84"/>
      <c r="B7" s="369" t="s">
        <v>459</v>
      </c>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F7" s="369" t="s">
        <v>460</v>
      </c>
      <c r="AG7" s="369"/>
      <c r="AH7" s="369"/>
      <c r="AI7" s="369"/>
      <c r="AJ7" s="369"/>
      <c r="AK7" s="369"/>
      <c r="AL7" s="369"/>
      <c r="AM7" s="369"/>
      <c r="AN7" s="369"/>
      <c r="AO7" s="369"/>
      <c r="AP7" s="369"/>
      <c r="AQ7" s="369"/>
      <c r="AR7" s="369"/>
      <c r="AS7" s="369"/>
      <c r="AT7" s="369"/>
      <c r="AU7" s="369"/>
      <c r="AV7" s="369"/>
      <c r="AW7" s="369"/>
      <c r="AX7" s="369"/>
      <c r="AY7" s="369"/>
      <c r="AZ7" s="369"/>
      <c r="BA7" s="369"/>
      <c r="BB7" s="369"/>
      <c r="BC7" s="369"/>
      <c r="BD7" s="369"/>
      <c r="BE7" s="369"/>
      <c r="BF7" s="369"/>
      <c r="BG7" s="369"/>
      <c r="BH7" s="369"/>
    </row>
    <row r="8" spans="1:61" ht="14.25" customHeight="1" x14ac:dyDescent="0.4">
      <c r="A8" s="248"/>
      <c r="B8" s="363" t="s">
        <v>134</v>
      </c>
      <c r="C8" s="356"/>
      <c r="D8" s="356"/>
      <c r="E8" s="356"/>
      <c r="F8" s="356"/>
      <c r="G8" s="356"/>
      <c r="H8" s="356"/>
      <c r="I8" s="356"/>
      <c r="J8" s="356"/>
      <c r="K8" s="242"/>
      <c r="L8" s="356" t="s">
        <v>448</v>
      </c>
      <c r="M8" s="356"/>
      <c r="N8" s="356"/>
      <c r="O8" s="356"/>
      <c r="P8" s="356"/>
      <c r="Q8" s="356"/>
      <c r="R8" s="356"/>
      <c r="S8" s="356"/>
      <c r="T8" s="356"/>
      <c r="U8" s="242"/>
      <c r="V8" s="356" t="s">
        <v>449</v>
      </c>
      <c r="W8" s="356"/>
      <c r="X8" s="356"/>
      <c r="Y8" s="356"/>
      <c r="Z8" s="356"/>
      <c r="AA8" s="356"/>
      <c r="AB8" s="356"/>
      <c r="AC8" s="356"/>
      <c r="AD8" s="367"/>
      <c r="AF8" s="370" t="s">
        <v>134</v>
      </c>
      <c r="AG8" s="370"/>
      <c r="AH8" s="370"/>
      <c r="AI8" s="370"/>
      <c r="AJ8" s="370"/>
      <c r="AK8" s="370"/>
      <c r="AL8" s="370"/>
      <c r="AM8" s="370"/>
      <c r="AN8" s="363"/>
      <c r="AO8" s="219"/>
      <c r="AP8" s="356" t="s">
        <v>448</v>
      </c>
      <c r="AQ8" s="356"/>
      <c r="AR8" s="356"/>
      <c r="AS8" s="356"/>
      <c r="AT8" s="356"/>
      <c r="AU8" s="356"/>
      <c r="AV8" s="356"/>
      <c r="AW8" s="356"/>
      <c r="AX8" s="356"/>
      <c r="AY8" s="219"/>
      <c r="AZ8" s="356" t="s">
        <v>449</v>
      </c>
      <c r="BA8" s="356"/>
      <c r="BB8" s="356"/>
      <c r="BC8" s="356"/>
      <c r="BD8" s="356"/>
      <c r="BE8" s="356"/>
      <c r="BF8" s="356"/>
      <c r="BG8" s="356"/>
      <c r="BH8" s="367"/>
    </row>
    <row r="9" spans="1:61" s="263" customFormat="1" ht="65.650000000000006" x14ac:dyDescent="0.4">
      <c r="A9" s="262"/>
      <c r="B9" s="210" t="s">
        <v>581</v>
      </c>
      <c r="C9" s="209" t="s">
        <v>582</v>
      </c>
      <c r="D9" s="209" t="s">
        <v>583</v>
      </c>
      <c r="E9" s="211" t="s">
        <v>584</v>
      </c>
      <c r="F9" s="209" t="s">
        <v>585</v>
      </c>
      <c r="G9" s="209" t="s">
        <v>586</v>
      </c>
      <c r="H9" s="209" t="s">
        <v>587</v>
      </c>
      <c r="I9" s="209" t="s">
        <v>588</v>
      </c>
      <c r="J9" s="209" t="s">
        <v>589</v>
      </c>
      <c r="K9" s="217"/>
      <c r="L9" s="209" t="s">
        <v>581</v>
      </c>
      <c r="M9" s="209" t="s">
        <v>582</v>
      </c>
      <c r="N9" s="209" t="s">
        <v>583</v>
      </c>
      <c r="O9" s="209" t="s">
        <v>584</v>
      </c>
      <c r="P9" s="209" t="s">
        <v>585</v>
      </c>
      <c r="Q9" s="209" t="s">
        <v>586</v>
      </c>
      <c r="R9" s="209" t="s">
        <v>587</v>
      </c>
      <c r="S9" s="209" t="s">
        <v>588</v>
      </c>
      <c r="T9" s="209" t="s">
        <v>589</v>
      </c>
      <c r="U9" s="217"/>
      <c r="V9" s="209" t="s">
        <v>581</v>
      </c>
      <c r="W9" s="209" t="s">
        <v>582</v>
      </c>
      <c r="X9" s="209" t="s">
        <v>583</v>
      </c>
      <c r="Y9" s="209" t="s">
        <v>584</v>
      </c>
      <c r="Z9" s="209" t="s">
        <v>585</v>
      </c>
      <c r="AA9" s="209" t="s">
        <v>586</v>
      </c>
      <c r="AB9" s="209" t="s">
        <v>587</v>
      </c>
      <c r="AC9" s="209" t="s">
        <v>588</v>
      </c>
      <c r="AD9" s="218" t="s">
        <v>589</v>
      </c>
      <c r="AE9" s="217"/>
      <c r="AF9" s="210" t="s">
        <v>581</v>
      </c>
      <c r="AG9" s="209" t="s">
        <v>582</v>
      </c>
      <c r="AH9" s="209" t="s">
        <v>583</v>
      </c>
      <c r="AI9" s="209" t="s">
        <v>584</v>
      </c>
      <c r="AJ9" s="209" t="s">
        <v>585</v>
      </c>
      <c r="AK9" s="209" t="s">
        <v>586</v>
      </c>
      <c r="AL9" s="209" t="s">
        <v>587</v>
      </c>
      <c r="AM9" s="209" t="s">
        <v>588</v>
      </c>
      <c r="AN9" s="209" t="s">
        <v>589</v>
      </c>
      <c r="AO9" s="217"/>
      <c r="AP9" s="209" t="s">
        <v>581</v>
      </c>
      <c r="AQ9" s="209" t="s">
        <v>582</v>
      </c>
      <c r="AR9" s="209" t="s">
        <v>583</v>
      </c>
      <c r="AS9" s="209" t="s">
        <v>584</v>
      </c>
      <c r="AT9" s="209" t="s">
        <v>585</v>
      </c>
      <c r="AU9" s="209" t="s">
        <v>586</v>
      </c>
      <c r="AV9" s="209" t="s">
        <v>587</v>
      </c>
      <c r="AW9" s="209" t="s">
        <v>588</v>
      </c>
      <c r="AX9" s="209" t="s">
        <v>589</v>
      </c>
      <c r="AY9" s="219"/>
      <c r="AZ9" s="209" t="s">
        <v>581</v>
      </c>
      <c r="BA9" s="209" t="s">
        <v>582</v>
      </c>
      <c r="BB9" s="209" t="s">
        <v>583</v>
      </c>
      <c r="BC9" s="209" t="s">
        <v>584</v>
      </c>
      <c r="BD9" s="209" t="s">
        <v>585</v>
      </c>
      <c r="BE9" s="209" t="s">
        <v>586</v>
      </c>
      <c r="BF9" s="209" t="s">
        <v>587</v>
      </c>
      <c r="BG9" s="209" t="s">
        <v>588</v>
      </c>
      <c r="BH9" s="218" t="s">
        <v>589</v>
      </c>
    </row>
    <row r="10" spans="1:61" x14ac:dyDescent="0.35">
      <c r="A10" s="120"/>
      <c r="B10" s="206"/>
      <c r="C10" s="120"/>
      <c r="D10" s="120"/>
      <c r="L10" s="120"/>
      <c r="M10" s="120"/>
      <c r="N10" s="120"/>
      <c r="V10" s="120"/>
      <c r="W10" s="120"/>
      <c r="X10" s="120"/>
      <c r="AD10" s="250"/>
      <c r="AF10" s="264"/>
      <c r="BH10" s="250"/>
    </row>
    <row r="11" spans="1:61" ht="14.65" x14ac:dyDescent="0.4">
      <c r="A11" s="120" t="s">
        <v>618</v>
      </c>
      <c r="B11" s="197" t="s">
        <v>199</v>
      </c>
      <c r="C11" s="227" t="s">
        <v>199</v>
      </c>
      <c r="D11" s="227" t="s">
        <v>199</v>
      </c>
      <c r="E11" s="227">
        <v>90</v>
      </c>
      <c r="F11" s="265">
        <v>83</v>
      </c>
      <c r="G11" s="265">
        <v>87</v>
      </c>
      <c r="H11" s="265">
        <v>99</v>
      </c>
      <c r="I11" s="265">
        <v>97</v>
      </c>
      <c r="J11" s="265">
        <v>98</v>
      </c>
      <c r="K11" s="265"/>
      <c r="L11" s="227" t="s">
        <v>199</v>
      </c>
      <c r="M11" s="227" t="s">
        <v>199</v>
      </c>
      <c r="N11" s="227" t="s">
        <v>199</v>
      </c>
      <c r="O11" s="265">
        <v>90</v>
      </c>
      <c r="P11" s="265">
        <v>83</v>
      </c>
      <c r="Q11" s="265">
        <v>87</v>
      </c>
      <c r="R11" s="265">
        <v>99</v>
      </c>
      <c r="S11" s="265">
        <v>97</v>
      </c>
      <c r="T11" s="265">
        <v>98</v>
      </c>
      <c r="U11" s="265"/>
      <c r="V11" s="139" t="s">
        <v>199</v>
      </c>
      <c r="W11" s="139" t="s">
        <v>199</v>
      </c>
      <c r="X11" s="139" t="s">
        <v>199</v>
      </c>
      <c r="Y11" s="265">
        <v>2</v>
      </c>
      <c r="Z11" s="265">
        <v>3</v>
      </c>
      <c r="AA11" s="265">
        <v>3</v>
      </c>
      <c r="AB11" s="265">
        <v>3</v>
      </c>
      <c r="AC11" s="265">
        <v>4</v>
      </c>
      <c r="AD11" s="266">
        <v>3</v>
      </c>
      <c r="AE11" s="265"/>
      <c r="AF11" s="267" t="s">
        <v>199</v>
      </c>
      <c r="AG11" s="265" t="s">
        <v>199</v>
      </c>
      <c r="AH11" s="265" t="s">
        <v>199</v>
      </c>
      <c r="AI11" s="265">
        <v>91</v>
      </c>
      <c r="AJ11" s="265">
        <v>85</v>
      </c>
      <c r="AK11" s="265">
        <v>88</v>
      </c>
      <c r="AL11" s="265">
        <v>100</v>
      </c>
      <c r="AM11" s="265">
        <v>99</v>
      </c>
      <c r="AN11" s="265">
        <v>100</v>
      </c>
      <c r="AO11" s="265"/>
      <c r="AP11" s="265" t="s">
        <v>199</v>
      </c>
      <c r="AQ11" s="265" t="s">
        <v>199</v>
      </c>
      <c r="AR11" s="265" t="s">
        <v>199</v>
      </c>
      <c r="AS11" s="265">
        <v>91</v>
      </c>
      <c r="AT11" s="265">
        <v>85</v>
      </c>
      <c r="AU11" s="265">
        <v>88</v>
      </c>
      <c r="AV11" s="265">
        <v>100</v>
      </c>
      <c r="AW11" s="265">
        <v>99</v>
      </c>
      <c r="AX11" s="265">
        <v>100</v>
      </c>
      <c r="AY11" s="265"/>
      <c r="AZ11" s="265" t="s">
        <v>199</v>
      </c>
      <c r="BA11" s="265" t="s">
        <v>199</v>
      </c>
      <c r="BB11" s="265" t="s">
        <v>199</v>
      </c>
      <c r="BC11" s="265">
        <v>77</v>
      </c>
      <c r="BD11" s="265">
        <v>75</v>
      </c>
      <c r="BE11" s="265">
        <v>76</v>
      </c>
      <c r="BF11" s="265">
        <v>97</v>
      </c>
      <c r="BG11" s="265">
        <v>96</v>
      </c>
      <c r="BH11" s="266">
        <v>96</v>
      </c>
      <c r="BI11" s="84"/>
    </row>
    <row r="12" spans="1:61" ht="20.45" customHeight="1" x14ac:dyDescent="0.4">
      <c r="A12" s="120" t="s">
        <v>612</v>
      </c>
      <c r="B12" s="197">
        <v>46</v>
      </c>
      <c r="C12" s="227">
        <v>40</v>
      </c>
      <c r="D12" s="227">
        <v>43</v>
      </c>
      <c r="E12" s="227">
        <v>68</v>
      </c>
      <c r="F12" s="265">
        <v>60</v>
      </c>
      <c r="G12" s="265">
        <v>64</v>
      </c>
      <c r="H12" s="265">
        <v>96</v>
      </c>
      <c r="I12" s="265">
        <v>94</v>
      </c>
      <c r="J12" s="265">
        <v>95</v>
      </c>
      <c r="K12" s="265"/>
      <c r="L12" s="227">
        <v>46</v>
      </c>
      <c r="M12" s="227">
        <v>40</v>
      </c>
      <c r="N12" s="227">
        <v>43</v>
      </c>
      <c r="O12" s="265">
        <v>68</v>
      </c>
      <c r="P12" s="265">
        <v>60</v>
      </c>
      <c r="Q12" s="265">
        <v>64</v>
      </c>
      <c r="R12" s="265">
        <v>96</v>
      </c>
      <c r="S12" s="265">
        <v>94</v>
      </c>
      <c r="T12" s="265">
        <v>95</v>
      </c>
      <c r="U12" s="265"/>
      <c r="V12" s="139" t="s">
        <v>199</v>
      </c>
      <c r="W12" s="139" t="s">
        <v>199</v>
      </c>
      <c r="X12" s="139" t="s">
        <v>199</v>
      </c>
      <c r="Y12" s="265" t="s">
        <v>199</v>
      </c>
      <c r="Z12" s="265" t="s">
        <v>199</v>
      </c>
      <c r="AA12" s="265" t="s">
        <v>199</v>
      </c>
      <c r="AB12" s="265" t="s">
        <v>199</v>
      </c>
      <c r="AC12" s="265" t="s">
        <v>199</v>
      </c>
      <c r="AD12" s="266" t="s">
        <v>199</v>
      </c>
      <c r="AE12" s="265"/>
      <c r="AF12" s="267">
        <v>47</v>
      </c>
      <c r="AG12" s="265">
        <v>41</v>
      </c>
      <c r="AH12" s="265">
        <v>44</v>
      </c>
      <c r="AI12" s="265">
        <v>69</v>
      </c>
      <c r="AJ12" s="265">
        <v>63</v>
      </c>
      <c r="AK12" s="265">
        <v>66</v>
      </c>
      <c r="AL12" s="265">
        <v>98</v>
      </c>
      <c r="AM12" s="265">
        <v>97</v>
      </c>
      <c r="AN12" s="265">
        <v>98</v>
      </c>
      <c r="AO12" s="265"/>
      <c r="AP12" s="265">
        <v>47</v>
      </c>
      <c r="AQ12" s="265">
        <v>41</v>
      </c>
      <c r="AR12" s="265">
        <v>44</v>
      </c>
      <c r="AS12" s="265">
        <v>69</v>
      </c>
      <c r="AT12" s="265">
        <v>63</v>
      </c>
      <c r="AU12" s="265">
        <v>66</v>
      </c>
      <c r="AV12" s="265">
        <v>98</v>
      </c>
      <c r="AW12" s="265">
        <v>97</v>
      </c>
      <c r="AX12" s="265">
        <v>98</v>
      </c>
      <c r="AY12" s="265"/>
      <c r="AZ12" s="265" t="s">
        <v>199</v>
      </c>
      <c r="BA12" s="265" t="s">
        <v>199</v>
      </c>
      <c r="BB12" s="265" t="s">
        <v>199</v>
      </c>
      <c r="BC12" s="265" t="s">
        <v>199</v>
      </c>
      <c r="BD12" s="265" t="s">
        <v>199</v>
      </c>
      <c r="BE12" s="265" t="s">
        <v>199</v>
      </c>
      <c r="BF12" s="265" t="s">
        <v>199</v>
      </c>
      <c r="BG12" s="265" t="s">
        <v>199</v>
      </c>
      <c r="BH12" s="266" t="s">
        <v>199</v>
      </c>
      <c r="BI12" s="84"/>
    </row>
    <row r="13" spans="1:61" ht="14.65" x14ac:dyDescent="0.4">
      <c r="A13" s="120" t="s">
        <v>613</v>
      </c>
      <c r="B13" s="197" t="s">
        <v>199</v>
      </c>
      <c r="C13" s="227" t="s">
        <v>199</v>
      </c>
      <c r="D13" s="227" t="s">
        <v>199</v>
      </c>
      <c r="E13" s="227">
        <v>63</v>
      </c>
      <c r="F13" s="265">
        <v>59</v>
      </c>
      <c r="G13" s="265">
        <v>61</v>
      </c>
      <c r="H13" s="265">
        <v>95</v>
      </c>
      <c r="I13" s="265">
        <v>93</v>
      </c>
      <c r="J13" s="265">
        <v>94</v>
      </c>
      <c r="K13" s="265"/>
      <c r="L13" s="227" t="s">
        <v>199</v>
      </c>
      <c r="M13" s="227" t="s">
        <v>199</v>
      </c>
      <c r="N13" s="227" t="s">
        <v>199</v>
      </c>
      <c r="O13" s="265">
        <v>63</v>
      </c>
      <c r="P13" s="265">
        <v>58</v>
      </c>
      <c r="Q13" s="265">
        <v>61</v>
      </c>
      <c r="R13" s="265">
        <v>95</v>
      </c>
      <c r="S13" s="265">
        <v>92</v>
      </c>
      <c r="T13" s="265">
        <v>93</v>
      </c>
      <c r="U13" s="265"/>
      <c r="V13" s="139" t="s">
        <v>199</v>
      </c>
      <c r="W13" s="139" t="s">
        <v>199</v>
      </c>
      <c r="X13" s="139" t="s">
        <v>199</v>
      </c>
      <c r="Y13" s="265" t="s">
        <v>199</v>
      </c>
      <c r="Z13" s="265" t="s">
        <v>199</v>
      </c>
      <c r="AA13" s="265" t="s">
        <v>199</v>
      </c>
      <c r="AB13" s="265" t="s">
        <v>199</v>
      </c>
      <c r="AC13" s="265" t="s">
        <v>199</v>
      </c>
      <c r="AD13" s="266" t="s">
        <v>199</v>
      </c>
      <c r="AE13" s="265"/>
      <c r="AF13" s="267" t="s">
        <v>199</v>
      </c>
      <c r="AG13" s="265" t="s">
        <v>199</v>
      </c>
      <c r="AH13" s="265" t="s">
        <v>199</v>
      </c>
      <c r="AI13" s="265">
        <v>65</v>
      </c>
      <c r="AJ13" s="265">
        <v>62</v>
      </c>
      <c r="AK13" s="265">
        <v>64</v>
      </c>
      <c r="AL13" s="265">
        <v>98</v>
      </c>
      <c r="AM13" s="265">
        <v>98</v>
      </c>
      <c r="AN13" s="265">
        <v>98</v>
      </c>
      <c r="AO13" s="265"/>
      <c r="AP13" s="265" t="s">
        <v>199</v>
      </c>
      <c r="AQ13" s="265" t="s">
        <v>199</v>
      </c>
      <c r="AR13" s="265" t="s">
        <v>199</v>
      </c>
      <c r="AS13" s="265">
        <v>65</v>
      </c>
      <c r="AT13" s="265">
        <v>62</v>
      </c>
      <c r="AU13" s="265">
        <v>64</v>
      </c>
      <c r="AV13" s="265">
        <v>98</v>
      </c>
      <c r="AW13" s="265">
        <v>98</v>
      </c>
      <c r="AX13" s="265">
        <v>98</v>
      </c>
      <c r="AY13" s="265"/>
      <c r="AZ13" s="265" t="s">
        <v>199</v>
      </c>
      <c r="BA13" s="265" t="s">
        <v>199</v>
      </c>
      <c r="BB13" s="265" t="s">
        <v>199</v>
      </c>
      <c r="BC13" s="265" t="s">
        <v>199</v>
      </c>
      <c r="BD13" s="265" t="s">
        <v>199</v>
      </c>
      <c r="BE13" s="265" t="s">
        <v>199</v>
      </c>
      <c r="BF13" s="265" t="s">
        <v>199</v>
      </c>
      <c r="BG13" s="265" t="s">
        <v>199</v>
      </c>
      <c r="BH13" s="266" t="s">
        <v>199</v>
      </c>
      <c r="BI13" s="84"/>
    </row>
    <row r="14" spans="1:61" ht="14.65" x14ac:dyDescent="0.4">
      <c r="A14" s="120" t="s">
        <v>614</v>
      </c>
      <c r="B14" s="197" t="s">
        <v>199</v>
      </c>
      <c r="C14" s="227" t="s">
        <v>199</v>
      </c>
      <c r="D14" s="227" t="s">
        <v>199</v>
      </c>
      <c r="E14" s="227">
        <v>62</v>
      </c>
      <c r="F14" s="265">
        <v>55</v>
      </c>
      <c r="G14" s="265">
        <v>59</v>
      </c>
      <c r="H14" s="265">
        <v>95</v>
      </c>
      <c r="I14" s="265">
        <v>92</v>
      </c>
      <c r="J14" s="265">
        <v>94</v>
      </c>
      <c r="K14" s="265"/>
      <c r="L14" s="227" t="s">
        <v>199</v>
      </c>
      <c r="M14" s="227" t="s">
        <v>199</v>
      </c>
      <c r="N14" s="227" t="s">
        <v>199</v>
      </c>
      <c r="O14" s="265">
        <v>62</v>
      </c>
      <c r="P14" s="265">
        <v>54</v>
      </c>
      <c r="Q14" s="265">
        <v>58</v>
      </c>
      <c r="R14" s="265">
        <v>95</v>
      </c>
      <c r="S14" s="265">
        <v>91</v>
      </c>
      <c r="T14" s="265">
        <v>93</v>
      </c>
      <c r="U14" s="265"/>
      <c r="V14" s="139" t="s">
        <v>199</v>
      </c>
      <c r="W14" s="139" t="s">
        <v>199</v>
      </c>
      <c r="X14" s="139" t="s">
        <v>199</v>
      </c>
      <c r="Y14" s="265" t="s">
        <v>199</v>
      </c>
      <c r="Z14" s="265" t="s">
        <v>199</v>
      </c>
      <c r="AA14" s="265" t="s">
        <v>199</v>
      </c>
      <c r="AB14" s="265" t="s">
        <v>199</v>
      </c>
      <c r="AC14" s="265" t="s">
        <v>199</v>
      </c>
      <c r="AD14" s="266" t="s">
        <v>199</v>
      </c>
      <c r="AE14" s="265"/>
      <c r="AF14" s="267" t="s">
        <v>199</v>
      </c>
      <c r="AG14" s="265" t="s">
        <v>199</v>
      </c>
      <c r="AH14" s="265" t="s">
        <v>199</v>
      </c>
      <c r="AI14" s="265">
        <v>64</v>
      </c>
      <c r="AJ14" s="265">
        <v>58</v>
      </c>
      <c r="AK14" s="265">
        <v>61</v>
      </c>
      <c r="AL14" s="265">
        <v>98</v>
      </c>
      <c r="AM14" s="265">
        <v>97</v>
      </c>
      <c r="AN14" s="265">
        <v>98</v>
      </c>
      <c r="AO14" s="265"/>
      <c r="AP14" s="265" t="s">
        <v>199</v>
      </c>
      <c r="AQ14" s="265" t="s">
        <v>199</v>
      </c>
      <c r="AR14" s="265" t="s">
        <v>199</v>
      </c>
      <c r="AS14" s="265">
        <v>64</v>
      </c>
      <c r="AT14" s="265">
        <v>58</v>
      </c>
      <c r="AU14" s="265">
        <v>61</v>
      </c>
      <c r="AV14" s="265">
        <v>98</v>
      </c>
      <c r="AW14" s="265">
        <v>97</v>
      </c>
      <c r="AX14" s="265">
        <v>98</v>
      </c>
      <c r="AY14" s="265"/>
      <c r="AZ14" s="265" t="s">
        <v>199</v>
      </c>
      <c r="BA14" s="265" t="s">
        <v>199</v>
      </c>
      <c r="BB14" s="265" t="s">
        <v>199</v>
      </c>
      <c r="BC14" s="265" t="s">
        <v>199</v>
      </c>
      <c r="BD14" s="265" t="s">
        <v>199</v>
      </c>
      <c r="BE14" s="265" t="s">
        <v>199</v>
      </c>
      <c r="BF14" s="265" t="s">
        <v>199</v>
      </c>
      <c r="BG14" s="265" t="s">
        <v>199</v>
      </c>
      <c r="BH14" s="266" t="s">
        <v>199</v>
      </c>
      <c r="BI14" s="84"/>
    </row>
    <row r="15" spans="1:61" ht="21" customHeight="1" x14ac:dyDescent="0.4">
      <c r="A15" s="235" t="s">
        <v>615</v>
      </c>
      <c r="B15" s="254">
        <v>62</v>
      </c>
      <c r="C15" s="251">
        <v>43</v>
      </c>
      <c r="D15" s="251">
        <v>52</v>
      </c>
      <c r="E15" s="251">
        <v>77</v>
      </c>
      <c r="F15" s="265">
        <v>60</v>
      </c>
      <c r="G15" s="265">
        <v>69</v>
      </c>
      <c r="H15" s="265">
        <v>98</v>
      </c>
      <c r="I15" s="265">
        <v>95</v>
      </c>
      <c r="J15" s="265">
        <v>96</v>
      </c>
      <c r="K15" s="265"/>
      <c r="L15" s="251">
        <v>62</v>
      </c>
      <c r="M15" s="251">
        <v>43</v>
      </c>
      <c r="N15" s="251">
        <v>52</v>
      </c>
      <c r="O15" s="265">
        <v>77</v>
      </c>
      <c r="P15" s="265">
        <v>60</v>
      </c>
      <c r="Q15" s="265">
        <v>69</v>
      </c>
      <c r="R15" s="265">
        <v>98</v>
      </c>
      <c r="S15" s="265">
        <v>95</v>
      </c>
      <c r="T15" s="265">
        <v>96</v>
      </c>
      <c r="U15" s="265"/>
      <c r="V15" s="139" t="s">
        <v>199</v>
      </c>
      <c r="W15" s="139" t="s">
        <v>199</v>
      </c>
      <c r="X15" s="139" t="s">
        <v>199</v>
      </c>
      <c r="Y15" s="265" t="s">
        <v>199</v>
      </c>
      <c r="Z15" s="265" t="s">
        <v>199</v>
      </c>
      <c r="AA15" s="265" t="s">
        <v>199</v>
      </c>
      <c r="AB15" s="265" t="s">
        <v>199</v>
      </c>
      <c r="AC15" s="265" t="s">
        <v>199</v>
      </c>
      <c r="AD15" s="266" t="s">
        <v>199</v>
      </c>
      <c r="AE15" s="265"/>
      <c r="AF15" s="267">
        <v>63</v>
      </c>
      <c r="AG15" s="265">
        <v>44</v>
      </c>
      <c r="AH15" s="265">
        <v>54</v>
      </c>
      <c r="AI15" s="265">
        <v>79</v>
      </c>
      <c r="AJ15" s="265">
        <v>63</v>
      </c>
      <c r="AK15" s="265">
        <v>71</v>
      </c>
      <c r="AL15" s="265">
        <v>99</v>
      </c>
      <c r="AM15" s="265">
        <v>98</v>
      </c>
      <c r="AN15" s="265">
        <v>99</v>
      </c>
      <c r="AO15" s="265"/>
      <c r="AP15" s="265">
        <v>63</v>
      </c>
      <c r="AQ15" s="265">
        <v>44</v>
      </c>
      <c r="AR15" s="265">
        <v>54</v>
      </c>
      <c r="AS15" s="265">
        <v>79</v>
      </c>
      <c r="AT15" s="265">
        <v>63</v>
      </c>
      <c r="AU15" s="265">
        <v>71</v>
      </c>
      <c r="AV15" s="265">
        <v>99</v>
      </c>
      <c r="AW15" s="265">
        <v>98</v>
      </c>
      <c r="AX15" s="265">
        <v>99</v>
      </c>
      <c r="AY15" s="265"/>
      <c r="AZ15" s="265" t="s">
        <v>199</v>
      </c>
      <c r="BA15" s="265" t="s">
        <v>199</v>
      </c>
      <c r="BB15" s="265" t="s">
        <v>199</v>
      </c>
      <c r="BC15" s="265" t="s">
        <v>199</v>
      </c>
      <c r="BD15" s="265" t="s">
        <v>199</v>
      </c>
      <c r="BE15" s="265" t="s">
        <v>199</v>
      </c>
      <c r="BF15" s="265" t="s">
        <v>199</v>
      </c>
      <c r="BG15" s="265" t="s">
        <v>199</v>
      </c>
      <c r="BH15" s="266" t="s">
        <v>199</v>
      </c>
      <c r="BI15" s="84"/>
    </row>
    <row r="16" spans="1:61" ht="14.65" x14ac:dyDescent="0.4">
      <c r="A16" s="120" t="s">
        <v>616</v>
      </c>
      <c r="B16" s="254">
        <v>62</v>
      </c>
      <c r="C16" s="251">
        <v>44</v>
      </c>
      <c r="D16" s="251">
        <v>53</v>
      </c>
      <c r="E16" s="251">
        <v>77</v>
      </c>
      <c r="F16" s="265">
        <v>62</v>
      </c>
      <c r="G16" s="265">
        <v>70</v>
      </c>
      <c r="H16" s="265">
        <v>96</v>
      </c>
      <c r="I16" s="265">
        <v>92</v>
      </c>
      <c r="J16" s="265">
        <v>94</v>
      </c>
      <c r="K16" s="265"/>
      <c r="L16" s="251">
        <v>62</v>
      </c>
      <c r="M16" s="251">
        <v>44</v>
      </c>
      <c r="N16" s="251">
        <v>53</v>
      </c>
      <c r="O16" s="265">
        <v>77</v>
      </c>
      <c r="P16" s="265">
        <v>62</v>
      </c>
      <c r="Q16" s="265">
        <v>70</v>
      </c>
      <c r="R16" s="265">
        <v>96</v>
      </c>
      <c r="S16" s="265">
        <v>92</v>
      </c>
      <c r="T16" s="265">
        <v>94</v>
      </c>
      <c r="U16" s="265"/>
      <c r="V16" s="139" t="s">
        <v>199</v>
      </c>
      <c r="W16" s="139" t="s">
        <v>199</v>
      </c>
      <c r="X16" s="139" t="s">
        <v>199</v>
      </c>
      <c r="Y16" s="265" t="s">
        <v>199</v>
      </c>
      <c r="Z16" s="265" t="s">
        <v>199</v>
      </c>
      <c r="AA16" s="265" t="s">
        <v>199</v>
      </c>
      <c r="AB16" s="265" t="s">
        <v>199</v>
      </c>
      <c r="AC16" s="265" t="s">
        <v>199</v>
      </c>
      <c r="AD16" s="266" t="s">
        <v>199</v>
      </c>
      <c r="AE16" s="265"/>
      <c r="AF16" s="267">
        <v>63</v>
      </c>
      <c r="AG16" s="265">
        <v>47</v>
      </c>
      <c r="AH16" s="265">
        <v>55</v>
      </c>
      <c r="AI16" s="265">
        <v>79</v>
      </c>
      <c r="AJ16" s="265">
        <v>65</v>
      </c>
      <c r="AK16" s="265">
        <v>72</v>
      </c>
      <c r="AL16" s="265">
        <v>99</v>
      </c>
      <c r="AM16" s="265">
        <v>97</v>
      </c>
      <c r="AN16" s="265">
        <v>98</v>
      </c>
      <c r="AO16" s="265"/>
      <c r="AP16" s="265">
        <v>63</v>
      </c>
      <c r="AQ16" s="265">
        <v>47</v>
      </c>
      <c r="AR16" s="265">
        <v>55</v>
      </c>
      <c r="AS16" s="265">
        <v>79</v>
      </c>
      <c r="AT16" s="265">
        <v>65</v>
      </c>
      <c r="AU16" s="265">
        <v>72</v>
      </c>
      <c r="AV16" s="265">
        <v>99</v>
      </c>
      <c r="AW16" s="265">
        <v>97</v>
      </c>
      <c r="AX16" s="265">
        <v>98</v>
      </c>
      <c r="AY16" s="265"/>
      <c r="AZ16" s="265" t="s">
        <v>199</v>
      </c>
      <c r="BA16" s="265" t="s">
        <v>199</v>
      </c>
      <c r="BB16" s="265" t="s">
        <v>199</v>
      </c>
      <c r="BC16" s="265" t="s">
        <v>199</v>
      </c>
      <c r="BD16" s="265" t="s">
        <v>199</v>
      </c>
      <c r="BE16" s="265" t="s">
        <v>199</v>
      </c>
      <c r="BF16" s="265" t="s">
        <v>199</v>
      </c>
      <c r="BG16" s="265" t="s">
        <v>199</v>
      </c>
      <c r="BH16" s="266" t="s">
        <v>199</v>
      </c>
      <c r="BI16" s="84"/>
    </row>
    <row r="17" spans="1:61" ht="17.45" customHeight="1" x14ac:dyDescent="0.4">
      <c r="A17" s="120" t="s">
        <v>461</v>
      </c>
      <c r="B17" s="254">
        <v>49</v>
      </c>
      <c r="C17" s="251">
        <v>49</v>
      </c>
      <c r="D17" s="251">
        <v>49</v>
      </c>
      <c r="E17" s="251">
        <v>70</v>
      </c>
      <c r="F17" s="265">
        <v>69</v>
      </c>
      <c r="G17" s="265">
        <v>69</v>
      </c>
      <c r="H17" s="265">
        <v>97</v>
      </c>
      <c r="I17" s="265">
        <v>95</v>
      </c>
      <c r="J17" s="265">
        <v>96</v>
      </c>
      <c r="K17" s="265"/>
      <c r="L17" s="251">
        <v>49</v>
      </c>
      <c r="M17" s="251">
        <v>49</v>
      </c>
      <c r="N17" s="251">
        <v>49</v>
      </c>
      <c r="O17" s="265">
        <v>70</v>
      </c>
      <c r="P17" s="265">
        <v>69</v>
      </c>
      <c r="Q17" s="265">
        <v>69</v>
      </c>
      <c r="R17" s="265">
        <v>97</v>
      </c>
      <c r="S17" s="265">
        <v>95</v>
      </c>
      <c r="T17" s="265">
        <v>96</v>
      </c>
      <c r="U17" s="265"/>
      <c r="V17" s="139" t="s">
        <v>199</v>
      </c>
      <c r="W17" s="139" t="s">
        <v>199</v>
      </c>
      <c r="X17" s="139" t="s">
        <v>199</v>
      </c>
      <c r="Y17" s="265" t="s">
        <v>199</v>
      </c>
      <c r="Z17" s="265" t="s">
        <v>199</v>
      </c>
      <c r="AA17" s="265" t="s">
        <v>199</v>
      </c>
      <c r="AB17" s="265" t="s">
        <v>199</v>
      </c>
      <c r="AC17" s="265" t="s">
        <v>199</v>
      </c>
      <c r="AD17" s="266" t="s">
        <v>199</v>
      </c>
      <c r="AE17" s="265"/>
      <c r="AF17" s="267">
        <v>49</v>
      </c>
      <c r="AG17" s="265">
        <v>50</v>
      </c>
      <c r="AH17" s="265">
        <v>50</v>
      </c>
      <c r="AI17" s="265">
        <v>71</v>
      </c>
      <c r="AJ17" s="265">
        <v>71</v>
      </c>
      <c r="AK17" s="265">
        <v>71</v>
      </c>
      <c r="AL17" s="265">
        <v>98</v>
      </c>
      <c r="AM17" s="265">
        <v>98</v>
      </c>
      <c r="AN17" s="265">
        <v>98</v>
      </c>
      <c r="AO17" s="265"/>
      <c r="AP17" s="265">
        <v>49</v>
      </c>
      <c r="AQ17" s="265">
        <v>50</v>
      </c>
      <c r="AR17" s="265">
        <v>50</v>
      </c>
      <c r="AS17" s="265">
        <v>71</v>
      </c>
      <c r="AT17" s="265">
        <v>71</v>
      </c>
      <c r="AU17" s="265">
        <v>71</v>
      </c>
      <c r="AV17" s="265">
        <v>98</v>
      </c>
      <c r="AW17" s="265">
        <v>98</v>
      </c>
      <c r="AX17" s="265">
        <v>98</v>
      </c>
      <c r="AY17" s="265"/>
      <c r="AZ17" s="265" t="s">
        <v>199</v>
      </c>
      <c r="BA17" s="265" t="s">
        <v>199</v>
      </c>
      <c r="BB17" s="265" t="s">
        <v>199</v>
      </c>
      <c r="BC17" s="265" t="s">
        <v>199</v>
      </c>
      <c r="BD17" s="265" t="s">
        <v>199</v>
      </c>
      <c r="BE17" s="265" t="s">
        <v>199</v>
      </c>
      <c r="BF17" s="265" t="s">
        <v>199</v>
      </c>
      <c r="BG17" s="265" t="s">
        <v>199</v>
      </c>
      <c r="BH17" s="266" t="s">
        <v>199</v>
      </c>
      <c r="BI17" s="84"/>
    </row>
    <row r="18" spans="1:61" ht="24" customHeight="1" x14ac:dyDescent="0.4">
      <c r="A18" s="120" t="s">
        <v>77</v>
      </c>
      <c r="B18" s="208" t="s">
        <v>199</v>
      </c>
      <c r="C18" s="139" t="s">
        <v>199</v>
      </c>
      <c r="D18" s="139" t="s">
        <v>199</v>
      </c>
      <c r="E18" s="251">
        <v>70</v>
      </c>
      <c r="F18" s="265">
        <v>64</v>
      </c>
      <c r="G18" s="265">
        <v>67</v>
      </c>
      <c r="H18" s="265">
        <v>97</v>
      </c>
      <c r="I18" s="265">
        <v>95</v>
      </c>
      <c r="J18" s="265">
        <v>96</v>
      </c>
      <c r="K18" s="265"/>
      <c r="L18" s="139" t="s">
        <v>199</v>
      </c>
      <c r="M18" s="139" t="s">
        <v>199</v>
      </c>
      <c r="N18" s="139" t="s">
        <v>199</v>
      </c>
      <c r="O18" s="265">
        <v>69</v>
      </c>
      <c r="P18" s="265">
        <v>63</v>
      </c>
      <c r="Q18" s="265">
        <v>66</v>
      </c>
      <c r="R18" s="265">
        <v>96</v>
      </c>
      <c r="S18" s="265">
        <v>94</v>
      </c>
      <c r="T18" s="265">
        <v>95</v>
      </c>
      <c r="U18" s="265"/>
      <c r="V18" s="139" t="s">
        <v>199</v>
      </c>
      <c r="W18" s="139" t="s">
        <v>199</v>
      </c>
      <c r="X18" s="139" t="s">
        <v>199</v>
      </c>
      <c r="Y18" s="265">
        <v>1</v>
      </c>
      <c r="Z18" s="265">
        <v>1</v>
      </c>
      <c r="AA18" s="265">
        <v>1</v>
      </c>
      <c r="AB18" s="265">
        <v>1</v>
      </c>
      <c r="AC18" s="265">
        <v>1</v>
      </c>
      <c r="AD18" s="266">
        <v>1</v>
      </c>
      <c r="AE18" s="265"/>
      <c r="AF18" s="267" t="s">
        <v>199</v>
      </c>
      <c r="AG18" s="265" t="s">
        <v>199</v>
      </c>
      <c r="AH18" s="265" t="s">
        <v>199</v>
      </c>
      <c r="AI18" s="265">
        <v>72</v>
      </c>
      <c r="AJ18" s="265">
        <v>67</v>
      </c>
      <c r="AK18" s="265">
        <v>69</v>
      </c>
      <c r="AL18" s="265">
        <v>100</v>
      </c>
      <c r="AM18" s="265">
        <v>99</v>
      </c>
      <c r="AN18" s="265">
        <v>99</v>
      </c>
      <c r="AO18" s="265"/>
      <c r="AP18" s="265" t="s">
        <v>199</v>
      </c>
      <c r="AQ18" s="265" t="s">
        <v>199</v>
      </c>
      <c r="AR18" s="265" t="s">
        <v>199</v>
      </c>
      <c r="AS18" s="265">
        <v>72</v>
      </c>
      <c r="AT18" s="265">
        <v>66</v>
      </c>
      <c r="AU18" s="265">
        <v>69</v>
      </c>
      <c r="AV18" s="265">
        <v>100</v>
      </c>
      <c r="AW18" s="265">
        <v>99</v>
      </c>
      <c r="AX18" s="265">
        <v>99</v>
      </c>
      <c r="AY18" s="265"/>
      <c r="AZ18" s="265" t="s">
        <v>199</v>
      </c>
      <c r="BA18" s="265" t="s">
        <v>199</v>
      </c>
      <c r="BB18" s="265" t="s">
        <v>199</v>
      </c>
      <c r="BC18" s="265">
        <v>88</v>
      </c>
      <c r="BD18" s="265">
        <v>90</v>
      </c>
      <c r="BE18" s="265">
        <v>89</v>
      </c>
      <c r="BF18" s="265">
        <v>98</v>
      </c>
      <c r="BG18" s="265">
        <v>98</v>
      </c>
      <c r="BH18" s="266">
        <v>98</v>
      </c>
      <c r="BI18" s="84"/>
    </row>
    <row r="19" spans="1:61" ht="13.15" x14ac:dyDescent="0.4">
      <c r="A19" s="120" t="s">
        <v>6</v>
      </c>
      <c r="B19" s="208" t="s">
        <v>199</v>
      </c>
      <c r="C19" s="139" t="s">
        <v>199</v>
      </c>
      <c r="D19" s="139" t="s">
        <v>199</v>
      </c>
      <c r="E19" s="251">
        <v>40</v>
      </c>
      <c r="F19" s="265">
        <v>35</v>
      </c>
      <c r="G19" s="265">
        <v>38</v>
      </c>
      <c r="H19" s="265">
        <v>71</v>
      </c>
      <c r="I19" s="265">
        <v>69</v>
      </c>
      <c r="J19" s="265">
        <v>70</v>
      </c>
      <c r="K19" s="265"/>
      <c r="L19" s="139" t="s">
        <v>199</v>
      </c>
      <c r="M19" s="139" t="s">
        <v>199</v>
      </c>
      <c r="N19" s="139" t="s">
        <v>199</v>
      </c>
      <c r="O19" s="265">
        <v>40</v>
      </c>
      <c r="P19" s="265">
        <v>35</v>
      </c>
      <c r="Q19" s="265">
        <v>38</v>
      </c>
      <c r="R19" s="265">
        <v>71</v>
      </c>
      <c r="S19" s="265">
        <v>69</v>
      </c>
      <c r="T19" s="265">
        <v>70</v>
      </c>
      <c r="U19" s="265"/>
      <c r="V19" s="139" t="s">
        <v>199</v>
      </c>
      <c r="W19" s="139" t="s">
        <v>199</v>
      </c>
      <c r="X19" s="139" t="s">
        <v>199</v>
      </c>
      <c r="Y19" s="265" t="s">
        <v>199</v>
      </c>
      <c r="Z19" s="265" t="s">
        <v>199</v>
      </c>
      <c r="AA19" s="265" t="s">
        <v>199</v>
      </c>
      <c r="AB19" s="265" t="s">
        <v>199</v>
      </c>
      <c r="AC19" s="265" t="s">
        <v>199</v>
      </c>
      <c r="AD19" s="266" t="s">
        <v>199</v>
      </c>
      <c r="AE19" s="265"/>
      <c r="AF19" s="267" t="s">
        <v>199</v>
      </c>
      <c r="AG19" s="265" t="s">
        <v>199</v>
      </c>
      <c r="AH19" s="265" t="s">
        <v>199</v>
      </c>
      <c r="AI19" s="265">
        <v>56</v>
      </c>
      <c r="AJ19" s="265">
        <v>50</v>
      </c>
      <c r="AK19" s="265">
        <v>53</v>
      </c>
      <c r="AL19" s="265">
        <v>99</v>
      </c>
      <c r="AM19" s="265">
        <v>99</v>
      </c>
      <c r="AN19" s="265">
        <v>99</v>
      </c>
      <c r="AO19" s="265"/>
      <c r="AP19" s="265" t="s">
        <v>199</v>
      </c>
      <c r="AQ19" s="265" t="s">
        <v>199</v>
      </c>
      <c r="AR19" s="265" t="s">
        <v>199</v>
      </c>
      <c r="AS19" s="265">
        <v>56</v>
      </c>
      <c r="AT19" s="265">
        <v>50</v>
      </c>
      <c r="AU19" s="265">
        <v>53</v>
      </c>
      <c r="AV19" s="265">
        <v>99</v>
      </c>
      <c r="AW19" s="265">
        <v>99</v>
      </c>
      <c r="AX19" s="265">
        <v>99</v>
      </c>
      <c r="AY19" s="265"/>
      <c r="AZ19" s="265" t="s">
        <v>199</v>
      </c>
      <c r="BA19" s="265" t="s">
        <v>199</v>
      </c>
      <c r="BB19" s="265" t="s">
        <v>199</v>
      </c>
      <c r="BC19" s="265" t="s">
        <v>199</v>
      </c>
      <c r="BD19" s="265" t="s">
        <v>199</v>
      </c>
      <c r="BE19" s="265" t="s">
        <v>199</v>
      </c>
      <c r="BF19" s="265" t="s">
        <v>199</v>
      </c>
      <c r="BG19" s="265" t="s">
        <v>199</v>
      </c>
      <c r="BH19" s="266" t="s">
        <v>199</v>
      </c>
      <c r="BI19" s="84"/>
    </row>
    <row r="20" spans="1:61" ht="13.15" x14ac:dyDescent="0.4">
      <c r="A20" s="120" t="s">
        <v>7</v>
      </c>
      <c r="B20" s="208" t="s">
        <v>199</v>
      </c>
      <c r="C20" s="139" t="s">
        <v>199</v>
      </c>
      <c r="D20" s="139" t="s">
        <v>199</v>
      </c>
      <c r="E20" s="251">
        <v>41</v>
      </c>
      <c r="F20" s="265">
        <v>35</v>
      </c>
      <c r="G20" s="265">
        <v>38</v>
      </c>
      <c r="H20" s="265">
        <v>67</v>
      </c>
      <c r="I20" s="265">
        <v>64</v>
      </c>
      <c r="J20" s="265">
        <v>65</v>
      </c>
      <c r="K20" s="265"/>
      <c r="L20" s="139" t="s">
        <v>199</v>
      </c>
      <c r="M20" s="139" t="s">
        <v>199</v>
      </c>
      <c r="N20" s="139" t="s">
        <v>199</v>
      </c>
      <c r="O20" s="265">
        <v>41</v>
      </c>
      <c r="P20" s="265">
        <v>35</v>
      </c>
      <c r="Q20" s="265">
        <v>38</v>
      </c>
      <c r="R20" s="265">
        <v>67</v>
      </c>
      <c r="S20" s="265">
        <v>64</v>
      </c>
      <c r="T20" s="265">
        <v>65</v>
      </c>
      <c r="U20" s="265"/>
      <c r="V20" s="139" t="s">
        <v>199</v>
      </c>
      <c r="W20" s="139" t="s">
        <v>199</v>
      </c>
      <c r="X20" s="139" t="s">
        <v>199</v>
      </c>
      <c r="Y20" s="265" t="s">
        <v>199</v>
      </c>
      <c r="Z20" s="265" t="s">
        <v>199</v>
      </c>
      <c r="AA20" s="265" t="s">
        <v>199</v>
      </c>
      <c r="AB20" s="265" t="s">
        <v>199</v>
      </c>
      <c r="AC20" s="265" t="s">
        <v>199</v>
      </c>
      <c r="AD20" s="266" t="s">
        <v>199</v>
      </c>
      <c r="AE20" s="265"/>
      <c r="AF20" s="267" t="s">
        <v>199</v>
      </c>
      <c r="AG20" s="265" t="s">
        <v>199</v>
      </c>
      <c r="AH20" s="265" t="s">
        <v>199</v>
      </c>
      <c r="AI20" s="265">
        <v>62</v>
      </c>
      <c r="AJ20" s="265">
        <v>54</v>
      </c>
      <c r="AK20" s="265">
        <v>58</v>
      </c>
      <c r="AL20" s="265">
        <v>99</v>
      </c>
      <c r="AM20" s="265">
        <v>99</v>
      </c>
      <c r="AN20" s="265">
        <v>99</v>
      </c>
      <c r="AO20" s="265"/>
      <c r="AP20" s="265" t="s">
        <v>199</v>
      </c>
      <c r="AQ20" s="265" t="s">
        <v>199</v>
      </c>
      <c r="AR20" s="265" t="s">
        <v>199</v>
      </c>
      <c r="AS20" s="265">
        <v>62</v>
      </c>
      <c r="AT20" s="265">
        <v>54</v>
      </c>
      <c r="AU20" s="265">
        <v>58</v>
      </c>
      <c r="AV20" s="265">
        <v>99</v>
      </c>
      <c r="AW20" s="265">
        <v>99</v>
      </c>
      <c r="AX20" s="265">
        <v>99</v>
      </c>
      <c r="AY20" s="265"/>
      <c r="AZ20" s="265" t="s">
        <v>199</v>
      </c>
      <c r="BA20" s="265" t="s">
        <v>199</v>
      </c>
      <c r="BB20" s="265" t="s">
        <v>199</v>
      </c>
      <c r="BC20" s="265" t="s">
        <v>199</v>
      </c>
      <c r="BD20" s="265" t="s">
        <v>199</v>
      </c>
      <c r="BE20" s="265" t="s">
        <v>199</v>
      </c>
      <c r="BF20" s="265" t="s">
        <v>199</v>
      </c>
      <c r="BG20" s="265" t="s">
        <v>199</v>
      </c>
      <c r="BH20" s="266" t="s">
        <v>199</v>
      </c>
      <c r="BI20" s="84"/>
    </row>
    <row r="21" spans="1:61" ht="13.15" x14ac:dyDescent="0.4">
      <c r="A21" s="120" t="s">
        <v>8</v>
      </c>
      <c r="B21" s="208" t="s">
        <v>199</v>
      </c>
      <c r="C21" s="139" t="s">
        <v>199</v>
      </c>
      <c r="D21" s="139" t="s">
        <v>199</v>
      </c>
      <c r="E21" s="251">
        <v>2</v>
      </c>
      <c r="F21" s="265">
        <v>2</v>
      </c>
      <c r="G21" s="265">
        <v>2</v>
      </c>
      <c r="H21" s="265">
        <v>3</v>
      </c>
      <c r="I21" s="265">
        <v>3</v>
      </c>
      <c r="J21" s="265">
        <v>3</v>
      </c>
      <c r="K21" s="265"/>
      <c r="L21" s="139" t="s">
        <v>199</v>
      </c>
      <c r="M21" s="139" t="s">
        <v>199</v>
      </c>
      <c r="N21" s="139" t="s">
        <v>199</v>
      </c>
      <c r="O21" s="265">
        <v>2</v>
      </c>
      <c r="P21" s="265">
        <v>2</v>
      </c>
      <c r="Q21" s="265">
        <v>2</v>
      </c>
      <c r="R21" s="265">
        <v>3</v>
      </c>
      <c r="S21" s="265">
        <v>3</v>
      </c>
      <c r="T21" s="265">
        <v>3</v>
      </c>
      <c r="U21" s="265"/>
      <c r="V21" s="139" t="s">
        <v>199</v>
      </c>
      <c r="W21" s="139" t="s">
        <v>199</v>
      </c>
      <c r="X21" s="139" t="s">
        <v>199</v>
      </c>
      <c r="Y21" s="265" t="s">
        <v>199</v>
      </c>
      <c r="Z21" s="265" t="s">
        <v>199</v>
      </c>
      <c r="AA21" s="265" t="s">
        <v>199</v>
      </c>
      <c r="AB21" s="265" t="s">
        <v>199</v>
      </c>
      <c r="AC21" s="265" t="s">
        <v>199</v>
      </c>
      <c r="AD21" s="266" t="s">
        <v>199</v>
      </c>
      <c r="AE21" s="265"/>
      <c r="AF21" s="267" t="s">
        <v>199</v>
      </c>
      <c r="AG21" s="265" t="s">
        <v>199</v>
      </c>
      <c r="AH21" s="265" t="s">
        <v>199</v>
      </c>
      <c r="AI21" s="265">
        <v>77</v>
      </c>
      <c r="AJ21" s="265">
        <v>74</v>
      </c>
      <c r="AK21" s="265">
        <v>75</v>
      </c>
      <c r="AL21" s="265">
        <v>100</v>
      </c>
      <c r="AM21" s="265">
        <v>100</v>
      </c>
      <c r="AN21" s="265">
        <v>100</v>
      </c>
      <c r="AO21" s="265"/>
      <c r="AP21" s="265" t="s">
        <v>199</v>
      </c>
      <c r="AQ21" s="265" t="s">
        <v>199</v>
      </c>
      <c r="AR21" s="265" t="s">
        <v>199</v>
      </c>
      <c r="AS21" s="265">
        <v>77</v>
      </c>
      <c r="AT21" s="265">
        <v>74</v>
      </c>
      <c r="AU21" s="265">
        <v>75</v>
      </c>
      <c r="AV21" s="265">
        <v>100</v>
      </c>
      <c r="AW21" s="265">
        <v>100</v>
      </c>
      <c r="AX21" s="265">
        <v>100</v>
      </c>
      <c r="AY21" s="265"/>
      <c r="AZ21" s="265" t="s">
        <v>199</v>
      </c>
      <c r="BA21" s="265" t="s">
        <v>199</v>
      </c>
      <c r="BB21" s="265" t="s">
        <v>199</v>
      </c>
      <c r="BC21" s="265" t="s">
        <v>199</v>
      </c>
      <c r="BD21" s="265" t="s">
        <v>199</v>
      </c>
      <c r="BE21" s="265" t="s">
        <v>199</v>
      </c>
      <c r="BF21" s="265" t="s">
        <v>199</v>
      </c>
      <c r="BG21" s="265" t="s">
        <v>199</v>
      </c>
      <c r="BH21" s="266" t="s">
        <v>199</v>
      </c>
      <c r="BI21" s="84"/>
    </row>
    <row r="22" spans="1:61" ht="13.15" x14ac:dyDescent="0.4">
      <c r="A22" s="120" t="s">
        <v>9</v>
      </c>
      <c r="B22" s="208" t="s">
        <v>199</v>
      </c>
      <c r="C22" s="139" t="s">
        <v>199</v>
      </c>
      <c r="D22" s="139" t="s">
        <v>199</v>
      </c>
      <c r="E22" s="251">
        <v>0</v>
      </c>
      <c r="F22" s="265">
        <v>0</v>
      </c>
      <c r="G22" s="265">
        <v>0</v>
      </c>
      <c r="H22" s="265">
        <v>0</v>
      </c>
      <c r="I22" s="265">
        <v>0</v>
      </c>
      <c r="J22" s="265">
        <v>0</v>
      </c>
      <c r="K22" s="265"/>
      <c r="L22" s="139" t="s">
        <v>199</v>
      </c>
      <c r="M22" s="139" t="s">
        <v>199</v>
      </c>
      <c r="N22" s="139" t="s">
        <v>199</v>
      </c>
      <c r="O22" s="265">
        <v>0</v>
      </c>
      <c r="P22" s="265">
        <v>0</v>
      </c>
      <c r="Q22" s="265">
        <v>0</v>
      </c>
      <c r="R22" s="265">
        <v>0</v>
      </c>
      <c r="S22" s="265">
        <v>0</v>
      </c>
      <c r="T22" s="265">
        <v>0</v>
      </c>
      <c r="U22" s="265"/>
      <c r="V22" s="139" t="s">
        <v>199</v>
      </c>
      <c r="W22" s="139" t="s">
        <v>199</v>
      </c>
      <c r="X22" s="139" t="s">
        <v>199</v>
      </c>
      <c r="Y22" s="265" t="s">
        <v>199</v>
      </c>
      <c r="Z22" s="265" t="s">
        <v>199</v>
      </c>
      <c r="AA22" s="265" t="s">
        <v>199</v>
      </c>
      <c r="AB22" s="265" t="s">
        <v>199</v>
      </c>
      <c r="AC22" s="265" t="s">
        <v>199</v>
      </c>
      <c r="AD22" s="266" t="s">
        <v>199</v>
      </c>
      <c r="AE22" s="265"/>
      <c r="AF22" s="267" t="s">
        <v>199</v>
      </c>
      <c r="AG22" s="265" t="s">
        <v>199</v>
      </c>
      <c r="AH22" s="265" t="s">
        <v>199</v>
      </c>
      <c r="AI22" s="265">
        <v>38</v>
      </c>
      <c r="AJ22" s="265">
        <v>19</v>
      </c>
      <c r="AK22" s="265">
        <v>29</v>
      </c>
      <c r="AL22" s="265">
        <v>99</v>
      </c>
      <c r="AM22" s="265">
        <v>95</v>
      </c>
      <c r="AN22" s="265">
        <v>97</v>
      </c>
      <c r="AO22" s="265"/>
      <c r="AP22" s="265" t="s">
        <v>199</v>
      </c>
      <c r="AQ22" s="265" t="s">
        <v>199</v>
      </c>
      <c r="AR22" s="265" t="s">
        <v>199</v>
      </c>
      <c r="AS22" s="265">
        <v>38</v>
      </c>
      <c r="AT22" s="265">
        <v>19</v>
      </c>
      <c r="AU22" s="265">
        <v>29</v>
      </c>
      <c r="AV22" s="265">
        <v>99</v>
      </c>
      <c r="AW22" s="265">
        <v>95</v>
      </c>
      <c r="AX22" s="265">
        <v>97</v>
      </c>
      <c r="AY22" s="265"/>
      <c r="AZ22" s="265" t="s">
        <v>199</v>
      </c>
      <c r="BA22" s="265" t="s">
        <v>199</v>
      </c>
      <c r="BB22" s="265" t="s">
        <v>199</v>
      </c>
      <c r="BC22" s="265" t="s">
        <v>199</v>
      </c>
      <c r="BD22" s="265" t="s">
        <v>199</v>
      </c>
      <c r="BE22" s="265" t="s">
        <v>199</v>
      </c>
      <c r="BF22" s="265" t="s">
        <v>199</v>
      </c>
      <c r="BG22" s="265" t="s">
        <v>199</v>
      </c>
      <c r="BH22" s="266" t="s">
        <v>199</v>
      </c>
      <c r="BI22" s="84"/>
    </row>
    <row r="23" spans="1:61" ht="20.45" customHeight="1" x14ac:dyDescent="0.4">
      <c r="A23" s="120" t="s">
        <v>10</v>
      </c>
      <c r="B23" s="208" t="s">
        <v>199</v>
      </c>
      <c r="C23" s="139" t="s">
        <v>199</v>
      </c>
      <c r="D23" s="139" t="s">
        <v>199</v>
      </c>
      <c r="E23" s="251">
        <v>23</v>
      </c>
      <c r="F23" s="265">
        <v>23</v>
      </c>
      <c r="G23" s="265">
        <v>23</v>
      </c>
      <c r="H23" s="265">
        <v>25</v>
      </c>
      <c r="I23" s="265">
        <v>25</v>
      </c>
      <c r="J23" s="265">
        <v>25</v>
      </c>
      <c r="K23" s="265"/>
      <c r="L23" s="139" t="s">
        <v>199</v>
      </c>
      <c r="M23" s="139" t="s">
        <v>199</v>
      </c>
      <c r="N23" s="139" t="s">
        <v>199</v>
      </c>
      <c r="O23" s="265">
        <v>22</v>
      </c>
      <c r="P23" s="265">
        <v>21</v>
      </c>
      <c r="Q23" s="265">
        <v>22</v>
      </c>
      <c r="R23" s="265">
        <v>25</v>
      </c>
      <c r="S23" s="265">
        <v>24</v>
      </c>
      <c r="T23" s="265">
        <v>24</v>
      </c>
      <c r="U23" s="265"/>
      <c r="V23" s="139" t="s">
        <v>199</v>
      </c>
      <c r="W23" s="139" t="s">
        <v>199</v>
      </c>
      <c r="X23" s="139" t="s">
        <v>199</v>
      </c>
      <c r="Y23" s="265">
        <v>0</v>
      </c>
      <c r="Z23" s="265">
        <v>1</v>
      </c>
      <c r="AA23" s="265">
        <v>1</v>
      </c>
      <c r="AB23" s="265">
        <v>1</v>
      </c>
      <c r="AC23" s="265">
        <v>1</v>
      </c>
      <c r="AD23" s="266">
        <v>1</v>
      </c>
      <c r="AE23" s="265"/>
      <c r="AF23" s="267" t="s">
        <v>199</v>
      </c>
      <c r="AG23" s="265" t="s">
        <v>199</v>
      </c>
      <c r="AH23" s="265" t="s">
        <v>199</v>
      </c>
      <c r="AI23" s="265">
        <v>91</v>
      </c>
      <c r="AJ23" s="265">
        <v>91</v>
      </c>
      <c r="AK23" s="265">
        <v>91</v>
      </c>
      <c r="AL23" s="265">
        <v>100</v>
      </c>
      <c r="AM23" s="265">
        <v>100</v>
      </c>
      <c r="AN23" s="265">
        <v>100</v>
      </c>
      <c r="AO23" s="265"/>
      <c r="AP23" s="265" t="s">
        <v>199</v>
      </c>
      <c r="AQ23" s="265" t="s">
        <v>199</v>
      </c>
      <c r="AR23" s="265" t="s">
        <v>199</v>
      </c>
      <c r="AS23" s="265">
        <v>91</v>
      </c>
      <c r="AT23" s="265">
        <v>91</v>
      </c>
      <c r="AU23" s="265">
        <v>91</v>
      </c>
      <c r="AV23" s="265">
        <v>100</v>
      </c>
      <c r="AW23" s="265">
        <v>100</v>
      </c>
      <c r="AX23" s="265">
        <v>100</v>
      </c>
      <c r="AY23" s="265"/>
      <c r="AZ23" s="265" t="s">
        <v>199</v>
      </c>
      <c r="BA23" s="265" t="s">
        <v>199</v>
      </c>
      <c r="BB23" s="265" t="s">
        <v>199</v>
      </c>
      <c r="BC23" s="265">
        <v>82</v>
      </c>
      <c r="BD23" s="265">
        <v>91</v>
      </c>
      <c r="BE23" s="265">
        <v>88</v>
      </c>
      <c r="BF23" s="265">
        <v>98</v>
      </c>
      <c r="BG23" s="265">
        <v>99</v>
      </c>
      <c r="BH23" s="266">
        <v>99</v>
      </c>
      <c r="BI23" s="84"/>
    </row>
    <row r="24" spans="1:61" ht="13.15" x14ac:dyDescent="0.4">
      <c r="A24" s="120" t="s">
        <v>11</v>
      </c>
      <c r="B24" s="208" t="s">
        <v>199</v>
      </c>
      <c r="C24" s="139" t="s">
        <v>199</v>
      </c>
      <c r="D24" s="139" t="s">
        <v>199</v>
      </c>
      <c r="E24" s="251">
        <v>23</v>
      </c>
      <c r="F24" s="265">
        <v>22</v>
      </c>
      <c r="G24" s="265">
        <v>23</v>
      </c>
      <c r="H24" s="265">
        <v>25</v>
      </c>
      <c r="I24" s="265">
        <v>25</v>
      </c>
      <c r="J24" s="265">
        <v>25</v>
      </c>
      <c r="K24" s="265"/>
      <c r="L24" s="139" t="s">
        <v>199</v>
      </c>
      <c r="M24" s="139" t="s">
        <v>199</v>
      </c>
      <c r="N24" s="139" t="s">
        <v>199</v>
      </c>
      <c r="O24" s="265">
        <v>23</v>
      </c>
      <c r="P24" s="265">
        <v>21</v>
      </c>
      <c r="Q24" s="265">
        <v>22</v>
      </c>
      <c r="R24" s="265">
        <v>25</v>
      </c>
      <c r="S24" s="265">
        <v>24</v>
      </c>
      <c r="T24" s="265">
        <v>24</v>
      </c>
      <c r="U24" s="265"/>
      <c r="V24" s="139" t="s">
        <v>199</v>
      </c>
      <c r="W24" s="139" t="s">
        <v>199</v>
      </c>
      <c r="X24" s="139" t="s">
        <v>199</v>
      </c>
      <c r="Y24" s="265">
        <v>0</v>
      </c>
      <c r="Z24" s="265">
        <v>1</v>
      </c>
      <c r="AA24" s="265">
        <v>1</v>
      </c>
      <c r="AB24" s="265">
        <v>1</v>
      </c>
      <c r="AC24" s="265">
        <v>1</v>
      </c>
      <c r="AD24" s="266">
        <v>1</v>
      </c>
      <c r="AE24" s="265"/>
      <c r="AF24" s="267" t="s">
        <v>199</v>
      </c>
      <c r="AG24" s="265" t="s">
        <v>199</v>
      </c>
      <c r="AH24" s="265" t="s">
        <v>199</v>
      </c>
      <c r="AI24" s="265">
        <v>91</v>
      </c>
      <c r="AJ24" s="265">
        <v>88</v>
      </c>
      <c r="AK24" s="265">
        <v>90</v>
      </c>
      <c r="AL24" s="265">
        <v>100</v>
      </c>
      <c r="AM24" s="265">
        <v>100</v>
      </c>
      <c r="AN24" s="265">
        <v>100</v>
      </c>
      <c r="AO24" s="265"/>
      <c r="AP24" s="265" t="s">
        <v>199</v>
      </c>
      <c r="AQ24" s="265" t="s">
        <v>199</v>
      </c>
      <c r="AR24" s="265" t="s">
        <v>199</v>
      </c>
      <c r="AS24" s="265">
        <v>92</v>
      </c>
      <c r="AT24" s="265">
        <v>88</v>
      </c>
      <c r="AU24" s="265">
        <v>90</v>
      </c>
      <c r="AV24" s="265">
        <v>100</v>
      </c>
      <c r="AW24" s="265">
        <v>100</v>
      </c>
      <c r="AX24" s="265">
        <v>100</v>
      </c>
      <c r="AY24" s="265"/>
      <c r="AZ24" s="265" t="s">
        <v>199</v>
      </c>
      <c r="BA24" s="265" t="s">
        <v>199</v>
      </c>
      <c r="BB24" s="265" t="s">
        <v>199</v>
      </c>
      <c r="BC24" s="265">
        <v>82</v>
      </c>
      <c r="BD24" s="265">
        <v>89</v>
      </c>
      <c r="BE24" s="265">
        <v>86</v>
      </c>
      <c r="BF24" s="265">
        <v>98</v>
      </c>
      <c r="BG24" s="265">
        <v>99</v>
      </c>
      <c r="BH24" s="266">
        <v>99</v>
      </c>
      <c r="BI24" s="84"/>
    </row>
    <row r="25" spans="1:61" ht="13.15" x14ac:dyDescent="0.4">
      <c r="A25" s="120" t="s">
        <v>12</v>
      </c>
      <c r="B25" s="208" t="s">
        <v>199</v>
      </c>
      <c r="C25" s="139" t="s">
        <v>199</v>
      </c>
      <c r="D25" s="139" t="s">
        <v>199</v>
      </c>
      <c r="E25" s="251">
        <v>23</v>
      </c>
      <c r="F25" s="265">
        <v>22</v>
      </c>
      <c r="G25" s="265">
        <v>23</v>
      </c>
      <c r="H25" s="265">
        <v>25</v>
      </c>
      <c r="I25" s="265">
        <v>25</v>
      </c>
      <c r="J25" s="265">
        <v>25</v>
      </c>
      <c r="K25" s="265"/>
      <c r="L25" s="139" t="s">
        <v>199</v>
      </c>
      <c r="M25" s="139" t="s">
        <v>199</v>
      </c>
      <c r="N25" s="139" t="s">
        <v>199</v>
      </c>
      <c r="O25" s="265">
        <v>23</v>
      </c>
      <c r="P25" s="265">
        <v>21</v>
      </c>
      <c r="Q25" s="265">
        <v>22</v>
      </c>
      <c r="R25" s="265">
        <v>25</v>
      </c>
      <c r="S25" s="265">
        <v>24</v>
      </c>
      <c r="T25" s="265">
        <v>24</v>
      </c>
      <c r="U25" s="265"/>
      <c r="V25" s="139" t="s">
        <v>199</v>
      </c>
      <c r="W25" s="139" t="s">
        <v>199</v>
      </c>
      <c r="X25" s="139" t="s">
        <v>199</v>
      </c>
      <c r="Y25" s="265">
        <v>1</v>
      </c>
      <c r="Z25" s="265">
        <v>1</v>
      </c>
      <c r="AA25" s="265">
        <v>1</v>
      </c>
      <c r="AB25" s="265">
        <v>1</v>
      </c>
      <c r="AC25" s="265">
        <v>1</v>
      </c>
      <c r="AD25" s="266">
        <v>1</v>
      </c>
      <c r="AE25" s="265"/>
      <c r="AF25" s="267" t="s">
        <v>199</v>
      </c>
      <c r="AG25" s="265" t="s">
        <v>199</v>
      </c>
      <c r="AH25" s="265" t="s">
        <v>199</v>
      </c>
      <c r="AI25" s="265">
        <v>92</v>
      </c>
      <c r="AJ25" s="265">
        <v>90</v>
      </c>
      <c r="AK25" s="265">
        <v>91</v>
      </c>
      <c r="AL25" s="265">
        <v>100</v>
      </c>
      <c r="AM25" s="265">
        <v>100</v>
      </c>
      <c r="AN25" s="265">
        <v>100</v>
      </c>
      <c r="AO25" s="265"/>
      <c r="AP25" s="265" t="s">
        <v>199</v>
      </c>
      <c r="AQ25" s="265" t="s">
        <v>199</v>
      </c>
      <c r="AR25" s="265" t="s">
        <v>199</v>
      </c>
      <c r="AS25" s="265">
        <v>92</v>
      </c>
      <c r="AT25" s="265">
        <v>90</v>
      </c>
      <c r="AU25" s="265">
        <v>91</v>
      </c>
      <c r="AV25" s="265">
        <v>100</v>
      </c>
      <c r="AW25" s="265">
        <v>100</v>
      </c>
      <c r="AX25" s="265">
        <v>100</v>
      </c>
      <c r="AY25" s="265"/>
      <c r="AZ25" s="265" t="s">
        <v>199</v>
      </c>
      <c r="BA25" s="265" t="s">
        <v>199</v>
      </c>
      <c r="BB25" s="265" t="s">
        <v>199</v>
      </c>
      <c r="BC25" s="265">
        <v>92</v>
      </c>
      <c r="BD25" s="265">
        <v>94</v>
      </c>
      <c r="BE25" s="265">
        <v>94</v>
      </c>
      <c r="BF25" s="265">
        <v>99</v>
      </c>
      <c r="BG25" s="265">
        <v>99</v>
      </c>
      <c r="BH25" s="266">
        <v>99</v>
      </c>
      <c r="BI25" s="84"/>
    </row>
    <row r="26" spans="1:61" ht="13.15" x14ac:dyDescent="0.4">
      <c r="A26" s="120" t="s">
        <v>13</v>
      </c>
      <c r="B26" s="208" t="s">
        <v>199</v>
      </c>
      <c r="C26" s="139" t="s">
        <v>199</v>
      </c>
      <c r="D26" s="139" t="s">
        <v>199</v>
      </c>
      <c r="E26" s="251">
        <v>3</v>
      </c>
      <c r="F26" s="265">
        <v>12</v>
      </c>
      <c r="G26" s="265">
        <v>7</v>
      </c>
      <c r="H26" s="265">
        <v>5</v>
      </c>
      <c r="I26" s="265">
        <v>19</v>
      </c>
      <c r="J26" s="265">
        <v>12</v>
      </c>
      <c r="K26" s="265"/>
      <c r="L26" s="139" t="s">
        <v>199</v>
      </c>
      <c r="M26" s="139" t="s">
        <v>199</v>
      </c>
      <c r="N26" s="139" t="s">
        <v>199</v>
      </c>
      <c r="O26" s="265">
        <v>3</v>
      </c>
      <c r="P26" s="265">
        <v>11</v>
      </c>
      <c r="Q26" s="265">
        <v>7</v>
      </c>
      <c r="R26" s="265">
        <v>5</v>
      </c>
      <c r="S26" s="265">
        <v>19</v>
      </c>
      <c r="T26" s="265">
        <v>12</v>
      </c>
      <c r="U26" s="265"/>
      <c r="V26" s="139" t="s">
        <v>199</v>
      </c>
      <c r="W26" s="139" t="s">
        <v>199</v>
      </c>
      <c r="X26" s="139" t="s">
        <v>199</v>
      </c>
      <c r="Y26" s="265">
        <v>0</v>
      </c>
      <c r="Z26" s="265">
        <v>0</v>
      </c>
      <c r="AA26" s="265">
        <v>0</v>
      </c>
      <c r="AB26" s="265">
        <v>0</v>
      </c>
      <c r="AC26" s="265">
        <v>0</v>
      </c>
      <c r="AD26" s="266">
        <v>0</v>
      </c>
      <c r="AE26" s="265"/>
      <c r="AF26" s="267" t="s">
        <v>199</v>
      </c>
      <c r="AG26" s="265" t="s">
        <v>199</v>
      </c>
      <c r="AH26" s="265" t="s">
        <v>199</v>
      </c>
      <c r="AI26" s="265">
        <v>63</v>
      </c>
      <c r="AJ26" s="265">
        <v>58</v>
      </c>
      <c r="AK26" s="265">
        <v>59</v>
      </c>
      <c r="AL26" s="265">
        <v>96</v>
      </c>
      <c r="AM26" s="265">
        <v>95</v>
      </c>
      <c r="AN26" s="265">
        <v>95</v>
      </c>
      <c r="AO26" s="265"/>
      <c r="AP26" s="265" t="s">
        <v>199</v>
      </c>
      <c r="AQ26" s="265" t="s">
        <v>199</v>
      </c>
      <c r="AR26" s="265" t="s">
        <v>199</v>
      </c>
      <c r="AS26" s="265">
        <v>63</v>
      </c>
      <c r="AT26" s="265">
        <v>58</v>
      </c>
      <c r="AU26" s="265">
        <v>59</v>
      </c>
      <c r="AV26" s="265">
        <v>96</v>
      </c>
      <c r="AW26" s="265">
        <v>95</v>
      </c>
      <c r="AX26" s="265">
        <v>95</v>
      </c>
      <c r="AY26" s="265"/>
      <c r="AZ26" s="265" t="s">
        <v>199</v>
      </c>
      <c r="BA26" s="265" t="s">
        <v>199</v>
      </c>
      <c r="BB26" s="265" t="s">
        <v>199</v>
      </c>
      <c r="BC26" s="265">
        <v>39</v>
      </c>
      <c r="BD26" s="265">
        <v>41</v>
      </c>
      <c r="BE26" s="265">
        <v>40</v>
      </c>
      <c r="BF26" s="265">
        <v>86</v>
      </c>
      <c r="BG26" s="265">
        <v>79</v>
      </c>
      <c r="BH26" s="266">
        <v>81</v>
      </c>
      <c r="BI26" s="84"/>
    </row>
    <row r="27" spans="1:61" ht="14.65" x14ac:dyDescent="0.4">
      <c r="A27" s="120" t="s">
        <v>453</v>
      </c>
      <c r="B27" s="208" t="s">
        <v>199</v>
      </c>
      <c r="C27" s="139" t="s">
        <v>199</v>
      </c>
      <c r="D27" s="139" t="s">
        <v>199</v>
      </c>
      <c r="E27" s="251">
        <v>0</v>
      </c>
      <c r="F27" s="265">
        <v>0</v>
      </c>
      <c r="G27" s="265">
        <v>0</v>
      </c>
      <c r="H27" s="265">
        <v>0</v>
      </c>
      <c r="I27" s="265">
        <v>1</v>
      </c>
      <c r="J27" s="265">
        <v>1</v>
      </c>
      <c r="K27" s="265"/>
      <c r="L27" s="139" t="s">
        <v>199</v>
      </c>
      <c r="M27" s="139" t="s">
        <v>199</v>
      </c>
      <c r="N27" s="139" t="s">
        <v>199</v>
      </c>
      <c r="O27" s="265">
        <v>0</v>
      </c>
      <c r="P27" s="265">
        <v>0</v>
      </c>
      <c r="Q27" s="265">
        <v>0</v>
      </c>
      <c r="R27" s="265">
        <v>0</v>
      </c>
      <c r="S27" s="265">
        <v>1</v>
      </c>
      <c r="T27" s="265">
        <v>1</v>
      </c>
      <c r="U27" s="265"/>
      <c r="V27" s="139" t="s">
        <v>199</v>
      </c>
      <c r="W27" s="139" t="s">
        <v>199</v>
      </c>
      <c r="X27" s="139" t="s">
        <v>199</v>
      </c>
      <c r="Y27" s="265" t="s">
        <v>199</v>
      </c>
      <c r="Z27" s="265" t="s">
        <v>199</v>
      </c>
      <c r="AA27" s="265" t="s">
        <v>199</v>
      </c>
      <c r="AB27" s="265" t="s">
        <v>199</v>
      </c>
      <c r="AC27" s="265" t="s">
        <v>199</v>
      </c>
      <c r="AD27" s="266" t="s">
        <v>199</v>
      </c>
      <c r="AE27" s="265"/>
      <c r="AF27" s="267" t="s">
        <v>199</v>
      </c>
      <c r="AG27" s="265" t="s">
        <v>199</v>
      </c>
      <c r="AH27" s="265" t="s">
        <v>199</v>
      </c>
      <c r="AI27" s="265">
        <v>65</v>
      </c>
      <c r="AJ27" s="265">
        <v>63</v>
      </c>
      <c r="AK27" s="265">
        <v>64</v>
      </c>
      <c r="AL27" s="265">
        <v>99</v>
      </c>
      <c r="AM27" s="265">
        <v>97</v>
      </c>
      <c r="AN27" s="265">
        <v>97</v>
      </c>
      <c r="AO27" s="265"/>
      <c r="AP27" s="265" t="s">
        <v>199</v>
      </c>
      <c r="AQ27" s="265" t="s">
        <v>199</v>
      </c>
      <c r="AR27" s="265" t="s">
        <v>199</v>
      </c>
      <c r="AS27" s="265">
        <v>65</v>
      </c>
      <c r="AT27" s="265">
        <v>63</v>
      </c>
      <c r="AU27" s="265">
        <v>64</v>
      </c>
      <c r="AV27" s="265">
        <v>99</v>
      </c>
      <c r="AW27" s="265">
        <v>97</v>
      </c>
      <c r="AX27" s="265">
        <v>97</v>
      </c>
      <c r="AY27" s="265"/>
      <c r="AZ27" s="265" t="s">
        <v>199</v>
      </c>
      <c r="BA27" s="265" t="s">
        <v>199</v>
      </c>
      <c r="BB27" s="265" t="s">
        <v>199</v>
      </c>
      <c r="BC27" s="265" t="s">
        <v>199</v>
      </c>
      <c r="BD27" s="265" t="s">
        <v>199</v>
      </c>
      <c r="BE27" s="265" t="s">
        <v>199</v>
      </c>
      <c r="BF27" s="265" t="s">
        <v>199</v>
      </c>
      <c r="BG27" s="265" t="s">
        <v>199</v>
      </c>
      <c r="BH27" s="266" t="s">
        <v>199</v>
      </c>
      <c r="BI27" s="84"/>
    </row>
    <row r="28" spans="1:61" ht="19.5" customHeight="1" x14ac:dyDescent="0.4">
      <c r="A28" s="120" t="s">
        <v>78</v>
      </c>
      <c r="B28" s="208" t="s">
        <v>199</v>
      </c>
      <c r="C28" s="139" t="s">
        <v>199</v>
      </c>
      <c r="D28" s="139" t="s">
        <v>199</v>
      </c>
      <c r="E28" s="251">
        <v>16</v>
      </c>
      <c r="F28" s="265">
        <v>16</v>
      </c>
      <c r="G28" s="265">
        <v>16</v>
      </c>
      <c r="H28" s="265">
        <v>22</v>
      </c>
      <c r="I28" s="265">
        <v>31</v>
      </c>
      <c r="J28" s="265">
        <v>26</v>
      </c>
      <c r="K28" s="265"/>
      <c r="L28" s="139" t="s">
        <v>199</v>
      </c>
      <c r="M28" s="139" t="s">
        <v>199</v>
      </c>
      <c r="N28" s="139" t="s">
        <v>199</v>
      </c>
      <c r="O28" s="265">
        <v>16</v>
      </c>
      <c r="P28" s="265">
        <v>16</v>
      </c>
      <c r="Q28" s="265">
        <v>16</v>
      </c>
      <c r="R28" s="265">
        <v>22</v>
      </c>
      <c r="S28" s="265">
        <v>31</v>
      </c>
      <c r="T28" s="265">
        <v>26</v>
      </c>
      <c r="U28" s="265"/>
      <c r="V28" s="139" t="s">
        <v>199</v>
      </c>
      <c r="W28" s="139" t="s">
        <v>199</v>
      </c>
      <c r="X28" s="139" t="s">
        <v>199</v>
      </c>
      <c r="Y28" s="265" t="s">
        <v>199</v>
      </c>
      <c r="Z28" s="265" t="s">
        <v>199</v>
      </c>
      <c r="AA28" s="265" t="s">
        <v>199</v>
      </c>
      <c r="AB28" s="265" t="s">
        <v>199</v>
      </c>
      <c r="AC28" s="265" t="s">
        <v>199</v>
      </c>
      <c r="AD28" s="266" t="s">
        <v>199</v>
      </c>
      <c r="AE28" s="265"/>
      <c r="AF28" s="267" t="s">
        <v>199</v>
      </c>
      <c r="AG28" s="265" t="s">
        <v>199</v>
      </c>
      <c r="AH28" s="265" t="s">
        <v>199</v>
      </c>
      <c r="AI28" s="265">
        <v>72</v>
      </c>
      <c r="AJ28" s="265">
        <v>52</v>
      </c>
      <c r="AK28" s="265">
        <v>60</v>
      </c>
      <c r="AL28" s="265">
        <v>99</v>
      </c>
      <c r="AM28" s="265">
        <v>98</v>
      </c>
      <c r="AN28" s="265">
        <v>98</v>
      </c>
      <c r="AO28" s="265"/>
      <c r="AP28" s="265" t="s">
        <v>199</v>
      </c>
      <c r="AQ28" s="265" t="s">
        <v>199</v>
      </c>
      <c r="AR28" s="265" t="s">
        <v>199</v>
      </c>
      <c r="AS28" s="265">
        <v>72</v>
      </c>
      <c r="AT28" s="265">
        <v>52</v>
      </c>
      <c r="AU28" s="265">
        <v>60</v>
      </c>
      <c r="AV28" s="265">
        <v>99</v>
      </c>
      <c r="AW28" s="265">
        <v>98</v>
      </c>
      <c r="AX28" s="265">
        <v>98</v>
      </c>
      <c r="AY28" s="265"/>
      <c r="AZ28" s="265" t="s">
        <v>199</v>
      </c>
      <c r="BA28" s="265" t="s">
        <v>199</v>
      </c>
      <c r="BB28" s="265" t="s">
        <v>199</v>
      </c>
      <c r="BC28" s="265" t="s">
        <v>199</v>
      </c>
      <c r="BD28" s="265" t="s">
        <v>199</v>
      </c>
      <c r="BE28" s="265" t="s">
        <v>199</v>
      </c>
      <c r="BF28" s="265" t="s">
        <v>199</v>
      </c>
      <c r="BG28" s="265" t="s">
        <v>199</v>
      </c>
      <c r="BH28" s="266" t="s">
        <v>199</v>
      </c>
      <c r="BI28" s="84"/>
    </row>
    <row r="29" spans="1:61" ht="13.15" x14ac:dyDescent="0.4">
      <c r="A29" s="120" t="s">
        <v>15</v>
      </c>
      <c r="B29" s="208" t="s">
        <v>199</v>
      </c>
      <c r="C29" s="139" t="s">
        <v>199</v>
      </c>
      <c r="D29" s="139" t="s">
        <v>199</v>
      </c>
      <c r="E29" s="251">
        <v>0</v>
      </c>
      <c r="F29" s="265">
        <v>1</v>
      </c>
      <c r="G29" s="265">
        <v>1</v>
      </c>
      <c r="H29" s="265" t="s">
        <v>229</v>
      </c>
      <c r="I29" s="265" t="s">
        <v>229</v>
      </c>
      <c r="J29" s="265">
        <v>1</v>
      </c>
      <c r="K29" s="265"/>
      <c r="L29" s="139" t="s">
        <v>199</v>
      </c>
      <c r="M29" s="139" t="s">
        <v>199</v>
      </c>
      <c r="N29" s="139" t="s">
        <v>199</v>
      </c>
      <c r="O29" s="265">
        <v>0</v>
      </c>
      <c r="P29" s="265">
        <v>1</v>
      </c>
      <c r="Q29" s="265">
        <v>1</v>
      </c>
      <c r="R29" s="265" t="s">
        <v>229</v>
      </c>
      <c r="S29" s="265" t="s">
        <v>229</v>
      </c>
      <c r="T29" s="265">
        <v>1</v>
      </c>
      <c r="U29" s="265"/>
      <c r="V29" s="139" t="s">
        <v>199</v>
      </c>
      <c r="W29" s="139" t="s">
        <v>199</v>
      </c>
      <c r="X29" s="139" t="s">
        <v>199</v>
      </c>
      <c r="Y29" s="265" t="s">
        <v>199</v>
      </c>
      <c r="Z29" s="265" t="s">
        <v>199</v>
      </c>
      <c r="AA29" s="265" t="s">
        <v>199</v>
      </c>
      <c r="AB29" s="265" t="s">
        <v>199</v>
      </c>
      <c r="AC29" s="265" t="s">
        <v>199</v>
      </c>
      <c r="AD29" s="266" t="s">
        <v>199</v>
      </c>
      <c r="AE29" s="265"/>
      <c r="AF29" s="267" t="s">
        <v>199</v>
      </c>
      <c r="AG29" s="265" t="s">
        <v>199</v>
      </c>
      <c r="AH29" s="265" t="s">
        <v>199</v>
      </c>
      <c r="AI29" s="265">
        <v>80</v>
      </c>
      <c r="AJ29" s="265">
        <v>66</v>
      </c>
      <c r="AK29" s="265">
        <v>67</v>
      </c>
      <c r="AL29" s="265" t="s">
        <v>229</v>
      </c>
      <c r="AM29" s="265" t="s">
        <v>229</v>
      </c>
      <c r="AN29" s="265">
        <v>98</v>
      </c>
      <c r="AO29" s="265"/>
      <c r="AP29" s="265" t="s">
        <v>199</v>
      </c>
      <c r="AQ29" s="265" t="s">
        <v>199</v>
      </c>
      <c r="AR29" s="265" t="s">
        <v>199</v>
      </c>
      <c r="AS29" s="265">
        <v>80</v>
      </c>
      <c r="AT29" s="265">
        <v>66</v>
      </c>
      <c r="AU29" s="265">
        <v>67</v>
      </c>
      <c r="AV29" s="265" t="s">
        <v>229</v>
      </c>
      <c r="AW29" s="265" t="s">
        <v>229</v>
      </c>
      <c r="AX29" s="265">
        <v>98</v>
      </c>
      <c r="AY29" s="265"/>
      <c r="AZ29" s="265" t="s">
        <v>199</v>
      </c>
      <c r="BA29" s="265" t="s">
        <v>199</v>
      </c>
      <c r="BB29" s="265" t="s">
        <v>199</v>
      </c>
      <c r="BC29" s="265" t="s">
        <v>199</v>
      </c>
      <c r="BD29" s="265" t="s">
        <v>199</v>
      </c>
      <c r="BE29" s="265" t="s">
        <v>199</v>
      </c>
      <c r="BF29" s="265" t="s">
        <v>199</v>
      </c>
      <c r="BG29" s="265" t="s">
        <v>199</v>
      </c>
      <c r="BH29" s="266" t="s">
        <v>199</v>
      </c>
      <c r="BI29" s="84"/>
    </row>
    <row r="30" spans="1:61" ht="13.15" x14ac:dyDescent="0.4">
      <c r="A30" s="120" t="s">
        <v>16</v>
      </c>
      <c r="B30" s="208" t="s">
        <v>199</v>
      </c>
      <c r="C30" s="139" t="s">
        <v>199</v>
      </c>
      <c r="D30" s="139" t="s">
        <v>199</v>
      </c>
      <c r="E30" s="251">
        <v>5</v>
      </c>
      <c r="F30" s="265">
        <v>2</v>
      </c>
      <c r="G30" s="265">
        <v>3</v>
      </c>
      <c r="H30" s="265">
        <v>7</v>
      </c>
      <c r="I30" s="265">
        <v>4</v>
      </c>
      <c r="J30" s="265">
        <v>5</v>
      </c>
      <c r="K30" s="265"/>
      <c r="L30" s="139" t="s">
        <v>199</v>
      </c>
      <c r="M30" s="139" t="s">
        <v>199</v>
      </c>
      <c r="N30" s="139" t="s">
        <v>199</v>
      </c>
      <c r="O30" s="265">
        <v>5</v>
      </c>
      <c r="P30" s="265">
        <v>2</v>
      </c>
      <c r="Q30" s="265">
        <v>3</v>
      </c>
      <c r="R30" s="265">
        <v>7</v>
      </c>
      <c r="S30" s="265">
        <v>4</v>
      </c>
      <c r="T30" s="265">
        <v>5</v>
      </c>
      <c r="U30" s="265"/>
      <c r="V30" s="139" t="s">
        <v>199</v>
      </c>
      <c r="W30" s="139" t="s">
        <v>199</v>
      </c>
      <c r="X30" s="139" t="s">
        <v>199</v>
      </c>
      <c r="Y30" s="265" t="s">
        <v>199</v>
      </c>
      <c r="Z30" s="265" t="s">
        <v>199</v>
      </c>
      <c r="AA30" s="265" t="s">
        <v>199</v>
      </c>
      <c r="AB30" s="265" t="s">
        <v>199</v>
      </c>
      <c r="AC30" s="265" t="s">
        <v>199</v>
      </c>
      <c r="AD30" s="266" t="s">
        <v>199</v>
      </c>
      <c r="AE30" s="265"/>
      <c r="AF30" s="267" t="s">
        <v>199</v>
      </c>
      <c r="AG30" s="265" t="s">
        <v>199</v>
      </c>
      <c r="AH30" s="265" t="s">
        <v>199</v>
      </c>
      <c r="AI30" s="265">
        <v>70</v>
      </c>
      <c r="AJ30" s="265">
        <v>44</v>
      </c>
      <c r="AK30" s="265">
        <v>60</v>
      </c>
      <c r="AL30" s="265">
        <v>99</v>
      </c>
      <c r="AM30" s="265">
        <v>98</v>
      </c>
      <c r="AN30" s="265">
        <v>99</v>
      </c>
      <c r="AO30" s="265"/>
      <c r="AP30" s="265" t="s">
        <v>199</v>
      </c>
      <c r="AQ30" s="265" t="s">
        <v>199</v>
      </c>
      <c r="AR30" s="265" t="s">
        <v>199</v>
      </c>
      <c r="AS30" s="265">
        <v>70</v>
      </c>
      <c r="AT30" s="265">
        <v>44</v>
      </c>
      <c r="AU30" s="265">
        <v>60</v>
      </c>
      <c r="AV30" s="265">
        <v>99</v>
      </c>
      <c r="AW30" s="265">
        <v>98</v>
      </c>
      <c r="AX30" s="265">
        <v>99</v>
      </c>
      <c r="AY30" s="265"/>
      <c r="AZ30" s="265" t="s">
        <v>199</v>
      </c>
      <c r="BA30" s="265" t="s">
        <v>199</v>
      </c>
      <c r="BB30" s="265" t="s">
        <v>199</v>
      </c>
      <c r="BC30" s="265" t="s">
        <v>199</v>
      </c>
      <c r="BD30" s="265" t="s">
        <v>199</v>
      </c>
      <c r="BE30" s="265" t="s">
        <v>199</v>
      </c>
      <c r="BF30" s="265" t="s">
        <v>199</v>
      </c>
      <c r="BG30" s="265" t="s">
        <v>199</v>
      </c>
      <c r="BH30" s="266" t="s">
        <v>199</v>
      </c>
      <c r="BI30" s="84"/>
    </row>
    <row r="31" spans="1:61" ht="13.15" x14ac:dyDescent="0.4">
      <c r="A31" s="120" t="s">
        <v>17</v>
      </c>
      <c r="B31" s="208" t="s">
        <v>199</v>
      </c>
      <c r="C31" s="139" t="s">
        <v>199</v>
      </c>
      <c r="D31" s="139" t="s">
        <v>199</v>
      </c>
      <c r="E31" s="251">
        <v>2</v>
      </c>
      <c r="F31" s="265">
        <v>3</v>
      </c>
      <c r="G31" s="265">
        <v>2</v>
      </c>
      <c r="H31" s="265">
        <v>3</v>
      </c>
      <c r="I31" s="265">
        <v>5</v>
      </c>
      <c r="J31" s="265">
        <v>4</v>
      </c>
      <c r="K31" s="265"/>
      <c r="L31" s="139" t="s">
        <v>199</v>
      </c>
      <c r="M31" s="139" t="s">
        <v>199</v>
      </c>
      <c r="N31" s="139" t="s">
        <v>199</v>
      </c>
      <c r="O31" s="265">
        <v>2</v>
      </c>
      <c r="P31" s="265">
        <v>3</v>
      </c>
      <c r="Q31" s="265">
        <v>2</v>
      </c>
      <c r="R31" s="265">
        <v>3</v>
      </c>
      <c r="S31" s="265">
        <v>5</v>
      </c>
      <c r="T31" s="265">
        <v>4</v>
      </c>
      <c r="U31" s="265"/>
      <c r="V31" s="139" t="s">
        <v>199</v>
      </c>
      <c r="W31" s="139" t="s">
        <v>199</v>
      </c>
      <c r="X31" s="139" t="s">
        <v>199</v>
      </c>
      <c r="Y31" s="265" t="s">
        <v>199</v>
      </c>
      <c r="Z31" s="265" t="s">
        <v>199</v>
      </c>
      <c r="AA31" s="265" t="s">
        <v>199</v>
      </c>
      <c r="AB31" s="265" t="s">
        <v>199</v>
      </c>
      <c r="AC31" s="265" t="s">
        <v>199</v>
      </c>
      <c r="AD31" s="266" t="s">
        <v>199</v>
      </c>
      <c r="AE31" s="265"/>
      <c r="AF31" s="267" t="s">
        <v>199</v>
      </c>
      <c r="AG31" s="265" t="s">
        <v>199</v>
      </c>
      <c r="AH31" s="265" t="s">
        <v>199</v>
      </c>
      <c r="AI31" s="265">
        <v>72</v>
      </c>
      <c r="AJ31" s="265">
        <v>50</v>
      </c>
      <c r="AK31" s="265">
        <v>58</v>
      </c>
      <c r="AL31" s="265">
        <v>99</v>
      </c>
      <c r="AM31" s="265">
        <v>97</v>
      </c>
      <c r="AN31" s="265">
        <v>97</v>
      </c>
      <c r="AO31" s="265"/>
      <c r="AP31" s="265" t="s">
        <v>199</v>
      </c>
      <c r="AQ31" s="265" t="s">
        <v>199</v>
      </c>
      <c r="AR31" s="265" t="s">
        <v>199</v>
      </c>
      <c r="AS31" s="265">
        <v>72</v>
      </c>
      <c r="AT31" s="265">
        <v>50</v>
      </c>
      <c r="AU31" s="265">
        <v>58</v>
      </c>
      <c r="AV31" s="265">
        <v>99</v>
      </c>
      <c r="AW31" s="265">
        <v>97</v>
      </c>
      <c r="AX31" s="265">
        <v>97</v>
      </c>
      <c r="AY31" s="265"/>
      <c r="AZ31" s="265" t="s">
        <v>199</v>
      </c>
      <c r="BA31" s="265" t="s">
        <v>199</v>
      </c>
      <c r="BB31" s="265" t="s">
        <v>199</v>
      </c>
      <c r="BC31" s="265" t="s">
        <v>199</v>
      </c>
      <c r="BD31" s="265" t="s">
        <v>199</v>
      </c>
      <c r="BE31" s="265" t="s">
        <v>199</v>
      </c>
      <c r="BF31" s="265" t="s">
        <v>199</v>
      </c>
      <c r="BG31" s="265" t="s">
        <v>199</v>
      </c>
      <c r="BH31" s="266" t="s">
        <v>199</v>
      </c>
      <c r="BI31" s="84"/>
    </row>
    <row r="32" spans="1:61" ht="13.15" x14ac:dyDescent="0.4">
      <c r="A32" s="120" t="s">
        <v>18</v>
      </c>
      <c r="B32" s="208" t="s">
        <v>199</v>
      </c>
      <c r="C32" s="139" t="s">
        <v>199</v>
      </c>
      <c r="D32" s="139" t="s">
        <v>199</v>
      </c>
      <c r="E32" s="251">
        <v>2</v>
      </c>
      <c r="F32" s="265">
        <v>6</v>
      </c>
      <c r="G32" s="265">
        <v>4</v>
      </c>
      <c r="H32" s="265">
        <v>2</v>
      </c>
      <c r="I32" s="265">
        <v>12</v>
      </c>
      <c r="J32" s="265">
        <v>7</v>
      </c>
      <c r="K32" s="265"/>
      <c r="L32" s="139" t="s">
        <v>199</v>
      </c>
      <c r="M32" s="139" t="s">
        <v>199</v>
      </c>
      <c r="N32" s="139" t="s">
        <v>199</v>
      </c>
      <c r="O32" s="265">
        <v>2</v>
      </c>
      <c r="P32" s="265">
        <v>6</v>
      </c>
      <c r="Q32" s="265">
        <v>4</v>
      </c>
      <c r="R32" s="265">
        <v>2</v>
      </c>
      <c r="S32" s="265">
        <v>12</v>
      </c>
      <c r="T32" s="265">
        <v>7</v>
      </c>
      <c r="U32" s="265"/>
      <c r="V32" s="139" t="s">
        <v>199</v>
      </c>
      <c r="W32" s="139" t="s">
        <v>199</v>
      </c>
      <c r="X32" s="139" t="s">
        <v>199</v>
      </c>
      <c r="Y32" s="265" t="s">
        <v>199</v>
      </c>
      <c r="Z32" s="265" t="s">
        <v>199</v>
      </c>
      <c r="AA32" s="265" t="s">
        <v>199</v>
      </c>
      <c r="AB32" s="265" t="s">
        <v>199</v>
      </c>
      <c r="AC32" s="265" t="s">
        <v>199</v>
      </c>
      <c r="AD32" s="266" t="s">
        <v>199</v>
      </c>
      <c r="AE32" s="265"/>
      <c r="AF32" s="267" t="s">
        <v>199</v>
      </c>
      <c r="AG32" s="265" t="s">
        <v>199</v>
      </c>
      <c r="AH32" s="265" t="s">
        <v>199</v>
      </c>
      <c r="AI32" s="265">
        <v>71</v>
      </c>
      <c r="AJ32" s="265">
        <v>51</v>
      </c>
      <c r="AK32" s="265">
        <v>54</v>
      </c>
      <c r="AL32" s="265">
        <v>99</v>
      </c>
      <c r="AM32" s="265">
        <v>98</v>
      </c>
      <c r="AN32" s="265">
        <v>98</v>
      </c>
      <c r="AO32" s="265"/>
      <c r="AP32" s="265" t="s">
        <v>199</v>
      </c>
      <c r="AQ32" s="265" t="s">
        <v>199</v>
      </c>
      <c r="AR32" s="265" t="s">
        <v>199</v>
      </c>
      <c r="AS32" s="265">
        <v>71</v>
      </c>
      <c r="AT32" s="265">
        <v>51</v>
      </c>
      <c r="AU32" s="265">
        <v>54</v>
      </c>
      <c r="AV32" s="265">
        <v>99</v>
      </c>
      <c r="AW32" s="265">
        <v>98</v>
      </c>
      <c r="AX32" s="265">
        <v>98</v>
      </c>
      <c r="AY32" s="265"/>
      <c r="AZ32" s="265" t="s">
        <v>199</v>
      </c>
      <c r="BA32" s="265" t="s">
        <v>199</v>
      </c>
      <c r="BB32" s="265" t="s">
        <v>199</v>
      </c>
      <c r="BC32" s="265" t="s">
        <v>199</v>
      </c>
      <c r="BD32" s="265" t="s">
        <v>199</v>
      </c>
      <c r="BE32" s="265" t="s">
        <v>199</v>
      </c>
      <c r="BF32" s="265" t="s">
        <v>199</v>
      </c>
      <c r="BG32" s="265" t="s">
        <v>199</v>
      </c>
      <c r="BH32" s="266" t="s">
        <v>199</v>
      </c>
      <c r="BI32" s="84"/>
    </row>
    <row r="33" spans="1:61" ht="13.15" x14ac:dyDescent="0.4">
      <c r="A33" s="120" t="s">
        <v>19</v>
      </c>
      <c r="B33" s="208" t="s">
        <v>199</v>
      </c>
      <c r="C33" s="139" t="s">
        <v>199</v>
      </c>
      <c r="D33" s="139" t="s">
        <v>199</v>
      </c>
      <c r="E33" s="251">
        <v>0</v>
      </c>
      <c r="F33" s="265">
        <v>0</v>
      </c>
      <c r="G33" s="265">
        <v>0</v>
      </c>
      <c r="H33" s="265">
        <v>0</v>
      </c>
      <c r="I33" s="265">
        <v>1</v>
      </c>
      <c r="J33" s="265">
        <v>0</v>
      </c>
      <c r="K33" s="265"/>
      <c r="L33" s="139" t="s">
        <v>199</v>
      </c>
      <c r="M33" s="139" t="s">
        <v>199</v>
      </c>
      <c r="N33" s="139" t="s">
        <v>199</v>
      </c>
      <c r="O33" s="265">
        <v>0</v>
      </c>
      <c r="P33" s="265">
        <v>0</v>
      </c>
      <c r="Q33" s="265">
        <v>0</v>
      </c>
      <c r="R33" s="265">
        <v>0</v>
      </c>
      <c r="S33" s="265">
        <v>1</v>
      </c>
      <c r="T33" s="265">
        <v>0</v>
      </c>
      <c r="U33" s="265"/>
      <c r="V33" s="139" t="s">
        <v>199</v>
      </c>
      <c r="W33" s="139" t="s">
        <v>199</v>
      </c>
      <c r="X33" s="139" t="s">
        <v>199</v>
      </c>
      <c r="Y33" s="265" t="s">
        <v>199</v>
      </c>
      <c r="Z33" s="265" t="s">
        <v>199</v>
      </c>
      <c r="AA33" s="265" t="s">
        <v>199</v>
      </c>
      <c r="AB33" s="265" t="s">
        <v>199</v>
      </c>
      <c r="AC33" s="265" t="s">
        <v>199</v>
      </c>
      <c r="AD33" s="266" t="s">
        <v>199</v>
      </c>
      <c r="AE33" s="265"/>
      <c r="AF33" s="267" t="s">
        <v>199</v>
      </c>
      <c r="AG33" s="265" t="s">
        <v>199</v>
      </c>
      <c r="AH33" s="265" t="s">
        <v>199</v>
      </c>
      <c r="AI33" s="265">
        <v>82</v>
      </c>
      <c r="AJ33" s="265">
        <v>63</v>
      </c>
      <c r="AK33" s="265">
        <v>64</v>
      </c>
      <c r="AL33" s="265">
        <v>100</v>
      </c>
      <c r="AM33" s="265">
        <v>98</v>
      </c>
      <c r="AN33" s="265">
        <v>98</v>
      </c>
      <c r="AO33" s="265"/>
      <c r="AP33" s="265" t="s">
        <v>199</v>
      </c>
      <c r="AQ33" s="265" t="s">
        <v>199</v>
      </c>
      <c r="AR33" s="265" t="s">
        <v>199</v>
      </c>
      <c r="AS33" s="265">
        <v>82</v>
      </c>
      <c r="AT33" s="265">
        <v>63</v>
      </c>
      <c r="AU33" s="265">
        <v>64</v>
      </c>
      <c r="AV33" s="265">
        <v>100</v>
      </c>
      <c r="AW33" s="265">
        <v>98</v>
      </c>
      <c r="AX33" s="265">
        <v>98</v>
      </c>
      <c r="AY33" s="265"/>
      <c r="AZ33" s="265" t="s">
        <v>199</v>
      </c>
      <c r="BA33" s="265" t="s">
        <v>199</v>
      </c>
      <c r="BB33" s="265" t="s">
        <v>199</v>
      </c>
      <c r="BC33" s="265" t="s">
        <v>199</v>
      </c>
      <c r="BD33" s="265" t="s">
        <v>199</v>
      </c>
      <c r="BE33" s="265" t="s">
        <v>199</v>
      </c>
      <c r="BF33" s="265" t="s">
        <v>199</v>
      </c>
      <c r="BG33" s="265" t="s">
        <v>199</v>
      </c>
      <c r="BH33" s="266" t="s">
        <v>199</v>
      </c>
      <c r="BI33" s="84"/>
    </row>
    <row r="34" spans="1:61" ht="13.15" x14ac:dyDescent="0.4">
      <c r="A34" s="120" t="s">
        <v>20</v>
      </c>
      <c r="B34" s="208" t="s">
        <v>199</v>
      </c>
      <c r="C34" s="139" t="s">
        <v>199</v>
      </c>
      <c r="D34" s="139" t="s">
        <v>199</v>
      </c>
      <c r="E34" s="251">
        <v>5</v>
      </c>
      <c r="F34" s="265">
        <v>0</v>
      </c>
      <c r="G34" s="265">
        <v>2</v>
      </c>
      <c r="H34" s="265">
        <v>6</v>
      </c>
      <c r="I34" s="265">
        <v>0</v>
      </c>
      <c r="J34" s="265">
        <v>3</v>
      </c>
      <c r="K34" s="265"/>
      <c r="L34" s="139" t="s">
        <v>199</v>
      </c>
      <c r="M34" s="139" t="s">
        <v>199</v>
      </c>
      <c r="N34" s="139" t="s">
        <v>199</v>
      </c>
      <c r="O34" s="265">
        <v>5</v>
      </c>
      <c r="P34" s="265">
        <v>0</v>
      </c>
      <c r="Q34" s="265">
        <v>2</v>
      </c>
      <c r="R34" s="265">
        <v>6</v>
      </c>
      <c r="S34" s="265">
        <v>0</v>
      </c>
      <c r="T34" s="265">
        <v>3</v>
      </c>
      <c r="U34" s="265"/>
      <c r="V34" s="139" t="s">
        <v>199</v>
      </c>
      <c r="W34" s="139" t="s">
        <v>199</v>
      </c>
      <c r="X34" s="139" t="s">
        <v>199</v>
      </c>
      <c r="Y34" s="265" t="s">
        <v>199</v>
      </c>
      <c r="Z34" s="265" t="s">
        <v>199</v>
      </c>
      <c r="AA34" s="265" t="s">
        <v>199</v>
      </c>
      <c r="AB34" s="265" t="s">
        <v>199</v>
      </c>
      <c r="AC34" s="265" t="s">
        <v>199</v>
      </c>
      <c r="AD34" s="266" t="s">
        <v>199</v>
      </c>
      <c r="AE34" s="265"/>
      <c r="AF34" s="267" t="s">
        <v>199</v>
      </c>
      <c r="AG34" s="265" t="s">
        <v>199</v>
      </c>
      <c r="AH34" s="265" t="s">
        <v>199</v>
      </c>
      <c r="AI34" s="265">
        <v>73</v>
      </c>
      <c r="AJ34" s="265">
        <v>37</v>
      </c>
      <c r="AK34" s="265">
        <v>72</v>
      </c>
      <c r="AL34" s="265">
        <v>99</v>
      </c>
      <c r="AM34" s="265">
        <v>95</v>
      </c>
      <c r="AN34" s="265">
        <v>99</v>
      </c>
      <c r="AO34" s="265"/>
      <c r="AP34" s="265" t="s">
        <v>199</v>
      </c>
      <c r="AQ34" s="265" t="s">
        <v>199</v>
      </c>
      <c r="AR34" s="265" t="s">
        <v>199</v>
      </c>
      <c r="AS34" s="265">
        <v>73</v>
      </c>
      <c r="AT34" s="265">
        <v>37</v>
      </c>
      <c r="AU34" s="265">
        <v>72</v>
      </c>
      <c r="AV34" s="265">
        <v>99</v>
      </c>
      <c r="AW34" s="265">
        <v>95</v>
      </c>
      <c r="AX34" s="265">
        <v>99</v>
      </c>
      <c r="AY34" s="265"/>
      <c r="AZ34" s="265" t="s">
        <v>199</v>
      </c>
      <c r="BA34" s="265" t="s">
        <v>199</v>
      </c>
      <c r="BB34" s="265" t="s">
        <v>199</v>
      </c>
      <c r="BC34" s="265" t="s">
        <v>199</v>
      </c>
      <c r="BD34" s="265" t="s">
        <v>199</v>
      </c>
      <c r="BE34" s="265" t="s">
        <v>199</v>
      </c>
      <c r="BF34" s="265" t="s">
        <v>199</v>
      </c>
      <c r="BG34" s="265" t="s">
        <v>199</v>
      </c>
      <c r="BH34" s="266" t="s">
        <v>199</v>
      </c>
      <c r="BI34" s="84"/>
    </row>
    <row r="35" spans="1:61" ht="14.65" x14ac:dyDescent="0.4">
      <c r="A35" s="120" t="s">
        <v>454</v>
      </c>
      <c r="B35" s="208" t="s">
        <v>199</v>
      </c>
      <c r="C35" s="139" t="s">
        <v>199</v>
      </c>
      <c r="D35" s="139" t="s">
        <v>199</v>
      </c>
      <c r="E35" s="251">
        <v>3</v>
      </c>
      <c r="F35" s="265">
        <v>5</v>
      </c>
      <c r="G35" s="265">
        <v>4</v>
      </c>
      <c r="H35" s="265">
        <v>3</v>
      </c>
      <c r="I35" s="265">
        <v>9</v>
      </c>
      <c r="J35" s="265">
        <v>6</v>
      </c>
      <c r="K35" s="265"/>
      <c r="L35" s="139" t="s">
        <v>199</v>
      </c>
      <c r="M35" s="139" t="s">
        <v>199</v>
      </c>
      <c r="N35" s="139" t="s">
        <v>199</v>
      </c>
      <c r="O35" s="265">
        <v>3</v>
      </c>
      <c r="P35" s="265">
        <v>5</v>
      </c>
      <c r="Q35" s="265">
        <v>4</v>
      </c>
      <c r="R35" s="265">
        <v>3</v>
      </c>
      <c r="S35" s="265">
        <v>9</v>
      </c>
      <c r="T35" s="265">
        <v>6</v>
      </c>
      <c r="U35" s="265"/>
      <c r="V35" s="139" t="s">
        <v>199</v>
      </c>
      <c r="W35" s="139" t="s">
        <v>199</v>
      </c>
      <c r="X35" s="139" t="s">
        <v>199</v>
      </c>
      <c r="Y35" s="265" t="s">
        <v>199</v>
      </c>
      <c r="Z35" s="265" t="s">
        <v>199</v>
      </c>
      <c r="AA35" s="265" t="s">
        <v>199</v>
      </c>
      <c r="AB35" s="265" t="s">
        <v>199</v>
      </c>
      <c r="AC35" s="265" t="s">
        <v>199</v>
      </c>
      <c r="AD35" s="266" t="s">
        <v>199</v>
      </c>
      <c r="AE35" s="265"/>
      <c r="AF35" s="267" t="s">
        <v>199</v>
      </c>
      <c r="AG35" s="265" t="s">
        <v>199</v>
      </c>
      <c r="AH35" s="265" t="s">
        <v>199</v>
      </c>
      <c r="AI35" s="265">
        <v>72</v>
      </c>
      <c r="AJ35" s="265">
        <v>51</v>
      </c>
      <c r="AK35" s="265">
        <v>57</v>
      </c>
      <c r="AL35" s="265">
        <v>99</v>
      </c>
      <c r="AM35" s="265">
        <v>98</v>
      </c>
      <c r="AN35" s="265">
        <v>98</v>
      </c>
      <c r="AO35" s="265"/>
      <c r="AP35" s="265" t="s">
        <v>199</v>
      </c>
      <c r="AQ35" s="265" t="s">
        <v>199</v>
      </c>
      <c r="AR35" s="265" t="s">
        <v>199</v>
      </c>
      <c r="AS35" s="265">
        <v>72</v>
      </c>
      <c r="AT35" s="265">
        <v>51</v>
      </c>
      <c r="AU35" s="265">
        <v>57</v>
      </c>
      <c r="AV35" s="265">
        <v>99</v>
      </c>
      <c r="AW35" s="265">
        <v>98</v>
      </c>
      <c r="AX35" s="265">
        <v>98</v>
      </c>
      <c r="AY35" s="265"/>
      <c r="AZ35" s="265" t="s">
        <v>199</v>
      </c>
      <c r="BA35" s="265" t="s">
        <v>199</v>
      </c>
      <c r="BB35" s="265" t="s">
        <v>199</v>
      </c>
      <c r="BC35" s="265" t="s">
        <v>199</v>
      </c>
      <c r="BD35" s="265" t="s">
        <v>199</v>
      </c>
      <c r="BE35" s="265" t="s">
        <v>199</v>
      </c>
      <c r="BF35" s="265" t="s">
        <v>199</v>
      </c>
      <c r="BG35" s="265" t="s">
        <v>199</v>
      </c>
      <c r="BH35" s="266" t="s">
        <v>199</v>
      </c>
      <c r="BI35" s="84"/>
    </row>
    <row r="36" spans="1:61" ht="13.15" x14ac:dyDescent="0.4">
      <c r="A36" s="121" t="s">
        <v>22</v>
      </c>
      <c r="B36" s="208" t="s">
        <v>199</v>
      </c>
      <c r="C36" s="139" t="s">
        <v>199</v>
      </c>
      <c r="D36" s="139" t="s">
        <v>199</v>
      </c>
      <c r="E36" s="251">
        <v>0</v>
      </c>
      <c r="F36" s="265">
        <v>1</v>
      </c>
      <c r="G36" s="265">
        <v>1</v>
      </c>
      <c r="H36" s="265">
        <v>0</v>
      </c>
      <c r="I36" s="265">
        <v>2</v>
      </c>
      <c r="J36" s="265">
        <v>1</v>
      </c>
      <c r="K36" s="265"/>
      <c r="L36" s="139" t="s">
        <v>199</v>
      </c>
      <c r="M36" s="139" t="s">
        <v>199</v>
      </c>
      <c r="N36" s="139" t="s">
        <v>199</v>
      </c>
      <c r="O36" s="265">
        <v>0</v>
      </c>
      <c r="P36" s="265">
        <v>1</v>
      </c>
      <c r="Q36" s="265">
        <v>1</v>
      </c>
      <c r="R36" s="265">
        <v>0</v>
      </c>
      <c r="S36" s="265">
        <v>2</v>
      </c>
      <c r="T36" s="265">
        <v>1</v>
      </c>
      <c r="U36" s="265"/>
      <c r="V36" s="139" t="s">
        <v>199</v>
      </c>
      <c r="W36" s="139" t="s">
        <v>199</v>
      </c>
      <c r="X36" s="139" t="s">
        <v>199</v>
      </c>
      <c r="Y36" s="265" t="s">
        <v>199</v>
      </c>
      <c r="Z36" s="265" t="s">
        <v>199</v>
      </c>
      <c r="AA36" s="265" t="s">
        <v>199</v>
      </c>
      <c r="AB36" s="265" t="s">
        <v>199</v>
      </c>
      <c r="AC36" s="265" t="s">
        <v>199</v>
      </c>
      <c r="AD36" s="266" t="s">
        <v>199</v>
      </c>
      <c r="AE36" s="265"/>
      <c r="AF36" s="267" t="s">
        <v>199</v>
      </c>
      <c r="AG36" s="265" t="s">
        <v>199</v>
      </c>
      <c r="AH36" s="265" t="s">
        <v>199</v>
      </c>
      <c r="AI36" s="265">
        <v>63</v>
      </c>
      <c r="AJ36" s="265">
        <v>40</v>
      </c>
      <c r="AK36" s="265">
        <v>42</v>
      </c>
      <c r="AL36" s="265">
        <v>99</v>
      </c>
      <c r="AM36" s="265">
        <v>96</v>
      </c>
      <c r="AN36" s="265">
        <v>97</v>
      </c>
      <c r="AO36" s="265"/>
      <c r="AP36" s="265" t="s">
        <v>199</v>
      </c>
      <c r="AQ36" s="265" t="s">
        <v>199</v>
      </c>
      <c r="AR36" s="265" t="s">
        <v>199</v>
      </c>
      <c r="AS36" s="265">
        <v>63</v>
      </c>
      <c r="AT36" s="265">
        <v>40</v>
      </c>
      <c r="AU36" s="265">
        <v>42</v>
      </c>
      <c r="AV36" s="265">
        <v>99</v>
      </c>
      <c r="AW36" s="265">
        <v>96</v>
      </c>
      <c r="AX36" s="265">
        <v>97</v>
      </c>
      <c r="AY36" s="265"/>
      <c r="AZ36" s="265" t="s">
        <v>199</v>
      </c>
      <c r="BA36" s="265" t="s">
        <v>199</v>
      </c>
      <c r="BB36" s="265" t="s">
        <v>199</v>
      </c>
      <c r="BC36" s="265" t="s">
        <v>199</v>
      </c>
      <c r="BD36" s="265" t="s">
        <v>199</v>
      </c>
      <c r="BE36" s="265" t="s">
        <v>199</v>
      </c>
      <c r="BF36" s="265" t="s">
        <v>199</v>
      </c>
      <c r="BG36" s="265" t="s">
        <v>199</v>
      </c>
      <c r="BH36" s="266" t="s">
        <v>199</v>
      </c>
      <c r="BI36" s="84"/>
    </row>
    <row r="37" spans="1:61" ht="13.15" x14ac:dyDescent="0.4">
      <c r="A37" s="120" t="s">
        <v>23</v>
      </c>
      <c r="B37" s="208" t="s">
        <v>199</v>
      </c>
      <c r="C37" s="139" t="s">
        <v>199</v>
      </c>
      <c r="D37" s="139" t="s">
        <v>199</v>
      </c>
      <c r="E37" s="251">
        <v>6</v>
      </c>
      <c r="F37" s="265">
        <v>8</v>
      </c>
      <c r="G37" s="265">
        <v>7</v>
      </c>
      <c r="H37" s="265">
        <v>9</v>
      </c>
      <c r="I37" s="265">
        <v>13</v>
      </c>
      <c r="J37" s="265">
        <v>11</v>
      </c>
      <c r="K37" s="265"/>
      <c r="L37" s="139" t="s">
        <v>199</v>
      </c>
      <c r="M37" s="139" t="s">
        <v>199</v>
      </c>
      <c r="N37" s="139" t="s">
        <v>199</v>
      </c>
      <c r="O37" s="265">
        <v>6</v>
      </c>
      <c r="P37" s="265">
        <v>8</v>
      </c>
      <c r="Q37" s="265">
        <v>7</v>
      </c>
      <c r="R37" s="265">
        <v>9</v>
      </c>
      <c r="S37" s="265">
        <v>13</v>
      </c>
      <c r="T37" s="265">
        <v>11</v>
      </c>
      <c r="U37" s="265"/>
      <c r="V37" s="139" t="s">
        <v>199</v>
      </c>
      <c r="W37" s="139" t="s">
        <v>199</v>
      </c>
      <c r="X37" s="139" t="s">
        <v>199</v>
      </c>
      <c r="Y37" s="265">
        <v>0</v>
      </c>
      <c r="Z37" s="265">
        <v>0</v>
      </c>
      <c r="AA37" s="265">
        <v>0</v>
      </c>
      <c r="AB37" s="265">
        <v>0</v>
      </c>
      <c r="AC37" s="265">
        <v>0</v>
      </c>
      <c r="AD37" s="266">
        <v>0</v>
      </c>
      <c r="AE37" s="265"/>
      <c r="AF37" s="267" t="s">
        <v>199</v>
      </c>
      <c r="AG37" s="265" t="s">
        <v>199</v>
      </c>
      <c r="AH37" s="265" t="s">
        <v>199</v>
      </c>
      <c r="AI37" s="265">
        <v>69</v>
      </c>
      <c r="AJ37" s="265">
        <v>62</v>
      </c>
      <c r="AK37" s="265">
        <v>65</v>
      </c>
      <c r="AL37" s="265">
        <v>98</v>
      </c>
      <c r="AM37" s="265">
        <v>97</v>
      </c>
      <c r="AN37" s="265">
        <v>97</v>
      </c>
      <c r="AO37" s="265"/>
      <c r="AP37" s="265" t="s">
        <v>199</v>
      </c>
      <c r="AQ37" s="265" t="s">
        <v>199</v>
      </c>
      <c r="AR37" s="265" t="s">
        <v>199</v>
      </c>
      <c r="AS37" s="265">
        <v>69</v>
      </c>
      <c r="AT37" s="265">
        <v>62</v>
      </c>
      <c r="AU37" s="265">
        <v>65</v>
      </c>
      <c r="AV37" s="265">
        <v>98</v>
      </c>
      <c r="AW37" s="265">
        <v>97</v>
      </c>
      <c r="AX37" s="265">
        <v>97</v>
      </c>
      <c r="AY37" s="265"/>
      <c r="AZ37" s="265" t="s">
        <v>199</v>
      </c>
      <c r="BA37" s="265" t="s">
        <v>199</v>
      </c>
      <c r="BB37" s="265" t="s">
        <v>199</v>
      </c>
      <c r="BC37" s="265">
        <v>72</v>
      </c>
      <c r="BD37" s="265">
        <v>69</v>
      </c>
      <c r="BE37" s="265">
        <v>70</v>
      </c>
      <c r="BF37" s="265">
        <v>98</v>
      </c>
      <c r="BG37" s="265">
        <v>97</v>
      </c>
      <c r="BH37" s="266">
        <v>97</v>
      </c>
      <c r="BI37" s="84"/>
    </row>
    <row r="38" spans="1:61" ht="13.15" x14ac:dyDescent="0.4">
      <c r="A38" s="120" t="s">
        <v>24</v>
      </c>
      <c r="B38" s="208" t="s">
        <v>199</v>
      </c>
      <c r="C38" s="139" t="s">
        <v>199</v>
      </c>
      <c r="D38" s="139" t="s">
        <v>199</v>
      </c>
      <c r="E38" s="251">
        <v>7</v>
      </c>
      <c r="F38" s="265">
        <v>10</v>
      </c>
      <c r="G38" s="265">
        <v>8</v>
      </c>
      <c r="H38" s="265">
        <v>11</v>
      </c>
      <c r="I38" s="265">
        <v>15</v>
      </c>
      <c r="J38" s="265">
        <v>13</v>
      </c>
      <c r="K38" s="265"/>
      <c r="L38" s="139" t="s">
        <v>199</v>
      </c>
      <c r="M38" s="139" t="s">
        <v>199</v>
      </c>
      <c r="N38" s="139" t="s">
        <v>199</v>
      </c>
      <c r="O38" s="265">
        <v>7</v>
      </c>
      <c r="P38" s="265">
        <v>9</v>
      </c>
      <c r="Q38" s="265">
        <v>8</v>
      </c>
      <c r="R38" s="265">
        <v>11</v>
      </c>
      <c r="S38" s="265">
        <v>15</v>
      </c>
      <c r="T38" s="265">
        <v>13</v>
      </c>
      <c r="U38" s="265"/>
      <c r="V38" s="139" t="s">
        <v>199</v>
      </c>
      <c r="W38" s="139" t="s">
        <v>199</v>
      </c>
      <c r="X38" s="139" t="s">
        <v>199</v>
      </c>
      <c r="Y38" s="265">
        <v>0</v>
      </c>
      <c r="Z38" s="265">
        <v>0</v>
      </c>
      <c r="AA38" s="265">
        <v>0</v>
      </c>
      <c r="AB38" s="265" t="s">
        <v>229</v>
      </c>
      <c r="AC38" s="265" t="s">
        <v>229</v>
      </c>
      <c r="AD38" s="266">
        <v>0</v>
      </c>
      <c r="AE38" s="265"/>
      <c r="AF38" s="267" t="s">
        <v>199</v>
      </c>
      <c r="AG38" s="265" t="s">
        <v>199</v>
      </c>
      <c r="AH38" s="265" t="s">
        <v>199</v>
      </c>
      <c r="AI38" s="265">
        <v>66</v>
      </c>
      <c r="AJ38" s="265">
        <v>61</v>
      </c>
      <c r="AK38" s="265">
        <v>63</v>
      </c>
      <c r="AL38" s="265">
        <v>99</v>
      </c>
      <c r="AM38" s="265">
        <v>98</v>
      </c>
      <c r="AN38" s="265">
        <v>98</v>
      </c>
      <c r="AO38" s="265"/>
      <c r="AP38" s="265" t="s">
        <v>199</v>
      </c>
      <c r="AQ38" s="265" t="s">
        <v>199</v>
      </c>
      <c r="AR38" s="265" t="s">
        <v>199</v>
      </c>
      <c r="AS38" s="265">
        <v>66</v>
      </c>
      <c r="AT38" s="265">
        <v>61</v>
      </c>
      <c r="AU38" s="265">
        <v>63</v>
      </c>
      <c r="AV38" s="265">
        <v>99</v>
      </c>
      <c r="AW38" s="265">
        <v>98</v>
      </c>
      <c r="AX38" s="265">
        <v>98</v>
      </c>
      <c r="AY38" s="265"/>
      <c r="AZ38" s="265" t="s">
        <v>199</v>
      </c>
      <c r="BA38" s="265" t="s">
        <v>199</v>
      </c>
      <c r="BB38" s="265" t="s">
        <v>199</v>
      </c>
      <c r="BC38" s="265">
        <v>64</v>
      </c>
      <c r="BD38" s="265">
        <v>80</v>
      </c>
      <c r="BE38" s="265">
        <v>76</v>
      </c>
      <c r="BF38" s="265" t="s">
        <v>229</v>
      </c>
      <c r="BG38" s="265" t="s">
        <v>229</v>
      </c>
      <c r="BH38" s="266">
        <v>99</v>
      </c>
      <c r="BI38" s="84"/>
    </row>
    <row r="39" spans="1:61" ht="13.15" x14ac:dyDescent="0.4">
      <c r="A39" s="120" t="s">
        <v>25</v>
      </c>
      <c r="B39" s="208" t="s">
        <v>199</v>
      </c>
      <c r="C39" s="139" t="s">
        <v>199</v>
      </c>
      <c r="D39" s="139" t="s">
        <v>199</v>
      </c>
      <c r="E39" s="251">
        <v>1</v>
      </c>
      <c r="F39" s="265">
        <v>1</v>
      </c>
      <c r="G39" s="265">
        <v>1</v>
      </c>
      <c r="H39" s="265">
        <v>1</v>
      </c>
      <c r="I39" s="265">
        <v>2</v>
      </c>
      <c r="J39" s="265">
        <v>2</v>
      </c>
      <c r="K39" s="265"/>
      <c r="L39" s="139" t="s">
        <v>199</v>
      </c>
      <c r="M39" s="139" t="s">
        <v>199</v>
      </c>
      <c r="N39" s="139" t="s">
        <v>199</v>
      </c>
      <c r="O39" s="265">
        <v>1</v>
      </c>
      <c r="P39" s="265">
        <v>1</v>
      </c>
      <c r="Q39" s="265">
        <v>1</v>
      </c>
      <c r="R39" s="265">
        <v>1</v>
      </c>
      <c r="S39" s="265">
        <v>2</v>
      </c>
      <c r="T39" s="265">
        <v>2</v>
      </c>
      <c r="U39" s="265"/>
      <c r="V39" s="139" t="s">
        <v>199</v>
      </c>
      <c r="W39" s="139" t="s">
        <v>199</v>
      </c>
      <c r="X39" s="139" t="s">
        <v>199</v>
      </c>
      <c r="Y39" s="265" t="s">
        <v>199</v>
      </c>
      <c r="Z39" s="265">
        <v>0</v>
      </c>
      <c r="AA39" s="265">
        <v>0</v>
      </c>
      <c r="AB39" s="265" t="s">
        <v>199</v>
      </c>
      <c r="AC39" s="265">
        <v>0</v>
      </c>
      <c r="AD39" s="266">
        <v>0</v>
      </c>
      <c r="AE39" s="265"/>
      <c r="AF39" s="267" t="s">
        <v>199</v>
      </c>
      <c r="AG39" s="265" t="s">
        <v>199</v>
      </c>
      <c r="AH39" s="265" t="s">
        <v>199</v>
      </c>
      <c r="AI39" s="265">
        <v>64</v>
      </c>
      <c r="AJ39" s="265">
        <v>54</v>
      </c>
      <c r="AK39" s="265">
        <v>58</v>
      </c>
      <c r="AL39" s="265">
        <v>97</v>
      </c>
      <c r="AM39" s="265">
        <v>95</v>
      </c>
      <c r="AN39" s="265">
        <v>95</v>
      </c>
      <c r="AO39" s="265"/>
      <c r="AP39" s="265" t="s">
        <v>199</v>
      </c>
      <c r="AQ39" s="265" t="s">
        <v>199</v>
      </c>
      <c r="AR39" s="265" t="s">
        <v>199</v>
      </c>
      <c r="AS39" s="265">
        <v>64</v>
      </c>
      <c r="AT39" s="265">
        <v>55</v>
      </c>
      <c r="AU39" s="265">
        <v>59</v>
      </c>
      <c r="AV39" s="265">
        <v>97</v>
      </c>
      <c r="AW39" s="265">
        <v>95</v>
      </c>
      <c r="AX39" s="265">
        <v>95</v>
      </c>
      <c r="AY39" s="265"/>
      <c r="AZ39" s="265" t="s">
        <v>199</v>
      </c>
      <c r="BA39" s="265" t="s">
        <v>199</v>
      </c>
      <c r="BB39" s="265" t="s">
        <v>199</v>
      </c>
      <c r="BC39" s="265" t="s">
        <v>199</v>
      </c>
      <c r="BD39" s="265">
        <v>0</v>
      </c>
      <c r="BE39" s="265">
        <v>0</v>
      </c>
      <c r="BF39" s="265" t="s">
        <v>199</v>
      </c>
      <c r="BG39" s="265">
        <v>70</v>
      </c>
      <c r="BH39" s="266">
        <v>70</v>
      </c>
      <c r="BI39" s="84"/>
    </row>
    <row r="40" spans="1:61" ht="13.15" x14ac:dyDescent="0.4">
      <c r="A40" s="120" t="s">
        <v>26</v>
      </c>
      <c r="B40" s="208" t="s">
        <v>199</v>
      </c>
      <c r="C40" s="139" t="s">
        <v>199</v>
      </c>
      <c r="D40" s="139" t="s">
        <v>199</v>
      </c>
      <c r="E40" s="251">
        <v>4</v>
      </c>
      <c r="F40" s="265">
        <v>0</v>
      </c>
      <c r="G40" s="265">
        <v>2</v>
      </c>
      <c r="H40" s="265">
        <v>6</v>
      </c>
      <c r="I40" s="265">
        <v>1</v>
      </c>
      <c r="J40" s="265">
        <v>4</v>
      </c>
      <c r="K40" s="265"/>
      <c r="L40" s="139" t="s">
        <v>199</v>
      </c>
      <c r="M40" s="139" t="s">
        <v>199</v>
      </c>
      <c r="N40" s="139" t="s">
        <v>199</v>
      </c>
      <c r="O40" s="265">
        <v>4</v>
      </c>
      <c r="P40" s="265">
        <v>0</v>
      </c>
      <c r="Q40" s="265">
        <v>2</v>
      </c>
      <c r="R40" s="265">
        <v>6</v>
      </c>
      <c r="S40" s="265">
        <v>1</v>
      </c>
      <c r="T40" s="265">
        <v>4</v>
      </c>
      <c r="U40" s="265"/>
      <c r="V40" s="139" t="s">
        <v>199</v>
      </c>
      <c r="W40" s="139" t="s">
        <v>199</v>
      </c>
      <c r="X40" s="139" t="s">
        <v>199</v>
      </c>
      <c r="Y40" s="265" t="s">
        <v>199</v>
      </c>
      <c r="Z40" s="265" t="s">
        <v>199</v>
      </c>
      <c r="AA40" s="265" t="s">
        <v>199</v>
      </c>
      <c r="AB40" s="265" t="s">
        <v>199</v>
      </c>
      <c r="AC40" s="265" t="s">
        <v>199</v>
      </c>
      <c r="AD40" s="266" t="s">
        <v>199</v>
      </c>
      <c r="AE40" s="265"/>
      <c r="AF40" s="267" t="s">
        <v>199</v>
      </c>
      <c r="AG40" s="265" t="s">
        <v>199</v>
      </c>
      <c r="AH40" s="265" t="s">
        <v>199</v>
      </c>
      <c r="AI40" s="265">
        <v>56</v>
      </c>
      <c r="AJ40" s="265">
        <v>38</v>
      </c>
      <c r="AK40" s="265">
        <v>54</v>
      </c>
      <c r="AL40" s="265">
        <v>99</v>
      </c>
      <c r="AM40" s="265">
        <v>98</v>
      </c>
      <c r="AN40" s="265">
        <v>99</v>
      </c>
      <c r="AO40" s="265"/>
      <c r="AP40" s="265" t="s">
        <v>199</v>
      </c>
      <c r="AQ40" s="265" t="s">
        <v>199</v>
      </c>
      <c r="AR40" s="265" t="s">
        <v>199</v>
      </c>
      <c r="AS40" s="265">
        <v>56</v>
      </c>
      <c r="AT40" s="265">
        <v>38</v>
      </c>
      <c r="AU40" s="265">
        <v>54</v>
      </c>
      <c r="AV40" s="265">
        <v>99</v>
      </c>
      <c r="AW40" s="265">
        <v>98</v>
      </c>
      <c r="AX40" s="265">
        <v>99</v>
      </c>
      <c r="AY40" s="265"/>
      <c r="AZ40" s="265" t="s">
        <v>199</v>
      </c>
      <c r="BA40" s="265" t="s">
        <v>199</v>
      </c>
      <c r="BB40" s="265" t="s">
        <v>199</v>
      </c>
      <c r="BC40" s="265" t="s">
        <v>199</v>
      </c>
      <c r="BD40" s="265" t="s">
        <v>199</v>
      </c>
      <c r="BE40" s="265" t="s">
        <v>199</v>
      </c>
      <c r="BF40" s="265" t="s">
        <v>199</v>
      </c>
      <c r="BG40" s="265" t="s">
        <v>199</v>
      </c>
      <c r="BH40" s="266" t="s">
        <v>199</v>
      </c>
      <c r="BI40" s="84"/>
    </row>
    <row r="41" spans="1:61" ht="21" customHeight="1" x14ac:dyDescent="0.4">
      <c r="A41" s="120" t="s">
        <v>27</v>
      </c>
      <c r="B41" s="208" t="s">
        <v>199</v>
      </c>
      <c r="C41" s="139" t="s">
        <v>199</v>
      </c>
      <c r="D41" s="139" t="s">
        <v>199</v>
      </c>
      <c r="E41" s="251">
        <v>27</v>
      </c>
      <c r="F41" s="265">
        <v>26</v>
      </c>
      <c r="G41" s="265">
        <v>26</v>
      </c>
      <c r="H41" s="265">
        <v>39</v>
      </c>
      <c r="I41" s="265">
        <v>43</v>
      </c>
      <c r="J41" s="265">
        <v>41</v>
      </c>
      <c r="K41" s="265"/>
      <c r="L41" s="139" t="s">
        <v>199</v>
      </c>
      <c r="M41" s="139" t="s">
        <v>199</v>
      </c>
      <c r="N41" s="139" t="s">
        <v>199</v>
      </c>
      <c r="O41" s="265">
        <v>26</v>
      </c>
      <c r="P41" s="265">
        <v>26</v>
      </c>
      <c r="Q41" s="265">
        <v>26</v>
      </c>
      <c r="R41" s="265">
        <v>39</v>
      </c>
      <c r="S41" s="265">
        <v>43</v>
      </c>
      <c r="T41" s="265">
        <v>41</v>
      </c>
      <c r="U41" s="265"/>
      <c r="V41" s="139" t="s">
        <v>199</v>
      </c>
      <c r="W41" s="139" t="s">
        <v>199</v>
      </c>
      <c r="X41" s="139" t="s">
        <v>199</v>
      </c>
      <c r="Y41" s="265">
        <v>0</v>
      </c>
      <c r="Z41" s="265">
        <v>0</v>
      </c>
      <c r="AA41" s="265">
        <v>0</v>
      </c>
      <c r="AB41" s="265">
        <v>0</v>
      </c>
      <c r="AC41" s="265">
        <v>0</v>
      </c>
      <c r="AD41" s="266">
        <v>0</v>
      </c>
      <c r="AE41" s="265"/>
      <c r="AF41" s="267" t="s">
        <v>199</v>
      </c>
      <c r="AG41" s="265" t="s">
        <v>199</v>
      </c>
      <c r="AH41" s="265" t="s">
        <v>199</v>
      </c>
      <c r="AI41" s="265">
        <v>67</v>
      </c>
      <c r="AJ41" s="265">
        <v>59</v>
      </c>
      <c r="AK41" s="265">
        <v>63</v>
      </c>
      <c r="AL41" s="265">
        <v>99</v>
      </c>
      <c r="AM41" s="265">
        <v>98</v>
      </c>
      <c r="AN41" s="265">
        <v>99</v>
      </c>
      <c r="AO41" s="265"/>
      <c r="AP41" s="265" t="s">
        <v>199</v>
      </c>
      <c r="AQ41" s="265" t="s">
        <v>199</v>
      </c>
      <c r="AR41" s="265" t="s">
        <v>199</v>
      </c>
      <c r="AS41" s="265">
        <v>67</v>
      </c>
      <c r="AT41" s="265">
        <v>59</v>
      </c>
      <c r="AU41" s="265">
        <v>63</v>
      </c>
      <c r="AV41" s="265">
        <v>99</v>
      </c>
      <c r="AW41" s="265">
        <v>98</v>
      </c>
      <c r="AX41" s="265">
        <v>99</v>
      </c>
      <c r="AY41" s="265"/>
      <c r="AZ41" s="265" t="s">
        <v>199</v>
      </c>
      <c r="BA41" s="265" t="s">
        <v>199</v>
      </c>
      <c r="BB41" s="265" t="s">
        <v>199</v>
      </c>
      <c r="BC41" s="265">
        <v>78</v>
      </c>
      <c r="BD41" s="265">
        <v>75</v>
      </c>
      <c r="BE41" s="265">
        <v>76</v>
      </c>
      <c r="BF41" s="265">
        <v>97</v>
      </c>
      <c r="BG41" s="265">
        <v>98</v>
      </c>
      <c r="BH41" s="266">
        <v>98</v>
      </c>
      <c r="BI41" s="84"/>
    </row>
    <row r="42" spans="1:61" ht="13.15" x14ac:dyDescent="0.4">
      <c r="A42" s="120" t="s">
        <v>28</v>
      </c>
      <c r="B42" s="208" t="s">
        <v>199</v>
      </c>
      <c r="C42" s="139" t="s">
        <v>199</v>
      </c>
      <c r="D42" s="139" t="s">
        <v>199</v>
      </c>
      <c r="E42" s="251">
        <v>32</v>
      </c>
      <c r="F42" s="265">
        <v>25</v>
      </c>
      <c r="G42" s="265">
        <v>28</v>
      </c>
      <c r="H42" s="265">
        <v>47</v>
      </c>
      <c r="I42" s="265">
        <v>40</v>
      </c>
      <c r="J42" s="265">
        <v>43</v>
      </c>
      <c r="K42" s="265"/>
      <c r="L42" s="139" t="s">
        <v>199</v>
      </c>
      <c r="M42" s="139" t="s">
        <v>199</v>
      </c>
      <c r="N42" s="139" t="s">
        <v>199</v>
      </c>
      <c r="O42" s="265">
        <v>31</v>
      </c>
      <c r="P42" s="265">
        <v>24</v>
      </c>
      <c r="Q42" s="265">
        <v>28</v>
      </c>
      <c r="R42" s="265">
        <v>46</v>
      </c>
      <c r="S42" s="265">
        <v>39</v>
      </c>
      <c r="T42" s="265">
        <v>42</v>
      </c>
      <c r="U42" s="265"/>
      <c r="V42" s="139" t="s">
        <v>199</v>
      </c>
      <c r="W42" s="139" t="s">
        <v>199</v>
      </c>
      <c r="X42" s="139" t="s">
        <v>199</v>
      </c>
      <c r="Y42" s="265">
        <v>1</v>
      </c>
      <c r="Z42" s="265">
        <v>1</v>
      </c>
      <c r="AA42" s="265">
        <v>1</v>
      </c>
      <c r="AB42" s="265">
        <v>1</v>
      </c>
      <c r="AC42" s="265">
        <v>1</v>
      </c>
      <c r="AD42" s="266">
        <v>1</v>
      </c>
      <c r="AE42" s="265"/>
      <c r="AF42" s="267" t="s">
        <v>199</v>
      </c>
      <c r="AG42" s="265" t="s">
        <v>199</v>
      </c>
      <c r="AH42" s="265" t="s">
        <v>199</v>
      </c>
      <c r="AI42" s="265">
        <v>67</v>
      </c>
      <c r="AJ42" s="265">
        <v>59</v>
      </c>
      <c r="AK42" s="265">
        <v>64</v>
      </c>
      <c r="AL42" s="265">
        <v>98</v>
      </c>
      <c r="AM42" s="265">
        <v>96</v>
      </c>
      <c r="AN42" s="265">
        <v>97</v>
      </c>
      <c r="AO42" s="265"/>
      <c r="AP42" s="265" t="s">
        <v>199</v>
      </c>
      <c r="AQ42" s="265" t="s">
        <v>199</v>
      </c>
      <c r="AR42" s="265" t="s">
        <v>199</v>
      </c>
      <c r="AS42" s="265">
        <v>67</v>
      </c>
      <c r="AT42" s="265">
        <v>59</v>
      </c>
      <c r="AU42" s="265">
        <v>63</v>
      </c>
      <c r="AV42" s="265">
        <v>98</v>
      </c>
      <c r="AW42" s="265">
        <v>96</v>
      </c>
      <c r="AX42" s="265">
        <v>97</v>
      </c>
      <c r="AY42" s="265"/>
      <c r="AZ42" s="265" t="s">
        <v>199</v>
      </c>
      <c r="BA42" s="265" t="s">
        <v>199</v>
      </c>
      <c r="BB42" s="265" t="s">
        <v>199</v>
      </c>
      <c r="BC42" s="265">
        <v>70</v>
      </c>
      <c r="BD42" s="265">
        <v>70</v>
      </c>
      <c r="BE42" s="265">
        <v>70</v>
      </c>
      <c r="BF42" s="265">
        <v>96</v>
      </c>
      <c r="BG42" s="265">
        <v>96</v>
      </c>
      <c r="BH42" s="266">
        <v>96</v>
      </c>
      <c r="BI42" s="84"/>
    </row>
    <row r="43" spans="1:61" ht="13.15" x14ac:dyDescent="0.4">
      <c r="A43" s="120" t="s">
        <v>226</v>
      </c>
      <c r="B43" s="208" t="s">
        <v>199</v>
      </c>
      <c r="C43" s="139" t="s">
        <v>199</v>
      </c>
      <c r="D43" s="139" t="s">
        <v>199</v>
      </c>
      <c r="E43" s="251">
        <v>0</v>
      </c>
      <c r="F43" s="265">
        <v>0</v>
      </c>
      <c r="G43" s="265">
        <v>0</v>
      </c>
      <c r="H43" s="265">
        <v>0</v>
      </c>
      <c r="I43" s="265">
        <v>0</v>
      </c>
      <c r="J43" s="265">
        <v>0</v>
      </c>
      <c r="K43" s="265"/>
      <c r="L43" s="139" t="s">
        <v>199</v>
      </c>
      <c r="M43" s="139" t="s">
        <v>199</v>
      </c>
      <c r="N43" s="139" t="s">
        <v>199</v>
      </c>
      <c r="O43" s="265">
        <v>0</v>
      </c>
      <c r="P43" s="265">
        <v>0</v>
      </c>
      <c r="Q43" s="265">
        <v>0</v>
      </c>
      <c r="R43" s="265">
        <v>0</v>
      </c>
      <c r="S43" s="265">
        <v>0</v>
      </c>
      <c r="T43" s="265">
        <v>0</v>
      </c>
      <c r="U43" s="265"/>
      <c r="V43" s="139" t="s">
        <v>199</v>
      </c>
      <c r="W43" s="139" t="s">
        <v>199</v>
      </c>
      <c r="X43" s="139" t="s">
        <v>199</v>
      </c>
      <c r="Y43" s="265" t="s">
        <v>199</v>
      </c>
      <c r="Z43" s="265" t="s">
        <v>199</v>
      </c>
      <c r="AA43" s="265" t="s">
        <v>199</v>
      </c>
      <c r="AB43" s="265" t="s">
        <v>199</v>
      </c>
      <c r="AC43" s="265" t="s">
        <v>199</v>
      </c>
      <c r="AD43" s="266" t="s">
        <v>199</v>
      </c>
      <c r="AE43" s="265"/>
      <c r="AF43" s="267" t="s">
        <v>199</v>
      </c>
      <c r="AG43" s="265" t="s">
        <v>199</v>
      </c>
      <c r="AH43" s="265" t="s">
        <v>199</v>
      </c>
      <c r="AI43" s="265">
        <v>70</v>
      </c>
      <c r="AJ43" s="265">
        <v>62</v>
      </c>
      <c r="AK43" s="265">
        <v>66</v>
      </c>
      <c r="AL43" s="265">
        <v>99</v>
      </c>
      <c r="AM43" s="265">
        <v>97</v>
      </c>
      <c r="AN43" s="265">
        <v>98</v>
      </c>
      <c r="AO43" s="265"/>
      <c r="AP43" s="265" t="s">
        <v>199</v>
      </c>
      <c r="AQ43" s="265" t="s">
        <v>199</v>
      </c>
      <c r="AR43" s="265" t="s">
        <v>199</v>
      </c>
      <c r="AS43" s="265">
        <v>70</v>
      </c>
      <c r="AT43" s="265">
        <v>62</v>
      </c>
      <c r="AU43" s="265">
        <v>66</v>
      </c>
      <c r="AV43" s="265">
        <v>99</v>
      </c>
      <c r="AW43" s="265">
        <v>97</v>
      </c>
      <c r="AX43" s="265">
        <v>98</v>
      </c>
      <c r="AY43" s="265"/>
      <c r="AZ43" s="265" t="s">
        <v>199</v>
      </c>
      <c r="BA43" s="265" t="s">
        <v>199</v>
      </c>
      <c r="BB43" s="265" t="s">
        <v>199</v>
      </c>
      <c r="BC43" s="265" t="s">
        <v>199</v>
      </c>
      <c r="BD43" s="265" t="s">
        <v>199</v>
      </c>
      <c r="BE43" s="265" t="s">
        <v>199</v>
      </c>
      <c r="BF43" s="265" t="s">
        <v>199</v>
      </c>
      <c r="BG43" s="265" t="s">
        <v>199</v>
      </c>
      <c r="BH43" s="266" t="s">
        <v>199</v>
      </c>
      <c r="BI43" s="84"/>
    </row>
    <row r="44" spans="1:61" ht="13.15" x14ac:dyDescent="0.4">
      <c r="A44" s="120" t="s">
        <v>29</v>
      </c>
      <c r="B44" s="208" t="s">
        <v>199</v>
      </c>
      <c r="C44" s="139" t="s">
        <v>199</v>
      </c>
      <c r="D44" s="139" t="s">
        <v>199</v>
      </c>
      <c r="E44" s="251">
        <v>0</v>
      </c>
      <c r="F44" s="265">
        <v>0</v>
      </c>
      <c r="G44" s="265">
        <v>0</v>
      </c>
      <c r="H44" s="265">
        <v>0</v>
      </c>
      <c r="I44" s="265">
        <v>0</v>
      </c>
      <c r="J44" s="265">
        <v>0</v>
      </c>
      <c r="K44" s="265"/>
      <c r="L44" s="139" t="s">
        <v>199</v>
      </c>
      <c r="M44" s="139" t="s">
        <v>199</v>
      </c>
      <c r="N44" s="139" t="s">
        <v>199</v>
      </c>
      <c r="O44" s="265">
        <v>0</v>
      </c>
      <c r="P44" s="265">
        <v>0</v>
      </c>
      <c r="Q44" s="265">
        <v>0</v>
      </c>
      <c r="R44" s="265">
        <v>0</v>
      </c>
      <c r="S44" s="265">
        <v>0</v>
      </c>
      <c r="T44" s="265">
        <v>0</v>
      </c>
      <c r="U44" s="265"/>
      <c r="V44" s="139" t="s">
        <v>199</v>
      </c>
      <c r="W44" s="139" t="s">
        <v>199</v>
      </c>
      <c r="X44" s="139" t="s">
        <v>199</v>
      </c>
      <c r="Y44" s="265" t="s">
        <v>199</v>
      </c>
      <c r="Z44" s="265" t="s">
        <v>199</v>
      </c>
      <c r="AA44" s="265" t="s">
        <v>199</v>
      </c>
      <c r="AB44" s="265" t="s">
        <v>199</v>
      </c>
      <c r="AC44" s="265" t="s">
        <v>199</v>
      </c>
      <c r="AD44" s="266" t="s">
        <v>199</v>
      </c>
      <c r="AE44" s="265"/>
      <c r="AF44" s="267" t="s">
        <v>199</v>
      </c>
      <c r="AG44" s="265" t="s">
        <v>199</v>
      </c>
      <c r="AH44" s="265" t="s">
        <v>199</v>
      </c>
      <c r="AI44" s="265">
        <v>62</v>
      </c>
      <c r="AJ44" s="265">
        <v>48</v>
      </c>
      <c r="AK44" s="265">
        <v>55</v>
      </c>
      <c r="AL44" s="265">
        <v>98</v>
      </c>
      <c r="AM44" s="265">
        <v>96</v>
      </c>
      <c r="AN44" s="265">
        <v>97</v>
      </c>
      <c r="AO44" s="265"/>
      <c r="AP44" s="265" t="s">
        <v>199</v>
      </c>
      <c r="AQ44" s="265" t="s">
        <v>199</v>
      </c>
      <c r="AR44" s="265" t="s">
        <v>199</v>
      </c>
      <c r="AS44" s="265">
        <v>62</v>
      </c>
      <c r="AT44" s="265">
        <v>48</v>
      </c>
      <c r="AU44" s="265">
        <v>55</v>
      </c>
      <c r="AV44" s="265">
        <v>98</v>
      </c>
      <c r="AW44" s="265">
        <v>96</v>
      </c>
      <c r="AX44" s="265">
        <v>97</v>
      </c>
      <c r="AY44" s="265"/>
      <c r="AZ44" s="265" t="s">
        <v>199</v>
      </c>
      <c r="BA44" s="265" t="s">
        <v>199</v>
      </c>
      <c r="BB44" s="265" t="s">
        <v>199</v>
      </c>
      <c r="BC44" s="265" t="s">
        <v>199</v>
      </c>
      <c r="BD44" s="265" t="s">
        <v>199</v>
      </c>
      <c r="BE44" s="265" t="s">
        <v>199</v>
      </c>
      <c r="BF44" s="265" t="s">
        <v>199</v>
      </c>
      <c r="BG44" s="265" t="s">
        <v>199</v>
      </c>
      <c r="BH44" s="266" t="s">
        <v>199</v>
      </c>
      <c r="BI44" s="84"/>
    </row>
    <row r="45" spans="1:61" ht="13.15" x14ac:dyDescent="0.4">
      <c r="A45" s="120" t="s">
        <v>30</v>
      </c>
      <c r="B45" s="208" t="s">
        <v>199</v>
      </c>
      <c r="C45" s="139" t="s">
        <v>199</v>
      </c>
      <c r="D45" s="139" t="s">
        <v>199</v>
      </c>
      <c r="E45" s="251">
        <v>1</v>
      </c>
      <c r="F45" s="265">
        <v>2</v>
      </c>
      <c r="G45" s="265">
        <v>1</v>
      </c>
      <c r="H45" s="265">
        <v>1</v>
      </c>
      <c r="I45" s="265">
        <v>2</v>
      </c>
      <c r="J45" s="265">
        <v>1</v>
      </c>
      <c r="K45" s="265"/>
      <c r="L45" s="139" t="s">
        <v>199</v>
      </c>
      <c r="M45" s="139" t="s">
        <v>199</v>
      </c>
      <c r="N45" s="139" t="s">
        <v>199</v>
      </c>
      <c r="O45" s="265">
        <v>1</v>
      </c>
      <c r="P45" s="265">
        <v>2</v>
      </c>
      <c r="Q45" s="265">
        <v>1</v>
      </c>
      <c r="R45" s="265">
        <v>1</v>
      </c>
      <c r="S45" s="265">
        <v>2</v>
      </c>
      <c r="T45" s="265">
        <v>1</v>
      </c>
      <c r="U45" s="265"/>
      <c r="V45" s="139" t="s">
        <v>199</v>
      </c>
      <c r="W45" s="139" t="s">
        <v>199</v>
      </c>
      <c r="X45" s="139" t="s">
        <v>199</v>
      </c>
      <c r="Y45" s="265" t="s">
        <v>199</v>
      </c>
      <c r="Z45" s="265" t="s">
        <v>199</v>
      </c>
      <c r="AA45" s="265" t="s">
        <v>199</v>
      </c>
      <c r="AB45" s="265" t="s">
        <v>199</v>
      </c>
      <c r="AC45" s="265" t="s">
        <v>199</v>
      </c>
      <c r="AD45" s="266" t="s">
        <v>199</v>
      </c>
      <c r="AE45" s="265"/>
      <c r="AF45" s="267" t="s">
        <v>199</v>
      </c>
      <c r="AG45" s="265" t="s">
        <v>199</v>
      </c>
      <c r="AH45" s="265" t="s">
        <v>199</v>
      </c>
      <c r="AI45" s="265">
        <v>75</v>
      </c>
      <c r="AJ45" s="265">
        <v>77</v>
      </c>
      <c r="AK45" s="265">
        <v>76</v>
      </c>
      <c r="AL45" s="265">
        <v>99</v>
      </c>
      <c r="AM45" s="265">
        <v>99</v>
      </c>
      <c r="AN45" s="265">
        <v>99</v>
      </c>
      <c r="AO45" s="265"/>
      <c r="AP45" s="265" t="s">
        <v>199</v>
      </c>
      <c r="AQ45" s="265" t="s">
        <v>199</v>
      </c>
      <c r="AR45" s="265" t="s">
        <v>199</v>
      </c>
      <c r="AS45" s="265">
        <v>75</v>
      </c>
      <c r="AT45" s="265">
        <v>77</v>
      </c>
      <c r="AU45" s="265">
        <v>76</v>
      </c>
      <c r="AV45" s="265">
        <v>99</v>
      </c>
      <c r="AW45" s="265">
        <v>99</v>
      </c>
      <c r="AX45" s="265">
        <v>99</v>
      </c>
      <c r="AY45" s="265"/>
      <c r="AZ45" s="265" t="s">
        <v>199</v>
      </c>
      <c r="BA45" s="265" t="s">
        <v>199</v>
      </c>
      <c r="BB45" s="265" t="s">
        <v>199</v>
      </c>
      <c r="BC45" s="265" t="s">
        <v>199</v>
      </c>
      <c r="BD45" s="265" t="s">
        <v>199</v>
      </c>
      <c r="BE45" s="265" t="s">
        <v>199</v>
      </c>
      <c r="BF45" s="265" t="s">
        <v>199</v>
      </c>
      <c r="BG45" s="265" t="s">
        <v>199</v>
      </c>
      <c r="BH45" s="266" t="s">
        <v>199</v>
      </c>
      <c r="BI45" s="84"/>
    </row>
    <row r="46" spans="1:61" ht="13.15" x14ac:dyDescent="0.4">
      <c r="A46" s="120" t="s">
        <v>31</v>
      </c>
      <c r="B46" s="208" t="s">
        <v>199</v>
      </c>
      <c r="C46" s="139" t="s">
        <v>199</v>
      </c>
      <c r="D46" s="139" t="s">
        <v>199</v>
      </c>
      <c r="E46" s="251">
        <v>8</v>
      </c>
      <c r="F46" s="265">
        <v>3</v>
      </c>
      <c r="G46" s="265">
        <v>6</v>
      </c>
      <c r="H46" s="265">
        <v>12</v>
      </c>
      <c r="I46" s="265">
        <v>6</v>
      </c>
      <c r="J46" s="265">
        <v>9</v>
      </c>
      <c r="K46" s="265"/>
      <c r="L46" s="139" t="s">
        <v>199</v>
      </c>
      <c r="M46" s="139" t="s">
        <v>199</v>
      </c>
      <c r="N46" s="139" t="s">
        <v>199</v>
      </c>
      <c r="O46" s="265">
        <v>8</v>
      </c>
      <c r="P46" s="265">
        <v>3</v>
      </c>
      <c r="Q46" s="265">
        <v>6</v>
      </c>
      <c r="R46" s="265">
        <v>12</v>
      </c>
      <c r="S46" s="265">
        <v>6</v>
      </c>
      <c r="T46" s="265">
        <v>9</v>
      </c>
      <c r="U46" s="265"/>
      <c r="V46" s="139" t="s">
        <v>199</v>
      </c>
      <c r="W46" s="139" t="s">
        <v>199</v>
      </c>
      <c r="X46" s="139" t="s">
        <v>199</v>
      </c>
      <c r="Y46" s="265" t="s">
        <v>199</v>
      </c>
      <c r="Z46" s="265" t="s">
        <v>199</v>
      </c>
      <c r="AA46" s="265" t="s">
        <v>199</v>
      </c>
      <c r="AB46" s="265" t="s">
        <v>199</v>
      </c>
      <c r="AC46" s="265" t="s">
        <v>199</v>
      </c>
      <c r="AD46" s="266" t="s">
        <v>199</v>
      </c>
      <c r="AE46" s="265"/>
      <c r="AF46" s="267" t="s">
        <v>199</v>
      </c>
      <c r="AG46" s="265" t="s">
        <v>199</v>
      </c>
      <c r="AH46" s="265" t="s">
        <v>199</v>
      </c>
      <c r="AI46" s="265">
        <v>69</v>
      </c>
      <c r="AJ46" s="265">
        <v>56</v>
      </c>
      <c r="AK46" s="265">
        <v>64</v>
      </c>
      <c r="AL46" s="265">
        <v>99</v>
      </c>
      <c r="AM46" s="265">
        <v>97</v>
      </c>
      <c r="AN46" s="265">
        <v>98</v>
      </c>
      <c r="AO46" s="265"/>
      <c r="AP46" s="265" t="s">
        <v>199</v>
      </c>
      <c r="AQ46" s="265" t="s">
        <v>199</v>
      </c>
      <c r="AR46" s="265" t="s">
        <v>199</v>
      </c>
      <c r="AS46" s="265">
        <v>69</v>
      </c>
      <c r="AT46" s="265">
        <v>56</v>
      </c>
      <c r="AU46" s="265">
        <v>64</v>
      </c>
      <c r="AV46" s="265">
        <v>99</v>
      </c>
      <c r="AW46" s="265">
        <v>97</v>
      </c>
      <c r="AX46" s="265">
        <v>98</v>
      </c>
      <c r="AY46" s="265"/>
      <c r="AZ46" s="265" t="s">
        <v>199</v>
      </c>
      <c r="BA46" s="265" t="s">
        <v>199</v>
      </c>
      <c r="BB46" s="265" t="s">
        <v>199</v>
      </c>
      <c r="BC46" s="265" t="s">
        <v>199</v>
      </c>
      <c r="BD46" s="265" t="s">
        <v>199</v>
      </c>
      <c r="BE46" s="265" t="s">
        <v>199</v>
      </c>
      <c r="BF46" s="265" t="s">
        <v>199</v>
      </c>
      <c r="BG46" s="265" t="s">
        <v>199</v>
      </c>
      <c r="BH46" s="266" t="s">
        <v>199</v>
      </c>
      <c r="BI46" s="84"/>
    </row>
    <row r="47" spans="1:61" ht="19.5" customHeight="1" x14ac:dyDescent="0.4">
      <c r="A47" s="120" t="s">
        <v>80</v>
      </c>
      <c r="B47" s="208" t="s">
        <v>199</v>
      </c>
      <c r="C47" s="139" t="s">
        <v>199</v>
      </c>
      <c r="D47" s="139" t="s">
        <v>199</v>
      </c>
      <c r="E47" s="251">
        <v>40</v>
      </c>
      <c r="F47" s="265">
        <v>26</v>
      </c>
      <c r="G47" s="265">
        <v>33</v>
      </c>
      <c r="H47" s="265">
        <v>54</v>
      </c>
      <c r="I47" s="265">
        <v>40</v>
      </c>
      <c r="J47" s="265">
        <v>47</v>
      </c>
      <c r="K47" s="265"/>
      <c r="L47" s="139" t="s">
        <v>199</v>
      </c>
      <c r="M47" s="139" t="s">
        <v>199</v>
      </c>
      <c r="N47" s="139" t="s">
        <v>199</v>
      </c>
      <c r="O47" s="265">
        <v>39</v>
      </c>
      <c r="P47" s="265">
        <v>26</v>
      </c>
      <c r="Q47" s="265">
        <v>32</v>
      </c>
      <c r="R47" s="265">
        <v>53</v>
      </c>
      <c r="S47" s="265">
        <v>39</v>
      </c>
      <c r="T47" s="265">
        <v>46</v>
      </c>
      <c r="U47" s="265"/>
      <c r="V47" s="139" t="s">
        <v>199</v>
      </c>
      <c r="W47" s="139" t="s">
        <v>199</v>
      </c>
      <c r="X47" s="139" t="s">
        <v>199</v>
      </c>
      <c r="Y47" s="265">
        <v>1</v>
      </c>
      <c r="Z47" s="265">
        <v>1</v>
      </c>
      <c r="AA47" s="265">
        <v>1</v>
      </c>
      <c r="AB47" s="265">
        <v>1</v>
      </c>
      <c r="AC47" s="265">
        <v>1</v>
      </c>
      <c r="AD47" s="266">
        <v>1</v>
      </c>
      <c r="AE47" s="265"/>
      <c r="AF47" s="267" t="s">
        <v>199</v>
      </c>
      <c r="AG47" s="265" t="s">
        <v>199</v>
      </c>
      <c r="AH47" s="265" t="s">
        <v>199</v>
      </c>
      <c r="AI47" s="265">
        <v>74</v>
      </c>
      <c r="AJ47" s="265">
        <v>65</v>
      </c>
      <c r="AK47" s="265">
        <v>70</v>
      </c>
      <c r="AL47" s="265">
        <v>100</v>
      </c>
      <c r="AM47" s="265">
        <v>99</v>
      </c>
      <c r="AN47" s="265">
        <v>100</v>
      </c>
      <c r="AO47" s="265"/>
      <c r="AP47" s="265" t="s">
        <v>199</v>
      </c>
      <c r="AQ47" s="265" t="s">
        <v>199</v>
      </c>
      <c r="AR47" s="265" t="s">
        <v>199</v>
      </c>
      <c r="AS47" s="265">
        <v>74</v>
      </c>
      <c r="AT47" s="265">
        <v>65</v>
      </c>
      <c r="AU47" s="265">
        <v>70</v>
      </c>
      <c r="AV47" s="265">
        <v>100</v>
      </c>
      <c r="AW47" s="265">
        <v>99</v>
      </c>
      <c r="AX47" s="265">
        <v>100</v>
      </c>
      <c r="AY47" s="265"/>
      <c r="AZ47" s="265" t="s">
        <v>199</v>
      </c>
      <c r="BA47" s="265" t="s">
        <v>199</v>
      </c>
      <c r="BB47" s="265" t="s">
        <v>199</v>
      </c>
      <c r="BC47" s="265">
        <v>87</v>
      </c>
      <c r="BD47" s="265">
        <v>82</v>
      </c>
      <c r="BE47" s="265">
        <v>84</v>
      </c>
      <c r="BF47" s="265">
        <v>100</v>
      </c>
      <c r="BG47" s="265">
        <v>100</v>
      </c>
      <c r="BH47" s="266">
        <v>100</v>
      </c>
      <c r="BI47" s="84"/>
    </row>
    <row r="48" spans="1:61" ht="13.15" x14ac:dyDescent="0.4">
      <c r="A48" s="120" t="s">
        <v>34</v>
      </c>
      <c r="B48" s="208" t="s">
        <v>199</v>
      </c>
      <c r="C48" s="139" t="s">
        <v>199</v>
      </c>
      <c r="D48" s="139" t="s">
        <v>199</v>
      </c>
      <c r="E48" s="251">
        <v>20</v>
      </c>
      <c r="F48" s="265">
        <v>11</v>
      </c>
      <c r="G48" s="265">
        <v>15</v>
      </c>
      <c r="H48" s="265">
        <v>27</v>
      </c>
      <c r="I48" s="265">
        <v>18</v>
      </c>
      <c r="J48" s="265">
        <v>22</v>
      </c>
      <c r="K48" s="265"/>
      <c r="L48" s="139" t="s">
        <v>199</v>
      </c>
      <c r="M48" s="139" t="s">
        <v>199</v>
      </c>
      <c r="N48" s="139" t="s">
        <v>199</v>
      </c>
      <c r="O48" s="265">
        <v>19</v>
      </c>
      <c r="P48" s="265">
        <v>11</v>
      </c>
      <c r="Q48" s="265">
        <v>15</v>
      </c>
      <c r="R48" s="265">
        <v>27</v>
      </c>
      <c r="S48" s="265">
        <v>18</v>
      </c>
      <c r="T48" s="265">
        <v>22</v>
      </c>
      <c r="U48" s="265"/>
      <c r="V48" s="139" t="s">
        <v>199</v>
      </c>
      <c r="W48" s="139" t="s">
        <v>199</v>
      </c>
      <c r="X48" s="139" t="s">
        <v>199</v>
      </c>
      <c r="Y48" s="265">
        <v>0</v>
      </c>
      <c r="Z48" s="265">
        <v>0</v>
      </c>
      <c r="AA48" s="265">
        <v>0</v>
      </c>
      <c r="AB48" s="265" t="s">
        <v>229</v>
      </c>
      <c r="AC48" s="265" t="s">
        <v>229</v>
      </c>
      <c r="AD48" s="266">
        <v>0</v>
      </c>
      <c r="AE48" s="265"/>
      <c r="AF48" s="267" t="s">
        <v>199</v>
      </c>
      <c r="AG48" s="265" t="s">
        <v>199</v>
      </c>
      <c r="AH48" s="265" t="s">
        <v>199</v>
      </c>
      <c r="AI48" s="265">
        <v>72</v>
      </c>
      <c r="AJ48" s="265">
        <v>62</v>
      </c>
      <c r="AK48" s="265">
        <v>68</v>
      </c>
      <c r="AL48" s="265">
        <v>100</v>
      </c>
      <c r="AM48" s="265">
        <v>100</v>
      </c>
      <c r="AN48" s="265">
        <v>100</v>
      </c>
      <c r="AO48" s="265"/>
      <c r="AP48" s="265" t="s">
        <v>199</v>
      </c>
      <c r="AQ48" s="265" t="s">
        <v>199</v>
      </c>
      <c r="AR48" s="265" t="s">
        <v>199</v>
      </c>
      <c r="AS48" s="265">
        <v>72</v>
      </c>
      <c r="AT48" s="265">
        <v>62</v>
      </c>
      <c r="AU48" s="265">
        <v>68</v>
      </c>
      <c r="AV48" s="265">
        <v>100</v>
      </c>
      <c r="AW48" s="265">
        <v>100</v>
      </c>
      <c r="AX48" s="265">
        <v>100</v>
      </c>
      <c r="AY48" s="265"/>
      <c r="AZ48" s="265" t="s">
        <v>199</v>
      </c>
      <c r="BA48" s="265" t="s">
        <v>199</v>
      </c>
      <c r="BB48" s="265" t="s">
        <v>199</v>
      </c>
      <c r="BC48" s="265">
        <v>83</v>
      </c>
      <c r="BD48" s="265">
        <v>80</v>
      </c>
      <c r="BE48" s="265">
        <v>82</v>
      </c>
      <c r="BF48" s="265" t="s">
        <v>229</v>
      </c>
      <c r="BG48" s="265" t="s">
        <v>229</v>
      </c>
      <c r="BH48" s="266">
        <v>100</v>
      </c>
      <c r="BI48" s="84"/>
    </row>
    <row r="49" spans="1:61" ht="13.15" x14ac:dyDescent="0.4">
      <c r="A49" s="120" t="s">
        <v>35</v>
      </c>
      <c r="B49" s="208" t="s">
        <v>199</v>
      </c>
      <c r="C49" s="139" t="s">
        <v>199</v>
      </c>
      <c r="D49" s="139" t="s">
        <v>199</v>
      </c>
      <c r="E49" s="251">
        <v>7</v>
      </c>
      <c r="F49" s="265">
        <v>5</v>
      </c>
      <c r="G49" s="265">
        <v>6</v>
      </c>
      <c r="H49" s="265">
        <v>8</v>
      </c>
      <c r="I49" s="265">
        <v>8</v>
      </c>
      <c r="J49" s="265">
        <v>8</v>
      </c>
      <c r="K49" s="265"/>
      <c r="L49" s="139" t="s">
        <v>199</v>
      </c>
      <c r="M49" s="139" t="s">
        <v>199</v>
      </c>
      <c r="N49" s="139" t="s">
        <v>199</v>
      </c>
      <c r="O49" s="265">
        <v>6</v>
      </c>
      <c r="P49" s="265">
        <v>5</v>
      </c>
      <c r="Q49" s="265">
        <v>6</v>
      </c>
      <c r="R49" s="265">
        <v>8</v>
      </c>
      <c r="S49" s="265">
        <v>7</v>
      </c>
      <c r="T49" s="265">
        <v>8</v>
      </c>
      <c r="U49" s="265"/>
      <c r="V49" s="139" t="s">
        <v>199</v>
      </c>
      <c r="W49" s="139" t="s">
        <v>199</v>
      </c>
      <c r="X49" s="139" t="s">
        <v>199</v>
      </c>
      <c r="Y49" s="265">
        <v>0</v>
      </c>
      <c r="Z49" s="265">
        <v>0</v>
      </c>
      <c r="AA49" s="265">
        <v>0</v>
      </c>
      <c r="AB49" s="265">
        <v>0</v>
      </c>
      <c r="AC49" s="265" t="s">
        <v>229</v>
      </c>
      <c r="AD49" s="266" t="s">
        <v>229</v>
      </c>
      <c r="AE49" s="265"/>
      <c r="AF49" s="267" t="s">
        <v>199</v>
      </c>
      <c r="AG49" s="265" t="s">
        <v>199</v>
      </c>
      <c r="AH49" s="265" t="s">
        <v>199</v>
      </c>
      <c r="AI49" s="265">
        <v>78</v>
      </c>
      <c r="AJ49" s="265">
        <v>70</v>
      </c>
      <c r="AK49" s="265">
        <v>74</v>
      </c>
      <c r="AL49" s="265">
        <v>100</v>
      </c>
      <c r="AM49" s="265">
        <v>100</v>
      </c>
      <c r="AN49" s="265">
        <v>100</v>
      </c>
      <c r="AO49" s="265"/>
      <c r="AP49" s="265" t="s">
        <v>199</v>
      </c>
      <c r="AQ49" s="265" t="s">
        <v>199</v>
      </c>
      <c r="AR49" s="265" t="s">
        <v>199</v>
      </c>
      <c r="AS49" s="265">
        <v>78</v>
      </c>
      <c r="AT49" s="265">
        <v>69</v>
      </c>
      <c r="AU49" s="265">
        <v>74</v>
      </c>
      <c r="AV49" s="265">
        <v>100</v>
      </c>
      <c r="AW49" s="265">
        <v>100</v>
      </c>
      <c r="AX49" s="265">
        <v>100</v>
      </c>
      <c r="AY49" s="265"/>
      <c r="AZ49" s="265" t="s">
        <v>199</v>
      </c>
      <c r="BA49" s="265" t="s">
        <v>199</v>
      </c>
      <c r="BB49" s="265" t="s">
        <v>199</v>
      </c>
      <c r="BC49" s="265">
        <v>92</v>
      </c>
      <c r="BD49" s="265">
        <v>88</v>
      </c>
      <c r="BE49" s="265">
        <v>90</v>
      </c>
      <c r="BF49" s="265">
        <v>100</v>
      </c>
      <c r="BG49" s="265" t="s">
        <v>229</v>
      </c>
      <c r="BH49" s="266" t="s">
        <v>229</v>
      </c>
      <c r="BI49" s="84"/>
    </row>
    <row r="50" spans="1:61" ht="13.15" x14ac:dyDescent="0.4">
      <c r="A50" s="120" t="s">
        <v>38</v>
      </c>
      <c r="B50" s="208" t="s">
        <v>199</v>
      </c>
      <c r="C50" s="139" t="s">
        <v>199</v>
      </c>
      <c r="D50" s="139" t="s">
        <v>199</v>
      </c>
      <c r="E50" s="251">
        <v>13</v>
      </c>
      <c r="F50" s="265">
        <v>8</v>
      </c>
      <c r="G50" s="265">
        <v>11</v>
      </c>
      <c r="H50" s="265">
        <v>18</v>
      </c>
      <c r="I50" s="265">
        <v>13</v>
      </c>
      <c r="J50" s="265">
        <v>15</v>
      </c>
      <c r="K50" s="265"/>
      <c r="L50" s="139" t="s">
        <v>199</v>
      </c>
      <c r="M50" s="139" t="s">
        <v>199</v>
      </c>
      <c r="N50" s="139" t="s">
        <v>199</v>
      </c>
      <c r="O50" s="265">
        <v>13</v>
      </c>
      <c r="P50" s="265">
        <v>8</v>
      </c>
      <c r="Q50" s="265">
        <v>11</v>
      </c>
      <c r="R50" s="265">
        <v>18</v>
      </c>
      <c r="S50" s="265">
        <v>13</v>
      </c>
      <c r="T50" s="265">
        <v>15</v>
      </c>
      <c r="U50" s="265"/>
      <c r="V50" s="139" t="s">
        <v>199</v>
      </c>
      <c r="W50" s="139" t="s">
        <v>199</v>
      </c>
      <c r="X50" s="139" t="s">
        <v>199</v>
      </c>
      <c r="Y50" s="265">
        <v>0</v>
      </c>
      <c r="Z50" s="265">
        <v>0</v>
      </c>
      <c r="AA50" s="265">
        <v>0</v>
      </c>
      <c r="AB50" s="265" t="s">
        <v>229</v>
      </c>
      <c r="AC50" s="265" t="s">
        <v>229</v>
      </c>
      <c r="AD50" s="266">
        <v>0</v>
      </c>
      <c r="AE50" s="265"/>
      <c r="AF50" s="267" t="s">
        <v>199</v>
      </c>
      <c r="AG50" s="265" t="s">
        <v>199</v>
      </c>
      <c r="AH50" s="265" t="s">
        <v>199</v>
      </c>
      <c r="AI50" s="265">
        <v>73</v>
      </c>
      <c r="AJ50" s="265">
        <v>64</v>
      </c>
      <c r="AK50" s="265">
        <v>69</v>
      </c>
      <c r="AL50" s="265">
        <v>100</v>
      </c>
      <c r="AM50" s="265">
        <v>99</v>
      </c>
      <c r="AN50" s="265">
        <v>99</v>
      </c>
      <c r="AO50" s="265"/>
      <c r="AP50" s="265" t="s">
        <v>199</v>
      </c>
      <c r="AQ50" s="265" t="s">
        <v>199</v>
      </c>
      <c r="AR50" s="265" t="s">
        <v>199</v>
      </c>
      <c r="AS50" s="265">
        <v>73</v>
      </c>
      <c r="AT50" s="265">
        <v>63</v>
      </c>
      <c r="AU50" s="265">
        <v>69</v>
      </c>
      <c r="AV50" s="265">
        <v>100</v>
      </c>
      <c r="AW50" s="265">
        <v>99</v>
      </c>
      <c r="AX50" s="265">
        <v>99</v>
      </c>
      <c r="AY50" s="265"/>
      <c r="AZ50" s="265" t="s">
        <v>199</v>
      </c>
      <c r="BA50" s="265" t="s">
        <v>199</v>
      </c>
      <c r="BB50" s="265" t="s">
        <v>199</v>
      </c>
      <c r="BC50" s="265">
        <v>91</v>
      </c>
      <c r="BD50" s="265">
        <v>80</v>
      </c>
      <c r="BE50" s="265">
        <v>87</v>
      </c>
      <c r="BF50" s="265" t="s">
        <v>229</v>
      </c>
      <c r="BG50" s="265" t="s">
        <v>229</v>
      </c>
      <c r="BH50" s="266">
        <v>100</v>
      </c>
      <c r="BI50" s="84"/>
    </row>
    <row r="51" spans="1:61" ht="13.15" x14ac:dyDescent="0.4">
      <c r="A51" s="120" t="s">
        <v>40</v>
      </c>
      <c r="B51" s="208" t="s">
        <v>199</v>
      </c>
      <c r="C51" s="139" t="s">
        <v>199</v>
      </c>
      <c r="D51" s="139" t="s">
        <v>199</v>
      </c>
      <c r="E51" s="251">
        <v>5</v>
      </c>
      <c r="F51" s="265">
        <v>4</v>
      </c>
      <c r="G51" s="265">
        <v>4</v>
      </c>
      <c r="H51" s="265">
        <v>5</v>
      </c>
      <c r="I51" s="265">
        <v>4</v>
      </c>
      <c r="J51" s="265">
        <v>5</v>
      </c>
      <c r="K51" s="265"/>
      <c r="L51" s="139" t="s">
        <v>199</v>
      </c>
      <c r="M51" s="139" t="s">
        <v>199</v>
      </c>
      <c r="N51" s="139" t="s">
        <v>199</v>
      </c>
      <c r="O51" s="265">
        <v>5</v>
      </c>
      <c r="P51" s="265">
        <v>4</v>
      </c>
      <c r="Q51" s="265">
        <v>4</v>
      </c>
      <c r="R51" s="265">
        <v>5</v>
      </c>
      <c r="S51" s="265">
        <v>4</v>
      </c>
      <c r="T51" s="265">
        <v>5</v>
      </c>
      <c r="U51" s="265"/>
      <c r="V51" s="139" t="s">
        <v>199</v>
      </c>
      <c r="W51" s="139" t="s">
        <v>199</v>
      </c>
      <c r="X51" s="139" t="s">
        <v>199</v>
      </c>
      <c r="Y51" s="265">
        <v>0</v>
      </c>
      <c r="Z51" s="265" t="s">
        <v>229</v>
      </c>
      <c r="AA51" s="265" t="s">
        <v>229</v>
      </c>
      <c r="AB51" s="265">
        <v>0</v>
      </c>
      <c r="AC51" s="265">
        <v>0</v>
      </c>
      <c r="AD51" s="266">
        <v>0</v>
      </c>
      <c r="AE51" s="265"/>
      <c r="AF51" s="267" t="s">
        <v>199</v>
      </c>
      <c r="AG51" s="265" t="s">
        <v>199</v>
      </c>
      <c r="AH51" s="265" t="s">
        <v>199</v>
      </c>
      <c r="AI51" s="265">
        <v>91</v>
      </c>
      <c r="AJ51" s="265">
        <v>85</v>
      </c>
      <c r="AK51" s="265">
        <v>88</v>
      </c>
      <c r="AL51" s="265">
        <v>99</v>
      </c>
      <c r="AM51" s="265">
        <v>99</v>
      </c>
      <c r="AN51" s="265">
        <v>99</v>
      </c>
      <c r="AO51" s="265"/>
      <c r="AP51" s="265" t="s">
        <v>199</v>
      </c>
      <c r="AQ51" s="265" t="s">
        <v>199</v>
      </c>
      <c r="AR51" s="265" t="s">
        <v>199</v>
      </c>
      <c r="AS51" s="265">
        <v>91</v>
      </c>
      <c r="AT51" s="265">
        <v>85</v>
      </c>
      <c r="AU51" s="265">
        <v>88</v>
      </c>
      <c r="AV51" s="265">
        <v>99</v>
      </c>
      <c r="AW51" s="265">
        <v>99</v>
      </c>
      <c r="AX51" s="265">
        <v>99</v>
      </c>
      <c r="AY51" s="265"/>
      <c r="AZ51" s="265" t="s">
        <v>199</v>
      </c>
      <c r="BA51" s="265" t="s">
        <v>199</v>
      </c>
      <c r="BB51" s="265" t="s">
        <v>199</v>
      </c>
      <c r="BC51" s="265">
        <v>100</v>
      </c>
      <c r="BD51" s="265" t="s">
        <v>229</v>
      </c>
      <c r="BE51" s="265" t="s">
        <v>229</v>
      </c>
      <c r="BF51" s="265">
        <v>100</v>
      </c>
      <c r="BG51" s="265">
        <v>100</v>
      </c>
      <c r="BH51" s="266">
        <v>100</v>
      </c>
      <c r="BI51" s="84"/>
    </row>
    <row r="52" spans="1:61" ht="18.95" customHeight="1" x14ac:dyDescent="0.4">
      <c r="A52" s="120" t="s">
        <v>81</v>
      </c>
      <c r="B52" s="208" t="s">
        <v>199</v>
      </c>
      <c r="C52" s="139" t="s">
        <v>199</v>
      </c>
      <c r="D52" s="139" t="s">
        <v>199</v>
      </c>
      <c r="E52" s="251">
        <v>1</v>
      </c>
      <c r="F52" s="265">
        <v>1</v>
      </c>
      <c r="G52" s="265">
        <v>1</v>
      </c>
      <c r="H52" s="265">
        <v>1</v>
      </c>
      <c r="I52" s="265">
        <v>1</v>
      </c>
      <c r="J52" s="265">
        <v>1</v>
      </c>
      <c r="K52" s="265"/>
      <c r="L52" s="139" t="s">
        <v>199</v>
      </c>
      <c r="M52" s="139" t="s">
        <v>199</v>
      </c>
      <c r="N52" s="139" t="s">
        <v>199</v>
      </c>
      <c r="O52" s="265">
        <v>1</v>
      </c>
      <c r="P52" s="265">
        <v>1</v>
      </c>
      <c r="Q52" s="265">
        <v>1</v>
      </c>
      <c r="R52" s="265">
        <v>1</v>
      </c>
      <c r="S52" s="265">
        <v>1</v>
      </c>
      <c r="T52" s="265">
        <v>1</v>
      </c>
      <c r="U52" s="265"/>
      <c r="V52" s="139" t="s">
        <v>199</v>
      </c>
      <c r="W52" s="139" t="s">
        <v>199</v>
      </c>
      <c r="X52" s="139" t="s">
        <v>199</v>
      </c>
      <c r="Y52" s="265" t="s">
        <v>199</v>
      </c>
      <c r="Z52" s="265" t="s">
        <v>199</v>
      </c>
      <c r="AA52" s="265" t="s">
        <v>199</v>
      </c>
      <c r="AB52" s="265" t="s">
        <v>199</v>
      </c>
      <c r="AC52" s="265" t="s">
        <v>199</v>
      </c>
      <c r="AD52" s="266" t="s">
        <v>199</v>
      </c>
      <c r="AE52" s="265"/>
      <c r="AF52" s="267" t="s">
        <v>199</v>
      </c>
      <c r="AG52" s="265" t="s">
        <v>199</v>
      </c>
      <c r="AH52" s="265" t="s">
        <v>199</v>
      </c>
      <c r="AI52" s="265">
        <v>85</v>
      </c>
      <c r="AJ52" s="265">
        <v>82</v>
      </c>
      <c r="AK52" s="265">
        <v>84</v>
      </c>
      <c r="AL52" s="265">
        <v>99</v>
      </c>
      <c r="AM52" s="265">
        <v>99</v>
      </c>
      <c r="AN52" s="265">
        <v>99</v>
      </c>
      <c r="AO52" s="265"/>
      <c r="AP52" s="265" t="s">
        <v>199</v>
      </c>
      <c r="AQ52" s="265" t="s">
        <v>199</v>
      </c>
      <c r="AR52" s="265" t="s">
        <v>199</v>
      </c>
      <c r="AS52" s="265">
        <v>85</v>
      </c>
      <c r="AT52" s="265">
        <v>82</v>
      </c>
      <c r="AU52" s="265">
        <v>84</v>
      </c>
      <c r="AV52" s="265">
        <v>99</v>
      </c>
      <c r="AW52" s="265">
        <v>99</v>
      </c>
      <c r="AX52" s="265">
        <v>99</v>
      </c>
      <c r="AY52" s="265"/>
      <c r="AZ52" s="265" t="s">
        <v>199</v>
      </c>
      <c r="BA52" s="265" t="s">
        <v>199</v>
      </c>
      <c r="BB52" s="265" t="s">
        <v>199</v>
      </c>
      <c r="BC52" s="265" t="s">
        <v>199</v>
      </c>
      <c r="BD52" s="265" t="s">
        <v>199</v>
      </c>
      <c r="BE52" s="265" t="s">
        <v>199</v>
      </c>
      <c r="BF52" s="265" t="s">
        <v>199</v>
      </c>
      <c r="BG52" s="265" t="s">
        <v>199</v>
      </c>
      <c r="BH52" s="266" t="s">
        <v>199</v>
      </c>
      <c r="BI52" s="84"/>
    </row>
    <row r="53" spans="1:61" ht="13.15" x14ac:dyDescent="0.4">
      <c r="A53" s="121" t="s">
        <v>41</v>
      </c>
      <c r="B53" s="208" t="s">
        <v>199</v>
      </c>
      <c r="C53" s="139" t="s">
        <v>199</v>
      </c>
      <c r="D53" s="139" t="s">
        <v>199</v>
      </c>
      <c r="E53" s="251">
        <v>0</v>
      </c>
      <c r="F53" s="265">
        <v>0</v>
      </c>
      <c r="G53" s="265">
        <v>0</v>
      </c>
      <c r="H53" s="265">
        <v>0</v>
      </c>
      <c r="I53" s="265">
        <v>0</v>
      </c>
      <c r="J53" s="265">
        <v>0</v>
      </c>
      <c r="K53" s="265"/>
      <c r="L53" s="139" t="s">
        <v>199</v>
      </c>
      <c r="M53" s="139" t="s">
        <v>199</v>
      </c>
      <c r="N53" s="139" t="s">
        <v>199</v>
      </c>
      <c r="O53" s="265">
        <v>0</v>
      </c>
      <c r="P53" s="265">
        <v>0</v>
      </c>
      <c r="Q53" s="265">
        <v>0</v>
      </c>
      <c r="R53" s="265">
        <v>0</v>
      </c>
      <c r="S53" s="265">
        <v>0</v>
      </c>
      <c r="T53" s="265">
        <v>0</v>
      </c>
      <c r="U53" s="265"/>
      <c r="V53" s="139" t="s">
        <v>199</v>
      </c>
      <c r="W53" s="139" t="s">
        <v>199</v>
      </c>
      <c r="X53" s="139" t="s">
        <v>199</v>
      </c>
      <c r="Y53" s="265" t="s">
        <v>199</v>
      </c>
      <c r="Z53" s="265" t="s">
        <v>199</v>
      </c>
      <c r="AA53" s="265" t="s">
        <v>199</v>
      </c>
      <c r="AB53" s="265" t="s">
        <v>199</v>
      </c>
      <c r="AC53" s="265" t="s">
        <v>199</v>
      </c>
      <c r="AD53" s="266" t="s">
        <v>199</v>
      </c>
      <c r="AE53" s="265"/>
      <c r="AF53" s="267" t="s">
        <v>199</v>
      </c>
      <c r="AG53" s="265" t="s">
        <v>199</v>
      </c>
      <c r="AH53" s="265" t="s">
        <v>199</v>
      </c>
      <c r="AI53" s="265">
        <v>77</v>
      </c>
      <c r="AJ53" s="265">
        <v>69</v>
      </c>
      <c r="AK53" s="265">
        <v>74</v>
      </c>
      <c r="AL53" s="265">
        <v>100</v>
      </c>
      <c r="AM53" s="265">
        <v>99</v>
      </c>
      <c r="AN53" s="265">
        <v>99</v>
      </c>
      <c r="AO53" s="265"/>
      <c r="AP53" s="265" t="s">
        <v>199</v>
      </c>
      <c r="AQ53" s="265" t="s">
        <v>199</v>
      </c>
      <c r="AR53" s="265" t="s">
        <v>199</v>
      </c>
      <c r="AS53" s="265">
        <v>77</v>
      </c>
      <c r="AT53" s="265">
        <v>69</v>
      </c>
      <c r="AU53" s="265">
        <v>74</v>
      </c>
      <c r="AV53" s="265">
        <v>100</v>
      </c>
      <c r="AW53" s="265">
        <v>99</v>
      </c>
      <c r="AX53" s="265">
        <v>99</v>
      </c>
      <c r="AY53" s="265"/>
      <c r="AZ53" s="265" t="s">
        <v>199</v>
      </c>
      <c r="BA53" s="265" t="s">
        <v>199</v>
      </c>
      <c r="BB53" s="265" t="s">
        <v>199</v>
      </c>
      <c r="BC53" s="265" t="s">
        <v>199</v>
      </c>
      <c r="BD53" s="265" t="s">
        <v>199</v>
      </c>
      <c r="BE53" s="265" t="s">
        <v>199</v>
      </c>
      <c r="BF53" s="265" t="s">
        <v>199</v>
      </c>
      <c r="BG53" s="265" t="s">
        <v>199</v>
      </c>
      <c r="BH53" s="266" t="s">
        <v>199</v>
      </c>
      <c r="BI53" s="84"/>
    </row>
    <row r="54" spans="1:61" ht="13.15" x14ac:dyDescent="0.4">
      <c r="A54" s="121" t="s">
        <v>42</v>
      </c>
      <c r="B54" s="208" t="s">
        <v>199</v>
      </c>
      <c r="C54" s="139" t="s">
        <v>199</v>
      </c>
      <c r="D54" s="139" t="s">
        <v>199</v>
      </c>
      <c r="E54" s="251" t="s">
        <v>229</v>
      </c>
      <c r="F54" s="265" t="s">
        <v>229</v>
      </c>
      <c r="G54" s="265">
        <v>0</v>
      </c>
      <c r="H54" s="265" t="s">
        <v>229</v>
      </c>
      <c r="I54" s="265">
        <v>0</v>
      </c>
      <c r="J54" s="265" t="s">
        <v>229</v>
      </c>
      <c r="K54" s="265"/>
      <c r="L54" s="139" t="s">
        <v>199</v>
      </c>
      <c r="M54" s="139" t="s">
        <v>199</v>
      </c>
      <c r="N54" s="139" t="s">
        <v>199</v>
      </c>
      <c r="O54" s="265" t="s">
        <v>229</v>
      </c>
      <c r="P54" s="265" t="s">
        <v>229</v>
      </c>
      <c r="Q54" s="265">
        <v>0</v>
      </c>
      <c r="R54" s="265" t="s">
        <v>229</v>
      </c>
      <c r="S54" s="265">
        <v>0</v>
      </c>
      <c r="T54" s="265" t="s">
        <v>229</v>
      </c>
      <c r="U54" s="265"/>
      <c r="V54" s="139" t="s">
        <v>199</v>
      </c>
      <c r="W54" s="139" t="s">
        <v>199</v>
      </c>
      <c r="X54" s="139" t="s">
        <v>199</v>
      </c>
      <c r="Y54" s="265" t="s">
        <v>199</v>
      </c>
      <c r="Z54" s="265" t="s">
        <v>199</v>
      </c>
      <c r="AA54" s="265" t="s">
        <v>199</v>
      </c>
      <c r="AB54" s="265" t="s">
        <v>199</v>
      </c>
      <c r="AC54" s="265" t="s">
        <v>199</v>
      </c>
      <c r="AD54" s="266" t="s">
        <v>199</v>
      </c>
      <c r="AE54" s="265"/>
      <c r="AF54" s="267" t="s">
        <v>199</v>
      </c>
      <c r="AG54" s="265" t="s">
        <v>199</v>
      </c>
      <c r="AH54" s="265" t="s">
        <v>199</v>
      </c>
      <c r="AI54" s="265" t="s">
        <v>229</v>
      </c>
      <c r="AJ54" s="265" t="s">
        <v>229</v>
      </c>
      <c r="AK54" s="265">
        <v>90</v>
      </c>
      <c r="AL54" s="265" t="s">
        <v>229</v>
      </c>
      <c r="AM54" s="265">
        <v>100</v>
      </c>
      <c r="AN54" s="265" t="s">
        <v>229</v>
      </c>
      <c r="AO54" s="265"/>
      <c r="AP54" s="265" t="s">
        <v>199</v>
      </c>
      <c r="AQ54" s="265" t="s">
        <v>199</v>
      </c>
      <c r="AR54" s="265" t="s">
        <v>199</v>
      </c>
      <c r="AS54" s="265" t="s">
        <v>229</v>
      </c>
      <c r="AT54" s="265" t="s">
        <v>229</v>
      </c>
      <c r="AU54" s="265">
        <v>90</v>
      </c>
      <c r="AV54" s="265" t="s">
        <v>229</v>
      </c>
      <c r="AW54" s="265">
        <v>100</v>
      </c>
      <c r="AX54" s="265" t="s">
        <v>229</v>
      </c>
      <c r="AY54" s="265"/>
      <c r="AZ54" s="265" t="s">
        <v>199</v>
      </c>
      <c r="BA54" s="265" t="s">
        <v>199</v>
      </c>
      <c r="BB54" s="265" t="s">
        <v>199</v>
      </c>
      <c r="BC54" s="265" t="s">
        <v>199</v>
      </c>
      <c r="BD54" s="265" t="s">
        <v>199</v>
      </c>
      <c r="BE54" s="265" t="s">
        <v>199</v>
      </c>
      <c r="BF54" s="265" t="s">
        <v>199</v>
      </c>
      <c r="BG54" s="265" t="s">
        <v>199</v>
      </c>
      <c r="BH54" s="266" t="s">
        <v>199</v>
      </c>
      <c r="BI54" s="84"/>
    </row>
    <row r="55" spans="1:61" ht="13.15" x14ac:dyDescent="0.4">
      <c r="A55" s="120" t="s">
        <v>43</v>
      </c>
      <c r="B55" s="208" t="s">
        <v>199</v>
      </c>
      <c r="C55" s="139" t="s">
        <v>199</v>
      </c>
      <c r="D55" s="139" t="s">
        <v>199</v>
      </c>
      <c r="E55" s="251">
        <v>0</v>
      </c>
      <c r="F55" s="265">
        <v>0</v>
      </c>
      <c r="G55" s="265">
        <v>0</v>
      </c>
      <c r="H55" s="265">
        <v>1</v>
      </c>
      <c r="I55" s="265">
        <v>0</v>
      </c>
      <c r="J55" s="265">
        <v>0</v>
      </c>
      <c r="K55" s="265"/>
      <c r="L55" s="139" t="s">
        <v>199</v>
      </c>
      <c r="M55" s="139" t="s">
        <v>199</v>
      </c>
      <c r="N55" s="139" t="s">
        <v>199</v>
      </c>
      <c r="O55" s="265">
        <v>0</v>
      </c>
      <c r="P55" s="265">
        <v>0</v>
      </c>
      <c r="Q55" s="265">
        <v>0</v>
      </c>
      <c r="R55" s="265">
        <v>1</v>
      </c>
      <c r="S55" s="265">
        <v>0</v>
      </c>
      <c r="T55" s="265">
        <v>0</v>
      </c>
      <c r="U55" s="265"/>
      <c r="V55" s="139" t="s">
        <v>199</v>
      </c>
      <c r="W55" s="139" t="s">
        <v>199</v>
      </c>
      <c r="X55" s="139" t="s">
        <v>199</v>
      </c>
      <c r="Y55" s="265" t="s">
        <v>199</v>
      </c>
      <c r="Z55" s="265" t="s">
        <v>199</v>
      </c>
      <c r="AA55" s="265" t="s">
        <v>199</v>
      </c>
      <c r="AB55" s="265" t="s">
        <v>199</v>
      </c>
      <c r="AC55" s="265" t="s">
        <v>199</v>
      </c>
      <c r="AD55" s="266" t="s">
        <v>199</v>
      </c>
      <c r="AE55" s="265"/>
      <c r="AF55" s="267" t="s">
        <v>199</v>
      </c>
      <c r="AG55" s="265" t="s">
        <v>199</v>
      </c>
      <c r="AH55" s="265" t="s">
        <v>199</v>
      </c>
      <c r="AI55" s="265">
        <v>92</v>
      </c>
      <c r="AJ55" s="265">
        <v>92</v>
      </c>
      <c r="AK55" s="265">
        <v>92</v>
      </c>
      <c r="AL55" s="265">
        <v>100</v>
      </c>
      <c r="AM55" s="265">
        <v>100</v>
      </c>
      <c r="AN55" s="265">
        <v>100</v>
      </c>
      <c r="AO55" s="265"/>
      <c r="AP55" s="265" t="s">
        <v>199</v>
      </c>
      <c r="AQ55" s="265" t="s">
        <v>199</v>
      </c>
      <c r="AR55" s="265" t="s">
        <v>199</v>
      </c>
      <c r="AS55" s="265">
        <v>92</v>
      </c>
      <c r="AT55" s="265">
        <v>92</v>
      </c>
      <c r="AU55" s="265">
        <v>92</v>
      </c>
      <c r="AV55" s="265">
        <v>100</v>
      </c>
      <c r="AW55" s="265">
        <v>100</v>
      </c>
      <c r="AX55" s="265">
        <v>100</v>
      </c>
      <c r="AY55" s="265"/>
      <c r="AZ55" s="265" t="s">
        <v>199</v>
      </c>
      <c r="BA55" s="265" t="s">
        <v>199</v>
      </c>
      <c r="BB55" s="265" t="s">
        <v>199</v>
      </c>
      <c r="BC55" s="265" t="s">
        <v>199</v>
      </c>
      <c r="BD55" s="265" t="s">
        <v>199</v>
      </c>
      <c r="BE55" s="265" t="s">
        <v>199</v>
      </c>
      <c r="BF55" s="265" t="s">
        <v>199</v>
      </c>
      <c r="BG55" s="265" t="s">
        <v>199</v>
      </c>
      <c r="BH55" s="266" t="s">
        <v>199</v>
      </c>
      <c r="BI55" s="84"/>
    </row>
    <row r="56" spans="1:61" ht="14.65" x14ac:dyDescent="0.4">
      <c r="A56" s="120" t="s">
        <v>455</v>
      </c>
      <c r="B56" s="208" t="s">
        <v>199</v>
      </c>
      <c r="C56" s="139" t="s">
        <v>199</v>
      </c>
      <c r="D56" s="139" t="s">
        <v>199</v>
      </c>
      <c r="E56" s="251">
        <v>0</v>
      </c>
      <c r="F56" s="265">
        <v>0</v>
      </c>
      <c r="G56" s="265">
        <v>0</v>
      </c>
      <c r="H56" s="265" t="s">
        <v>229</v>
      </c>
      <c r="I56" s="265" t="s">
        <v>229</v>
      </c>
      <c r="J56" s="265">
        <v>0</v>
      </c>
      <c r="K56" s="265"/>
      <c r="L56" s="139" t="s">
        <v>199</v>
      </c>
      <c r="M56" s="139" t="s">
        <v>199</v>
      </c>
      <c r="N56" s="139" t="s">
        <v>199</v>
      </c>
      <c r="O56" s="265">
        <v>0</v>
      </c>
      <c r="P56" s="265">
        <v>0</v>
      </c>
      <c r="Q56" s="265">
        <v>0</v>
      </c>
      <c r="R56" s="265" t="s">
        <v>229</v>
      </c>
      <c r="S56" s="265" t="s">
        <v>229</v>
      </c>
      <c r="T56" s="265">
        <v>0</v>
      </c>
      <c r="U56" s="265"/>
      <c r="V56" s="139" t="s">
        <v>199</v>
      </c>
      <c r="W56" s="139" t="s">
        <v>199</v>
      </c>
      <c r="X56" s="139" t="s">
        <v>199</v>
      </c>
      <c r="Y56" s="265" t="s">
        <v>199</v>
      </c>
      <c r="Z56" s="265" t="s">
        <v>199</v>
      </c>
      <c r="AA56" s="265" t="s">
        <v>199</v>
      </c>
      <c r="AB56" s="265" t="s">
        <v>199</v>
      </c>
      <c r="AC56" s="265" t="s">
        <v>199</v>
      </c>
      <c r="AD56" s="266" t="s">
        <v>199</v>
      </c>
      <c r="AE56" s="265"/>
      <c r="AF56" s="267" t="s">
        <v>199</v>
      </c>
      <c r="AG56" s="265" t="s">
        <v>199</v>
      </c>
      <c r="AH56" s="265" t="s">
        <v>199</v>
      </c>
      <c r="AI56" s="265">
        <v>79</v>
      </c>
      <c r="AJ56" s="265">
        <v>81</v>
      </c>
      <c r="AK56" s="265">
        <v>79</v>
      </c>
      <c r="AL56" s="265" t="s">
        <v>229</v>
      </c>
      <c r="AM56" s="265" t="s">
        <v>229</v>
      </c>
      <c r="AN56" s="265">
        <v>95</v>
      </c>
      <c r="AO56" s="265"/>
      <c r="AP56" s="265" t="s">
        <v>199</v>
      </c>
      <c r="AQ56" s="265" t="s">
        <v>199</v>
      </c>
      <c r="AR56" s="265" t="s">
        <v>199</v>
      </c>
      <c r="AS56" s="265">
        <v>79</v>
      </c>
      <c r="AT56" s="265">
        <v>81</v>
      </c>
      <c r="AU56" s="265">
        <v>79</v>
      </c>
      <c r="AV56" s="265" t="s">
        <v>229</v>
      </c>
      <c r="AW56" s="265" t="s">
        <v>229</v>
      </c>
      <c r="AX56" s="265">
        <v>95</v>
      </c>
      <c r="AY56" s="265"/>
      <c r="AZ56" s="265" t="s">
        <v>199</v>
      </c>
      <c r="BA56" s="265" t="s">
        <v>199</v>
      </c>
      <c r="BB56" s="265" t="s">
        <v>199</v>
      </c>
      <c r="BC56" s="265" t="s">
        <v>199</v>
      </c>
      <c r="BD56" s="265" t="s">
        <v>199</v>
      </c>
      <c r="BE56" s="265" t="s">
        <v>199</v>
      </c>
      <c r="BF56" s="265" t="s">
        <v>199</v>
      </c>
      <c r="BG56" s="265" t="s">
        <v>199</v>
      </c>
      <c r="BH56" s="266" t="s">
        <v>199</v>
      </c>
      <c r="BI56" s="84"/>
    </row>
    <row r="57" spans="1:61" ht="21.95" customHeight="1" x14ac:dyDescent="0.4">
      <c r="A57" s="121" t="s">
        <v>45</v>
      </c>
      <c r="B57" s="208" t="s">
        <v>199</v>
      </c>
      <c r="C57" s="139" t="s">
        <v>199</v>
      </c>
      <c r="D57" s="139" t="s">
        <v>199</v>
      </c>
      <c r="E57" s="251">
        <v>0</v>
      </c>
      <c r="F57" s="265">
        <v>0</v>
      </c>
      <c r="G57" s="265">
        <v>0</v>
      </c>
      <c r="H57" s="265" t="s">
        <v>229</v>
      </c>
      <c r="I57" s="265" t="s">
        <v>229</v>
      </c>
      <c r="J57" s="265">
        <v>0</v>
      </c>
      <c r="K57" s="265"/>
      <c r="L57" s="139" t="s">
        <v>199</v>
      </c>
      <c r="M57" s="139" t="s">
        <v>199</v>
      </c>
      <c r="N57" s="139" t="s">
        <v>199</v>
      </c>
      <c r="O57" s="265">
        <v>0</v>
      </c>
      <c r="P57" s="265">
        <v>0</v>
      </c>
      <c r="Q57" s="265">
        <v>0</v>
      </c>
      <c r="R57" s="265" t="s">
        <v>229</v>
      </c>
      <c r="S57" s="265" t="s">
        <v>229</v>
      </c>
      <c r="T57" s="265">
        <v>0</v>
      </c>
      <c r="U57" s="265"/>
      <c r="V57" s="139" t="s">
        <v>199</v>
      </c>
      <c r="W57" s="139" t="s">
        <v>199</v>
      </c>
      <c r="X57" s="139" t="s">
        <v>199</v>
      </c>
      <c r="Y57" s="265" t="s">
        <v>199</v>
      </c>
      <c r="Z57" s="265" t="s">
        <v>199</v>
      </c>
      <c r="AA57" s="265" t="s">
        <v>199</v>
      </c>
      <c r="AB57" s="265" t="s">
        <v>199</v>
      </c>
      <c r="AC57" s="265" t="s">
        <v>199</v>
      </c>
      <c r="AD57" s="266" t="s">
        <v>199</v>
      </c>
      <c r="AE57" s="265"/>
      <c r="AF57" s="267" t="s">
        <v>199</v>
      </c>
      <c r="AG57" s="265" t="s">
        <v>199</v>
      </c>
      <c r="AH57" s="265" t="s">
        <v>199</v>
      </c>
      <c r="AI57" s="265">
        <v>65</v>
      </c>
      <c r="AJ57" s="265">
        <v>50</v>
      </c>
      <c r="AK57" s="265">
        <v>57</v>
      </c>
      <c r="AL57" s="265" t="s">
        <v>229</v>
      </c>
      <c r="AM57" s="265" t="s">
        <v>229</v>
      </c>
      <c r="AN57" s="265">
        <v>98</v>
      </c>
      <c r="AO57" s="265"/>
      <c r="AP57" s="265" t="s">
        <v>199</v>
      </c>
      <c r="AQ57" s="265" t="s">
        <v>199</v>
      </c>
      <c r="AR57" s="265" t="s">
        <v>199</v>
      </c>
      <c r="AS57" s="265">
        <v>65</v>
      </c>
      <c r="AT57" s="265">
        <v>50</v>
      </c>
      <c r="AU57" s="265">
        <v>57</v>
      </c>
      <c r="AV57" s="265" t="s">
        <v>229</v>
      </c>
      <c r="AW57" s="265" t="s">
        <v>229</v>
      </c>
      <c r="AX57" s="265">
        <v>98</v>
      </c>
      <c r="AY57" s="265"/>
      <c r="AZ57" s="265" t="s">
        <v>199</v>
      </c>
      <c r="BA57" s="265" t="s">
        <v>199</v>
      </c>
      <c r="BB57" s="265" t="s">
        <v>199</v>
      </c>
      <c r="BC57" s="265" t="s">
        <v>199</v>
      </c>
      <c r="BD57" s="265" t="s">
        <v>199</v>
      </c>
      <c r="BE57" s="265" t="s">
        <v>199</v>
      </c>
      <c r="BF57" s="265" t="s">
        <v>199</v>
      </c>
      <c r="BG57" s="265" t="s">
        <v>199</v>
      </c>
      <c r="BH57" s="266" t="s">
        <v>199</v>
      </c>
      <c r="BI57" s="84"/>
    </row>
    <row r="58" spans="1:61" ht="13.15" x14ac:dyDescent="0.4">
      <c r="A58" s="120" t="s">
        <v>46</v>
      </c>
      <c r="B58" s="208" t="s">
        <v>199</v>
      </c>
      <c r="C58" s="139" t="s">
        <v>199</v>
      </c>
      <c r="D58" s="139" t="s">
        <v>199</v>
      </c>
      <c r="E58" s="251">
        <v>30</v>
      </c>
      <c r="F58" s="265">
        <v>11</v>
      </c>
      <c r="G58" s="265">
        <v>20</v>
      </c>
      <c r="H58" s="265">
        <v>37</v>
      </c>
      <c r="I58" s="265">
        <v>17</v>
      </c>
      <c r="J58" s="265">
        <v>27</v>
      </c>
      <c r="K58" s="265"/>
      <c r="L58" s="139" t="s">
        <v>199</v>
      </c>
      <c r="M58" s="139" t="s">
        <v>199</v>
      </c>
      <c r="N58" s="139" t="s">
        <v>199</v>
      </c>
      <c r="O58" s="265">
        <v>30</v>
      </c>
      <c r="P58" s="265">
        <v>11</v>
      </c>
      <c r="Q58" s="265">
        <v>20</v>
      </c>
      <c r="R58" s="265">
        <v>37</v>
      </c>
      <c r="S58" s="265">
        <v>17</v>
      </c>
      <c r="T58" s="265">
        <v>27</v>
      </c>
      <c r="U58" s="265"/>
      <c r="V58" s="139" t="s">
        <v>199</v>
      </c>
      <c r="W58" s="139" t="s">
        <v>199</v>
      </c>
      <c r="X58" s="139" t="s">
        <v>199</v>
      </c>
      <c r="Y58" s="265" t="s">
        <v>229</v>
      </c>
      <c r="Z58" s="265" t="s">
        <v>229</v>
      </c>
      <c r="AA58" s="265" t="s">
        <v>229</v>
      </c>
      <c r="AB58" s="265" t="s">
        <v>229</v>
      </c>
      <c r="AC58" s="265" t="s">
        <v>229</v>
      </c>
      <c r="AD58" s="266" t="s">
        <v>229</v>
      </c>
      <c r="AE58" s="265"/>
      <c r="AF58" s="267" t="s">
        <v>199</v>
      </c>
      <c r="AG58" s="265" t="s">
        <v>199</v>
      </c>
      <c r="AH58" s="265" t="s">
        <v>199</v>
      </c>
      <c r="AI58" s="265">
        <v>81</v>
      </c>
      <c r="AJ58" s="265">
        <v>61</v>
      </c>
      <c r="AK58" s="265">
        <v>75</v>
      </c>
      <c r="AL58" s="265">
        <v>100</v>
      </c>
      <c r="AM58" s="265">
        <v>99</v>
      </c>
      <c r="AN58" s="265">
        <v>99</v>
      </c>
      <c r="AO58" s="265"/>
      <c r="AP58" s="265" t="s">
        <v>199</v>
      </c>
      <c r="AQ58" s="265" t="s">
        <v>199</v>
      </c>
      <c r="AR58" s="265" t="s">
        <v>199</v>
      </c>
      <c r="AS58" s="265">
        <v>81</v>
      </c>
      <c r="AT58" s="265">
        <v>61</v>
      </c>
      <c r="AU58" s="265">
        <v>75</v>
      </c>
      <c r="AV58" s="265">
        <v>100</v>
      </c>
      <c r="AW58" s="265">
        <v>99</v>
      </c>
      <c r="AX58" s="265">
        <v>99</v>
      </c>
      <c r="AY58" s="265"/>
      <c r="AZ58" s="265" t="s">
        <v>199</v>
      </c>
      <c r="BA58" s="265" t="s">
        <v>199</v>
      </c>
      <c r="BB58" s="265" t="s">
        <v>199</v>
      </c>
      <c r="BC58" s="265" t="s">
        <v>229</v>
      </c>
      <c r="BD58" s="265" t="s">
        <v>229</v>
      </c>
      <c r="BE58" s="265" t="s">
        <v>229</v>
      </c>
      <c r="BF58" s="265" t="s">
        <v>229</v>
      </c>
      <c r="BG58" s="265" t="s">
        <v>229</v>
      </c>
      <c r="BH58" s="266" t="s">
        <v>229</v>
      </c>
      <c r="BI58" s="84"/>
    </row>
    <row r="59" spans="1:61" ht="13.15" x14ac:dyDescent="0.4">
      <c r="A59" s="120" t="s">
        <v>47</v>
      </c>
      <c r="B59" s="208" t="s">
        <v>199</v>
      </c>
      <c r="C59" s="139" t="s">
        <v>199</v>
      </c>
      <c r="D59" s="139" t="s">
        <v>199</v>
      </c>
      <c r="E59" s="251">
        <v>1</v>
      </c>
      <c r="F59" s="265">
        <v>1</v>
      </c>
      <c r="G59" s="265">
        <v>1</v>
      </c>
      <c r="H59" s="265">
        <v>1</v>
      </c>
      <c r="I59" s="265">
        <v>1</v>
      </c>
      <c r="J59" s="265">
        <v>1</v>
      </c>
      <c r="K59" s="265"/>
      <c r="L59" s="139" t="s">
        <v>199</v>
      </c>
      <c r="M59" s="139" t="s">
        <v>199</v>
      </c>
      <c r="N59" s="139" t="s">
        <v>199</v>
      </c>
      <c r="O59" s="265">
        <v>1</v>
      </c>
      <c r="P59" s="265">
        <v>1</v>
      </c>
      <c r="Q59" s="265">
        <v>1</v>
      </c>
      <c r="R59" s="265">
        <v>1</v>
      </c>
      <c r="S59" s="265">
        <v>1</v>
      </c>
      <c r="T59" s="265">
        <v>1</v>
      </c>
      <c r="U59" s="265"/>
      <c r="V59" s="139" t="s">
        <v>199</v>
      </c>
      <c r="W59" s="139" t="s">
        <v>199</v>
      </c>
      <c r="X59" s="139" t="s">
        <v>199</v>
      </c>
      <c r="Y59" s="265" t="s">
        <v>199</v>
      </c>
      <c r="Z59" s="265" t="s">
        <v>199</v>
      </c>
      <c r="AA59" s="265" t="s">
        <v>199</v>
      </c>
      <c r="AB59" s="265" t="s">
        <v>199</v>
      </c>
      <c r="AC59" s="265" t="s">
        <v>199</v>
      </c>
      <c r="AD59" s="266" t="s">
        <v>199</v>
      </c>
      <c r="AE59" s="265"/>
      <c r="AF59" s="267" t="s">
        <v>199</v>
      </c>
      <c r="AG59" s="265" t="s">
        <v>199</v>
      </c>
      <c r="AH59" s="265" t="s">
        <v>199</v>
      </c>
      <c r="AI59" s="265">
        <v>70</v>
      </c>
      <c r="AJ59" s="265">
        <v>52</v>
      </c>
      <c r="AK59" s="265">
        <v>61</v>
      </c>
      <c r="AL59" s="265">
        <v>99</v>
      </c>
      <c r="AM59" s="265">
        <v>97</v>
      </c>
      <c r="AN59" s="265">
        <v>98</v>
      </c>
      <c r="AO59" s="265"/>
      <c r="AP59" s="265" t="s">
        <v>199</v>
      </c>
      <c r="AQ59" s="265" t="s">
        <v>199</v>
      </c>
      <c r="AR59" s="265" t="s">
        <v>199</v>
      </c>
      <c r="AS59" s="265">
        <v>70</v>
      </c>
      <c r="AT59" s="265">
        <v>52</v>
      </c>
      <c r="AU59" s="265">
        <v>61</v>
      </c>
      <c r="AV59" s="265">
        <v>99</v>
      </c>
      <c r="AW59" s="265">
        <v>97</v>
      </c>
      <c r="AX59" s="265">
        <v>98</v>
      </c>
      <c r="AY59" s="265"/>
      <c r="AZ59" s="265" t="s">
        <v>199</v>
      </c>
      <c r="BA59" s="265" t="s">
        <v>199</v>
      </c>
      <c r="BB59" s="265" t="s">
        <v>199</v>
      </c>
      <c r="BC59" s="265" t="s">
        <v>199</v>
      </c>
      <c r="BD59" s="265" t="s">
        <v>199</v>
      </c>
      <c r="BE59" s="265" t="s">
        <v>199</v>
      </c>
      <c r="BF59" s="265" t="s">
        <v>199</v>
      </c>
      <c r="BG59" s="265" t="s">
        <v>199</v>
      </c>
      <c r="BH59" s="266" t="s">
        <v>199</v>
      </c>
      <c r="BI59" s="84"/>
    </row>
    <row r="60" spans="1:61" ht="13.15" x14ac:dyDescent="0.4">
      <c r="A60" s="122" t="s">
        <v>83</v>
      </c>
      <c r="B60" s="208" t="s">
        <v>199</v>
      </c>
      <c r="C60" s="139" t="s">
        <v>199</v>
      </c>
      <c r="D60" s="139" t="s">
        <v>199</v>
      </c>
      <c r="E60" s="251">
        <v>2</v>
      </c>
      <c r="F60" s="265">
        <v>0</v>
      </c>
      <c r="G60" s="265">
        <v>1</v>
      </c>
      <c r="H60" s="265">
        <v>3</v>
      </c>
      <c r="I60" s="265">
        <v>0</v>
      </c>
      <c r="J60" s="265">
        <v>2</v>
      </c>
      <c r="K60" s="265"/>
      <c r="L60" s="139" t="s">
        <v>199</v>
      </c>
      <c r="M60" s="139" t="s">
        <v>199</v>
      </c>
      <c r="N60" s="139" t="s">
        <v>199</v>
      </c>
      <c r="O60" s="265">
        <v>2</v>
      </c>
      <c r="P60" s="265">
        <v>0</v>
      </c>
      <c r="Q60" s="265">
        <v>1</v>
      </c>
      <c r="R60" s="265">
        <v>3</v>
      </c>
      <c r="S60" s="265">
        <v>0</v>
      </c>
      <c r="T60" s="265">
        <v>2</v>
      </c>
      <c r="U60" s="265"/>
      <c r="V60" s="139" t="s">
        <v>199</v>
      </c>
      <c r="W60" s="139" t="s">
        <v>199</v>
      </c>
      <c r="X60" s="139" t="s">
        <v>199</v>
      </c>
      <c r="Y60" s="265" t="s">
        <v>199</v>
      </c>
      <c r="Z60" s="265" t="s">
        <v>199</v>
      </c>
      <c r="AA60" s="265" t="s">
        <v>199</v>
      </c>
      <c r="AB60" s="265" t="s">
        <v>199</v>
      </c>
      <c r="AC60" s="265" t="s">
        <v>199</v>
      </c>
      <c r="AD60" s="266" t="s">
        <v>199</v>
      </c>
      <c r="AE60" s="265"/>
      <c r="AF60" s="267" t="s">
        <v>199</v>
      </c>
      <c r="AG60" s="265" t="s">
        <v>199</v>
      </c>
      <c r="AH60" s="265" t="s">
        <v>199</v>
      </c>
      <c r="AI60" s="265">
        <v>71</v>
      </c>
      <c r="AJ60" s="265">
        <v>61</v>
      </c>
      <c r="AK60" s="265">
        <v>71</v>
      </c>
      <c r="AL60" s="265">
        <v>99</v>
      </c>
      <c r="AM60" s="265">
        <v>98</v>
      </c>
      <c r="AN60" s="265">
        <v>99</v>
      </c>
      <c r="AO60" s="265"/>
      <c r="AP60" s="265" t="s">
        <v>199</v>
      </c>
      <c r="AQ60" s="265" t="s">
        <v>199</v>
      </c>
      <c r="AR60" s="265" t="s">
        <v>199</v>
      </c>
      <c r="AS60" s="265">
        <v>71</v>
      </c>
      <c r="AT60" s="265">
        <v>61</v>
      </c>
      <c r="AU60" s="265">
        <v>71</v>
      </c>
      <c r="AV60" s="265">
        <v>99</v>
      </c>
      <c r="AW60" s="265">
        <v>98</v>
      </c>
      <c r="AX60" s="265">
        <v>99</v>
      </c>
      <c r="AY60" s="265"/>
      <c r="AZ60" s="265" t="s">
        <v>199</v>
      </c>
      <c r="BA60" s="265" t="s">
        <v>199</v>
      </c>
      <c r="BB60" s="265" t="s">
        <v>199</v>
      </c>
      <c r="BC60" s="265" t="s">
        <v>199</v>
      </c>
      <c r="BD60" s="265" t="s">
        <v>199</v>
      </c>
      <c r="BE60" s="265" t="s">
        <v>199</v>
      </c>
      <c r="BF60" s="265" t="s">
        <v>199</v>
      </c>
      <c r="BG60" s="265" t="s">
        <v>199</v>
      </c>
      <c r="BH60" s="266" t="s">
        <v>199</v>
      </c>
      <c r="BI60" s="84"/>
    </row>
    <row r="61" spans="1:61" ht="13.15" x14ac:dyDescent="0.4">
      <c r="A61" s="120" t="s">
        <v>48</v>
      </c>
      <c r="B61" s="208" t="s">
        <v>199</v>
      </c>
      <c r="C61" s="139" t="s">
        <v>199</v>
      </c>
      <c r="D61" s="139" t="s">
        <v>199</v>
      </c>
      <c r="E61" s="251">
        <v>10</v>
      </c>
      <c r="F61" s="265">
        <v>5</v>
      </c>
      <c r="G61" s="265">
        <v>8</v>
      </c>
      <c r="H61" s="265">
        <v>13</v>
      </c>
      <c r="I61" s="265">
        <v>8</v>
      </c>
      <c r="J61" s="265">
        <v>10</v>
      </c>
      <c r="K61" s="265"/>
      <c r="L61" s="139" t="s">
        <v>199</v>
      </c>
      <c r="M61" s="139" t="s">
        <v>199</v>
      </c>
      <c r="N61" s="139" t="s">
        <v>199</v>
      </c>
      <c r="O61" s="265">
        <v>10</v>
      </c>
      <c r="P61" s="265">
        <v>5</v>
      </c>
      <c r="Q61" s="265">
        <v>8</v>
      </c>
      <c r="R61" s="265">
        <v>13</v>
      </c>
      <c r="S61" s="265">
        <v>8</v>
      </c>
      <c r="T61" s="265">
        <v>10</v>
      </c>
      <c r="U61" s="265"/>
      <c r="V61" s="139" t="s">
        <v>199</v>
      </c>
      <c r="W61" s="139" t="s">
        <v>199</v>
      </c>
      <c r="X61" s="139" t="s">
        <v>199</v>
      </c>
      <c r="Y61" s="265" t="s">
        <v>199</v>
      </c>
      <c r="Z61" s="265" t="s">
        <v>199</v>
      </c>
      <c r="AA61" s="265" t="s">
        <v>199</v>
      </c>
      <c r="AB61" s="265" t="s">
        <v>199</v>
      </c>
      <c r="AC61" s="265" t="s">
        <v>199</v>
      </c>
      <c r="AD61" s="266" t="s">
        <v>199</v>
      </c>
      <c r="AE61" s="265"/>
      <c r="AF61" s="267" t="s">
        <v>199</v>
      </c>
      <c r="AG61" s="265" t="s">
        <v>199</v>
      </c>
      <c r="AH61" s="265" t="s">
        <v>199</v>
      </c>
      <c r="AI61" s="265">
        <v>78</v>
      </c>
      <c r="AJ61" s="265">
        <v>62</v>
      </c>
      <c r="AK61" s="265">
        <v>71</v>
      </c>
      <c r="AL61" s="265">
        <v>100</v>
      </c>
      <c r="AM61" s="265">
        <v>99</v>
      </c>
      <c r="AN61" s="265">
        <v>99</v>
      </c>
      <c r="AO61" s="265"/>
      <c r="AP61" s="265" t="s">
        <v>199</v>
      </c>
      <c r="AQ61" s="265" t="s">
        <v>199</v>
      </c>
      <c r="AR61" s="265" t="s">
        <v>199</v>
      </c>
      <c r="AS61" s="265">
        <v>78</v>
      </c>
      <c r="AT61" s="265">
        <v>62</v>
      </c>
      <c r="AU61" s="265">
        <v>71</v>
      </c>
      <c r="AV61" s="265">
        <v>100</v>
      </c>
      <c r="AW61" s="265">
        <v>99</v>
      </c>
      <c r="AX61" s="265">
        <v>99</v>
      </c>
      <c r="AY61" s="265"/>
      <c r="AZ61" s="265" t="s">
        <v>199</v>
      </c>
      <c r="BA61" s="265" t="s">
        <v>199</v>
      </c>
      <c r="BB61" s="265" t="s">
        <v>199</v>
      </c>
      <c r="BC61" s="265" t="s">
        <v>199</v>
      </c>
      <c r="BD61" s="265" t="s">
        <v>199</v>
      </c>
      <c r="BE61" s="265" t="s">
        <v>199</v>
      </c>
      <c r="BF61" s="265" t="s">
        <v>199</v>
      </c>
      <c r="BG61" s="265" t="s">
        <v>199</v>
      </c>
      <c r="BH61" s="266" t="s">
        <v>199</v>
      </c>
      <c r="BI61" s="84"/>
    </row>
    <row r="62" spans="1:61" ht="13.15" x14ac:dyDescent="0.4">
      <c r="A62" s="121" t="s">
        <v>50</v>
      </c>
      <c r="B62" s="208" t="s">
        <v>199</v>
      </c>
      <c r="C62" s="139" t="s">
        <v>199</v>
      </c>
      <c r="D62" s="139" t="s">
        <v>199</v>
      </c>
      <c r="E62" s="251">
        <v>0</v>
      </c>
      <c r="F62" s="265">
        <v>0</v>
      </c>
      <c r="G62" s="265">
        <v>0</v>
      </c>
      <c r="H62" s="265">
        <v>0</v>
      </c>
      <c r="I62" s="265" t="s">
        <v>229</v>
      </c>
      <c r="J62" s="265" t="s">
        <v>229</v>
      </c>
      <c r="K62" s="265"/>
      <c r="L62" s="139" t="s">
        <v>199</v>
      </c>
      <c r="M62" s="139" t="s">
        <v>199</v>
      </c>
      <c r="N62" s="139" t="s">
        <v>199</v>
      </c>
      <c r="O62" s="265">
        <v>0</v>
      </c>
      <c r="P62" s="265">
        <v>0</v>
      </c>
      <c r="Q62" s="265">
        <v>0</v>
      </c>
      <c r="R62" s="265">
        <v>0</v>
      </c>
      <c r="S62" s="265" t="s">
        <v>229</v>
      </c>
      <c r="T62" s="265" t="s">
        <v>229</v>
      </c>
      <c r="U62" s="265"/>
      <c r="V62" s="139" t="s">
        <v>199</v>
      </c>
      <c r="W62" s="139" t="s">
        <v>199</v>
      </c>
      <c r="X62" s="139" t="s">
        <v>199</v>
      </c>
      <c r="Y62" s="265" t="s">
        <v>199</v>
      </c>
      <c r="Z62" s="265" t="s">
        <v>199</v>
      </c>
      <c r="AA62" s="265" t="s">
        <v>199</v>
      </c>
      <c r="AB62" s="265" t="s">
        <v>199</v>
      </c>
      <c r="AC62" s="265" t="s">
        <v>199</v>
      </c>
      <c r="AD62" s="266" t="s">
        <v>199</v>
      </c>
      <c r="AE62" s="265"/>
      <c r="AF62" s="267" t="s">
        <v>199</v>
      </c>
      <c r="AG62" s="265" t="s">
        <v>199</v>
      </c>
      <c r="AH62" s="265" t="s">
        <v>199</v>
      </c>
      <c r="AI62" s="265">
        <v>61</v>
      </c>
      <c r="AJ62" s="265">
        <v>40</v>
      </c>
      <c r="AK62" s="265">
        <v>49</v>
      </c>
      <c r="AL62" s="265">
        <v>100</v>
      </c>
      <c r="AM62" s="265" t="s">
        <v>229</v>
      </c>
      <c r="AN62" s="265" t="s">
        <v>229</v>
      </c>
      <c r="AO62" s="265"/>
      <c r="AP62" s="265" t="s">
        <v>199</v>
      </c>
      <c r="AQ62" s="265" t="s">
        <v>199</v>
      </c>
      <c r="AR62" s="265" t="s">
        <v>199</v>
      </c>
      <c r="AS62" s="265">
        <v>61</v>
      </c>
      <c r="AT62" s="265">
        <v>40</v>
      </c>
      <c r="AU62" s="265">
        <v>49</v>
      </c>
      <c r="AV62" s="265">
        <v>100</v>
      </c>
      <c r="AW62" s="265" t="s">
        <v>229</v>
      </c>
      <c r="AX62" s="265" t="s">
        <v>229</v>
      </c>
      <c r="AY62" s="265"/>
      <c r="AZ62" s="265" t="s">
        <v>199</v>
      </c>
      <c r="BA62" s="265" t="s">
        <v>199</v>
      </c>
      <c r="BB62" s="265" t="s">
        <v>199</v>
      </c>
      <c r="BC62" s="265" t="s">
        <v>199</v>
      </c>
      <c r="BD62" s="265" t="s">
        <v>199</v>
      </c>
      <c r="BE62" s="265" t="s">
        <v>199</v>
      </c>
      <c r="BF62" s="265" t="s">
        <v>199</v>
      </c>
      <c r="BG62" s="265" t="s">
        <v>199</v>
      </c>
      <c r="BH62" s="266" t="s">
        <v>199</v>
      </c>
      <c r="BI62" s="84"/>
    </row>
    <row r="63" spans="1:61" ht="13.15" x14ac:dyDescent="0.4">
      <c r="A63" s="121" t="s">
        <v>51</v>
      </c>
      <c r="B63" s="208" t="s">
        <v>199</v>
      </c>
      <c r="C63" s="139" t="s">
        <v>199</v>
      </c>
      <c r="D63" s="139" t="s">
        <v>199</v>
      </c>
      <c r="E63" s="251">
        <v>0</v>
      </c>
      <c r="F63" s="265">
        <v>0</v>
      </c>
      <c r="G63" s="265">
        <v>0</v>
      </c>
      <c r="H63" s="265">
        <v>1</v>
      </c>
      <c r="I63" s="265">
        <v>1</v>
      </c>
      <c r="J63" s="265">
        <v>1</v>
      </c>
      <c r="K63" s="265"/>
      <c r="L63" s="139" t="s">
        <v>199</v>
      </c>
      <c r="M63" s="139" t="s">
        <v>199</v>
      </c>
      <c r="N63" s="139" t="s">
        <v>199</v>
      </c>
      <c r="O63" s="265">
        <v>0</v>
      </c>
      <c r="P63" s="265">
        <v>0</v>
      </c>
      <c r="Q63" s="265">
        <v>0</v>
      </c>
      <c r="R63" s="265">
        <v>1</v>
      </c>
      <c r="S63" s="265">
        <v>1</v>
      </c>
      <c r="T63" s="265">
        <v>1</v>
      </c>
      <c r="U63" s="265"/>
      <c r="V63" s="139" t="s">
        <v>199</v>
      </c>
      <c r="W63" s="139" t="s">
        <v>199</v>
      </c>
      <c r="X63" s="139" t="s">
        <v>199</v>
      </c>
      <c r="Y63" s="265" t="s">
        <v>199</v>
      </c>
      <c r="Z63" s="265" t="s">
        <v>199</v>
      </c>
      <c r="AA63" s="265" t="s">
        <v>199</v>
      </c>
      <c r="AB63" s="265" t="s">
        <v>199</v>
      </c>
      <c r="AC63" s="265" t="s">
        <v>199</v>
      </c>
      <c r="AD63" s="266" t="s">
        <v>199</v>
      </c>
      <c r="AE63" s="265"/>
      <c r="AF63" s="267" t="s">
        <v>199</v>
      </c>
      <c r="AG63" s="265" t="s">
        <v>199</v>
      </c>
      <c r="AH63" s="265" t="s">
        <v>199</v>
      </c>
      <c r="AI63" s="265">
        <v>46</v>
      </c>
      <c r="AJ63" s="265">
        <v>42</v>
      </c>
      <c r="AK63" s="265">
        <v>44</v>
      </c>
      <c r="AL63" s="265">
        <v>96</v>
      </c>
      <c r="AM63" s="265">
        <v>94</v>
      </c>
      <c r="AN63" s="265">
        <v>95</v>
      </c>
      <c r="AO63" s="265"/>
      <c r="AP63" s="265" t="s">
        <v>199</v>
      </c>
      <c r="AQ63" s="265" t="s">
        <v>199</v>
      </c>
      <c r="AR63" s="265" t="s">
        <v>199</v>
      </c>
      <c r="AS63" s="265">
        <v>46</v>
      </c>
      <c r="AT63" s="265">
        <v>42</v>
      </c>
      <c r="AU63" s="265">
        <v>44</v>
      </c>
      <c r="AV63" s="265">
        <v>96</v>
      </c>
      <c r="AW63" s="265">
        <v>94</v>
      </c>
      <c r="AX63" s="265">
        <v>95</v>
      </c>
      <c r="AY63" s="265"/>
      <c r="AZ63" s="265" t="s">
        <v>199</v>
      </c>
      <c r="BA63" s="265" t="s">
        <v>199</v>
      </c>
      <c r="BB63" s="265" t="s">
        <v>199</v>
      </c>
      <c r="BC63" s="265" t="s">
        <v>199</v>
      </c>
      <c r="BD63" s="265" t="s">
        <v>199</v>
      </c>
      <c r="BE63" s="265" t="s">
        <v>199</v>
      </c>
      <c r="BF63" s="265" t="s">
        <v>199</v>
      </c>
      <c r="BG63" s="265" t="s">
        <v>199</v>
      </c>
      <c r="BH63" s="266" t="s">
        <v>199</v>
      </c>
      <c r="BI63" s="84"/>
    </row>
    <row r="64" spans="1:61" ht="13.15" x14ac:dyDescent="0.4">
      <c r="A64" s="121" t="s">
        <v>52</v>
      </c>
      <c r="B64" s="208" t="s">
        <v>199</v>
      </c>
      <c r="C64" s="139" t="s">
        <v>199</v>
      </c>
      <c r="D64" s="139" t="s">
        <v>199</v>
      </c>
      <c r="E64" s="251">
        <v>4</v>
      </c>
      <c r="F64" s="265">
        <v>0</v>
      </c>
      <c r="G64" s="265">
        <v>2</v>
      </c>
      <c r="H64" s="265">
        <v>6</v>
      </c>
      <c r="I64" s="265">
        <v>0</v>
      </c>
      <c r="J64" s="265">
        <v>3</v>
      </c>
      <c r="K64" s="265"/>
      <c r="L64" s="139" t="s">
        <v>199</v>
      </c>
      <c r="M64" s="139" t="s">
        <v>199</v>
      </c>
      <c r="N64" s="139" t="s">
        <v>199</v>
      </c>
      <c r="O64" s="265">
        <v>4</v>
      </c>
      <c r="P64" s="265">
        <v>0</v>
      </c>
      <c r="Q64" s="265">
        <v>2</v>
      </c>
      <c r="R64" s="265">
        <v>6</v>
      </c>
      <c r="S64" s="265">
        <v>0</v>
      </c>
      <c r="T64" s="265">
        <v>3</v>
      </c>
      <c r="U64" s="265"/>
      <c r="V64" s="139" t="s">
        <v>199</v>
      </c>
      <c r="W64" s="139" t="s">
        <v>199</v>
      </c>
      <c r="X64" s="139" t="s">
        <v>199</v>
      </c>
      <c r="Y64" s="265" t="s">
        <v>199</v>
      </c>
      <c r="Z64" s="265" t="s">
        <v>199</v>
      </c>
      <c r="AA64" s="265" t="s">
        <v>199</v>
      </c>
      <c r="AB64" s="265" t="s">
        <v>199</v>
      </c>
      <c r="AC64" s="265" t="s">
        <v>199</v>
      </c>
      <c r="AD64" s="266" t="s">
        <v>199</v>
      </c>
      <c r="AE64" s="265"/>
      <c r="AF64" s="267" t="s">
        <v>199</v>
      </c>
      <c r="AG64" s="265" t="s">
        <v>199</v>
      </c>
      <c r="AH64" s="265" t="s">
        <v>199</v>
      </c>
      <c r="AI64" s="265">
        <v>56</v>
      </c>
      <c r="AJ64" s="265">
        <v>28</v>
      </c>
      <c r="AK64" s="265">
        <v>54</v>
      </c>
      <c r="AL64" s="265">
        <v>98</v>
      </c>
      <c r="AM64" s="265">
        <v>91</v>
      </c>
      <c r="AN64" s="265">
        <v>97</v>
      </c>
      <c r="AO64" s="265"/>
      <c r="AP64" s="265" t="s">
        <v>199</v>
      </c>
      <c r="AQ64" s="265" t="s">
        <v>199</v>
      </c>
      <c r="AR64" s="265" t="s">
        <v>199</v>
      </c>
      <c r="AS64" s="265">
        <v>56</v>
      </c>
      <c r="AT64" s="265">
        <v>28</v>
      </c>
      <c r="AU64" s="265">
        <v>54</v>
      </c>
      <c r="AV64" s="265">
        <v>98</v>
      </c>
      <c r="AW64" s="265">
        <v>91</v>
      </c>
      <c r="AX64" s="265">
        <v>97</v>
      </c>
      <c r="AY64" s="265"/>
      <c r="AZ64" s="265" t="s">
        <v>199</v>
      </c>
      <c r="BA64" s="265" t="s">
        <v>199</v>
      </c>
      <c r="BB64" s="265" t="s">
        <v>199</v>
      </c>
      <c r="BC64" s="265" t="s">
        <v>199</v>
      </c>
      <c r="BD64" s="265" t="s">
        <v>199</v>
      </c>
      <c r="BE64" s="265" t="s">
        <v>199</v>
      </c>
      <c r="BF64" s="265" t="s">
        <v>199</v>
      </c>
      <c r="BG64" s="265" t="s">
        <v>199</v>
      </c>
      <c r="BH64" s="266" t="s">
        <v>199</v>
      </c>
      <c r="BI64" s="84"/>
    </row>
    <row r="65" spans="1:61" ht="13.15" x14ac:dyDescent="0.4">
      <c r="A65" s="122" t="s">
        <v>53</v>
      </c>
      <c r="B65" s="208" t="s">
        <v>199</v>
      </c>
      <c r="C65" s="139" t="s">
        <v>199</v>
      </c>
      <c r="D65" s="139" t="s">
        <v>199</v>
      </c>
      <c r="E65" s="251">
        <v>0</v>
      </c>
      <c r="F65" s="265">
        <v>0</v>
      </c>
      <c r="G65" s="265">
        <v>0</v>
      </c>
      <c r="H65" s="265" t="s">
        <v>229</v>
      </c>
      <c r="I65" s="265" t="s">
        <v>229</v>
      </c>
      <c r="J65" s="265">
        <v>0</v>
      </c>
      <c r="K65" s="265"/>
      <c r="L65" s="139" t="s">
        <v>199</v>
      </c>
      <c r="M65" s="139" t="s">
        <v>199</v>
      </c>
      <c r="N65" s="139" t="s">
        <v>199</v>
      </c>
      <c r="O65" s="265">
        <v>0</v>
      </c>
      <c r="P65" s="265">
        <v>0</v>
      </c>
      <c r="Q65" s="265">
        <v>0</v>
      </c>
      <c r="R65" s="265" t="s">
        <v>229</v>
      </c>
      <c r="S65" s="265" t="s">
        <v>229</v>
      </c>
      <c r="T65" s="265">
        <v>0</v>
      </c>
      <c r="U65" s="265"/>
      <c r="V65" s="139" t="s">
        <v>199</v>
      </c>
      <c r="W65" s="139" t="s">
        <v>199</v>
      </c>
      <c r="X65" s="139" t="s">
        <v>199</v>
      </c>
      <c r="Y65" s="265" t="s">
        <v>199</v>
      </c>
      <c r="Z65" s="265" t="s">
        <v>199</v>
      </c>
      <c r="AA65" s="265" t="s">
        <v>199</v>
      </c>
      <c r="AB65" s="265" t="s">
        <v>199</v>
      </c>
      <c r="AC65" s="265" t="s">
        <v>199</v>
      </c>
      <c r="AD65" s="266" t="s">
        <v>199</v>
      </c>
      <c r="AE65" s="265"/>
      <c r="AF65" s="267" t="s">
        <v>199</v>
      </c>
      <c r="AG65" s="265" t="s">
        <v>199</v>
      </c>
      <c r="AH65" s="265" t="s">
        <v>199</v>
      </c>
      <c r="AI65" s="265">
        <v>67</v>
      </c>
      <c r="AJ65" s="265">
        <v>44</v>
      </c>
      <c r="AK65" s="265">
        <v>58</v>
      </c>
      <c r="AL65" s="265" t="s">
        <v>229</v>
      </c>
      <c r="AM65" s="265" t="s">
        <v>229</v>
      </c>
      <c r="AN65" s="265">
        <v>100</v>
      </c>
      <c r="AO65" s="265"/>
      <c r="AP65" s="265" t="s">
        <v>199</v>
      </c>
      <c r="AQ65" s="265" t="s">
        <v>199</v>
      </c>
      <c r="AR65" s="265" t="s">
        <v>199</v>
      </c>
      <c r="AS65" s="265">
        <v>67</v>
      </c>
      <c r="AT65" s="265">
        <v>44</v>
      </c>
      <c r="AU65" s="265">
        <v>58</v>
      </c>
      <c r="AV65" s="265" t="s">
        <v>229</v>
      </c>
      <c r="AW65" s="265" t="s">
        <v>229</v>
      </c>
      <c r="AX65" s="265">
        <v>100</v>
      </c>
      <c r="AY65" s="265"/>
      <c r="AZ65" s="265" t="s">
        <v>199</v>
      </c>
      <c r="BA65" s="265" t="s">
        <v>199</v>
      </c>
      <c r="BB65" s="265" t="s">
        <v>199</v>
      </c>
      <c r="BC65" s="265" t="s">
        <v>199</v>
      </c>
      <c r="BD65" s="265" t="s">
        <v>199</v>
      </c>
      <c r="BE65" s="265" t="s">
        <v>199</v>
      </c>
      <c r="BF65" s="265" t="s">
        <v>199</v>
      </c>
      <c r="BG65" s="265" t="s">
        <v>199</v>
      </c>
      <c r="BH65" s="266" t="s">
        <v>199</v>
      </c>
      <c r="BI65" s="84"/>
    </row>
    <row r="66" spans="1:61" ht="12.75" customHeight="1" x14ac:dyDescent="0.4">
      <c r="A66" s="122" t="s">
        <v>54</v>
      </c>
      <c r="B66" s="208" t="s">
        <v>199</v>
      </c>
      <c r="C66" s="139" t="s">
        <v>199</v>
      </c>
      <c r="D66" s="139" t="s">
        <v>199</v>
      </c>
      <c r="E66" s="251">
        <v>0</v>
      </c>
      <c r="F66" s="265">
        <v>0</v>
      </c>
      <c r="G66" s="265">
        <v>0</v>
      </c>
      <c r="H66" s="265">
        <v>1</v>
      </c>
      <c r="I66" s="265">
        <v>0</v>
      </c>
      <c r="J66" s="265">
        <v>1</v>
      </c>
      <c r="K66" s="265"/>
      <c r="L66" s="139" t="s">
        <v>199</v>
      </c>
      <c r="M66" s="139" t="s">
        <v>199</v>
      </c>
      <c r="N66" s="139" t="s">
        <v>199</v>
      </c>
      <c r="O66" s="265">
        <v>0</v>
      </c>
      <c r="P66" s="265">
        <v>0</v>
      </c>
      <c r="Q66" s="265">
        <v>0</v>
      </c>
      <c r="R66" s="265">
        <v>1</v>
      </c>
      <c r="S66" s="265">
        <v>0</v>
      </c>
      <c r="T66" s="265">
        <v>1</v>
      </c>
      <c r="U66" s="265"/>
      <c r="V66" s="139" t="s">
        <v>199</v>
      </c>
      <c r="W66" s="139" t="s">
        <v>199</v>
      </c>
      <c r="X66" s="139" t="s">
        <v>199</v>
      </c>
      <c r="Y66" s="265" t="s">
        <v>199</v>
      </c>
      <c r="Z66" s="265" t="s">
        <v>199</v>
      </c>
      <c r="AA66" s="265" t="s">
        <v>199</v>
      </c>
      <c r="AB66" s="265" t="s">
        <v>199</v>
      </c>
      <c r="AC66" s="265" t="s">
        <v>199</v>
      </c>
      <c r="AD66" s="266" t="s">
        <v>199</v>
      </c>
      <c r="AE66" s="265"/>
      <c r="AF66" s="267" t="s">
        <v>199</v>
      </c>
      <c r="AG66" s="265" t="s">
        <v>199</v>
      </c>
      <c r="AH66" s="265" t="s">
        <v>199</v>
      </c>
      <c r="AI66" s="265">
        <v>51</v>
      </c>
      <c r="AJ66" s="265">
        <v>36</v>
      </c>
      <c r="AK66" s="265">
        <v>44</v>
      </c>
      <c r="AL66" s="265">
        <v>97</v>
      </c>
      <c r="AM66" s="265">
        <v>92</v>
      </c>
      <c r="AN66" s="265">
        <v>95</v>
      </c>
      <c r="AO66" s="265"/>
      <c r="AP66" s="265" t="s">
        <v>199</v>
      </c>
      <c r="AQ66" s="265" t="s">
        <v>199</v>
      </c>
      <c r="AR66" s="265" t="s">
        <v>199</v>
      </c>
      <c r="AS66" s="265">
        <v>51</v>
      </c>
      <c r="AT66" s="265">
        <v>36</v>
      </c>
      <c r="AU66" s="265">
        <v>44</v>
      </c>
      <c r="AV66" s="265">
        <v>97</v>
      </c>
      <c r="AW66" s="265">
        <v>92</v>
      </c>
      <c r="AX66" s="265">
        <v>95</v>
      </c>
      <c r="AY66" s="265"/>
      <c r="AZ66" s="265" t="s">
        <v>199</v>
      </c>
      <c r="BA66" s="265" t="s">
        <v>199</v>
      </c>
      <c r="BB66" s="265" t="s">
        <v>199</v>
      </c>
      <c r="BC66" s="265" t="s">
        <v>199</v>
      </c>
      <c r="BD66" s="265" t="s">
        <v>199</v>
      </c>
      <c r="BE66" s="265" t="s">
        <v>199</v>
      </c>
      <c r="BF66" s="265" t="s">
        <v>199</v>
      </c>
      <c r="BG66" s="265" t="s">
        <v>199</v>
      </c>
      <c r="BH66" s="266" t="s">
        <v>199</v>
      </c>
      <c r="BI66" s="84"/>
    </row>
    <row r="67" spans="1:61" ht="22.5" customHeight="1" x14ac:dyDescent="0.4">
      <c r="A67" s="122" t="s">
        <v>55</v>
      </c>
      <c r="B67" s="208" t="s">
        <v>199</v>
      </c>
      <c r="C67" s="139" t="s">
        <v>199</v>
      </c>
      <c r="D67" s="139" t="s">
        <v>199</v>
      </c>
      <c r="E67" s="251">
        <v>0</v>
      </c>
      <c r="F67" s="265">
        <v>0</v>
      </c>
      <c r="G67" s="265">
        <v>0</v>
      </c>
      <c r="H67" s="265" t="s">
        <v>229</v>
      </c>
      <c r="I67" s="265" t="s">
        <v>229</v>
      </c>
      <c r="J67" s="265">
        <v>0</v>
      </c>
      <c r="K67" s="265"/>
      <c r="L67" s="139" t="s">
        <v>199</v>
      </c>
      <c r="M67" s="139" t="s">
        <v>199</v>
      </c>
      <c r="N67" s="139" t="s">
        <v>199</v>
      </c>
      <c r="O67" s="265">
        <v>0</v>
      </c>
      <c r="P67" s="265">
        <v>0</v>
      </c>
      <c r="Q67" s="265">
        <v>0</v>
      </c>
      <c r="R67" s="265" t="s">
        <v>229</v>
      </c>
      <c r="S67" s="265" t="s">
        <v>229</v>
      </c>
      <c r="T67" s="265">
        <v>0</v>
      </c>
      <c r="U67" s="265"/>
      <c r="V67" s="139" t="s">
        <v>199</v>
      </c>
      <c r="W67" s="139" t="s">
        <v>199</v>
      </c>
      <c r="X67" s="139" t="s">
        <v>199</v>
      </c>
      <c r="Y67" s="265" t="s">
        <v>199</v>
      </c>
      <c r="Z67" s="265" t="s">
        <v>199</v>
      </c>
      <c r="AA67" s="265" t="s">
        <v>199</v>
      </c>
      <c r="AB67" s="265" t="s">
        <v>199</v>
      </c>
      <c r="AC67" s="265" t="s">
        <v>199</v>
      </c>
      <c r="AD67" s="266" t="s">
        <v>199</v>
      </c>
      <c r="AE67" s="265"/>
      <c r="AF67" s="267" t="s">
        <v>199</v>
      </c>
      <c r="AG67" s="265" t="s">
        <v>199</v>
      </c>
      <c r="AH67" s="265" t="s">
        <v>199</v>
      </c>
      <c r="AI67" s="265">
        <v>54</v>
      </c>
      <c r="AJ67" s="265">
        <v>33</v>
      </c>
      <c r="AK67" s="265">
        <v>40</v>
      </c>
      <c r="AL67" s="265" t="s">
        <v>229</v>
      </c>
      <c r="AM67" s="265" t="s">
        <v>229</v>
      </c>
      <c r="AN67" s="265">
        <v>95</v>
      </c>
      <c r="AO67" s="265"/>
      <c r="AP67" s="265" t="s">
        <v>199</v>
      </c>
      <c r="AQ67" s="265" t="s">
        <v>199</v>
      </c>
      <c r="AR67" s="265" t="s">
        <v>199</v>
      </c>
      <c r="AS67" s="265">
        <v>54</v>
      </c>
      <c r="AT67" s="265">
        <v>33</v>
      </c>
      <c r="AU67" s="265">
        <v>40</v>
      </c>
      <c r="AV67" s="265" t="s">
        <v>229</v>
      </c>
      <c r="AW67" s="265" t="s">
        <v>229</v>
      </c>
      <c r="AX67" s="265">
        <v>95</v>
      </c>
      <c r="AY67" s="265"/>
      <c r="AZ67" s="265" t="s">
        <v>199</v>
      </c>
      <c r="BA67" s="265" t="s">
        <v>199</v>
      </c>
      <c r="BB67" s="265" t="s">
        <v>199</v>
      </c>
      <c r="BC67" s="265" t="s">
        <v>199</v>
      </c>
      <c r="BD67" s="265" t="s">
        <v>199</v>
      </c>
      <c r="BE67" s="265" t="s">
        <v>199</v>
      </c>
      <c r="BF67" s="265" t="s">
        <v>199</v>
      </c>
      <c r="BG67" s="265" t="s">
        <v>199</v>
      </c>
      <c r="BH67" s="266" t="s">
        <v>199</v>
      </c>
      <c r="BI67" s="84"/>
    </row>
    <row r="68" spans="1:61" ht="21.75" customHeight="1" x14ac:dyDescent="0.4">
      <c r="A68" s="120" t="s">
        <v>56</v>
      </c>
      <c r="B68" s="208" t="s">
        <v>199</v>
      </c>
      <c r="C68" s="139" t="s">
        <v>199</v>
      </c>
      <c r="D68" s="139" t="s">
        <v>199</v>
      </c>
      <c r="E68" s="251">
        <v>6</v>
      </c>
      <c r="F68" s="265">
        <v>4</v>
      </c>
      <c r="G68" s="265">
        <v>5</v>
      </c>
      <c r="H68" s="265">
        <v>7</v>
      </c>
      <c r="I68" s="265">
        <v>8</v>
      </c>
      <c r="J68" s="265">
        <v>8</v>
      </c>
      <c r="K68" s="265"/>
      <c r="L68" s="139" t="s">
        <v>199</v>
      </c>
      <c r="M68" s="139" t="s">
        <v>199</v>
      </c>
      <c r="N68" s="139" t="s">
        <v>199</v>
      </c>
      <c r="O68" s="265">
        <v>6</v>
      </c>
      <c r="P68" s="265">
        <v>4</v>
      </c>
      <c r="Q68" s="265">
        <v>5</v>
      </c>
      <c r="R68" s="265">
        <v>7</v>
      </c>
      <c r="S68" s="265">
        <v>8</v>
      </c>
      <c r="T68" s="265">
        <v>8</v>
      </c>
      <c r="U68" s="265"/>
      <c r="V68" s="139" t="s">
        <v>199</v>
      </c>
      <c r="W68" s="139" t="s">
        <v>199</v>
      </c>
      <c r="X68" s="139" t="s">
        <v>199</v>
      </c>
      <c r="Y68" s="265" t="s">
        <v>199</v>
      </c>
      <c r="Z68" s="265" t="s">
        <v>199</v>
      </c>
      <c r="AA68" s="265" t="s">
        <v>199</v>
      </c>
      <c r="AB68" s="265" t="s">
        <v>199</v>
      </c>
      <c r="AC68" s="265" t="s">
        <v>199</v>
      </c>
      <c r="AD68" s="266" t="s">
        <v>199</v>
      </c>
      <c r="AE68" s="265"/>
      <c r="AF68" s="267" t="s">
        <v>199</v>
      </c>
      <c r="AG68" s="265" t="s">
        <v>199</v>
      </c>
      <c r="AH68" s="265" t="s">
        <v>199</v>
      </c>
      <c r="AI68" s="265">
        <v>78</v>
      </c>
      <c r="AJ68" s="265">
        <v>56</v>
      </c>
      <c r="AK68" s="265">
        <v>67</v>
      </c>
      <c r="AL68" s="265">
        <v>99</v>
      </c>
      <c r="AM68" s="265">
        <v>98</v>
      </c>
      <c r="AN68" s="265">
        <v>99</v>
      </c>
      <c r="AO68" s="265"/>
      <c r="AP68" s="265" t="s">
        <v>199</v>
      </c>
      <c r="AQ68" s="265" t="s">
        <v>199</v>
      </c>
      <c r="AR68" s="265" t="s">
        <v>199</v>
      </c>
      <c r="AS68" s="265">
        <v>78</v>
      </c>
      <c r="AT68" s="265">
        <v>56</v>
      </c>
      <c r="AU68" s="265">
        <v>67</v>
      </c>
      <c r="AV68" s="265">
        <v>99</v>
      </c>
      <c r="AW68" s="265">
        <v>98</v>
      </c>
      <c r="AX68" s="265">
        <v>99</v>
      </c>
      <c r="AY68" s="265"/>
      <c r="AZ68" s="265" t="s">
        <v>199</v>
      </c>
      <c r="BA68" s="265" t="s">
        <v>199</v>
      </c>
      <c r="BB68" s="265" t="s">
        <v>199</v>
      </c>
      <c r="BC68" s="265" t="s">
        <v>199</v>
      </c>
      <c r="BD68" s="265" t="s">
        <v>199</v>
      </c>
      <c r="BE68" s="265" t="s">
        <v>199</v>
      </c>
      <c r="BF68" s="265" t="s">
        <v>199</v>
      </c>
      <c r="BG68" s="265" t="s">
        <v>199</v>
      </c>
      <c r="BH68" s="266" t="s">
        <v>199</v>
      </c>
      <c r="BI68" s="84"/>
    </row>
    <row r="69" spans="1:61" ht="13.15" x14ac:dyDescent="0.4">
      <c r="A69" s="120" t="s">
        <v>57</v>
      </c>
      <c r="B69" s="208" t="s">
        <v>199</v>
      </c>
      <c r="C69" s="139" t="s">
        <v>199</v>
      </c>
      <c r="D69" s="139" t="s">
        <v>199</v>
      </c>
      <c r="E69" s="251">
        <v>5</v>
      </c>
      <c r="F69" s="265">
        <v>4</v>
      </c>
      <c r="G69" s="265">
        <v>5</v>
      </c>
      <c r="H69" s="265">
        <v>7</v>
      </c>
      <c r="I69" s="265">
        <v>6</v>
      </c>
      <c r="J69" s="265">
        <v>7</v>
      </c>
      <c r="K69" s="265"/>
      <c r="L69" s="139" t="s">
        <v>199</v>
      </c>
      <c r="M69" s="139" t="s">
        <v>199</v>
      </c>
      <c r="N69" s="139" t="s">
        <v>199</v>
      </c>
      <c r="O69" s="265">
        <v>5</v>
      </c>
      <c r="P69" s="265">
        <v>4</v>
      </c>
      <c r="Q69" s="265">
        <v>5</v>
      </c>
      <c r="R69" s="265">
        <v>7</v>
      </c>
      <c r="S69" s="265">
        <v>6</v>
      </c>
      <c r="T69" s="265">
        <v>6</v>
      </c>
      <c r="U69" s="265"/>
      <c r="V69" s="139" t="s">
        <v>199</v>
      </c>
      <c r="W69" s="139" t="s">
        <v>199</v>
      </c>
      <c r="X69" s="139" t="s">
        <v>199</v>
      </c>
      <c r="Y69" s="265">
        <v>0</v>
      </c>
      <c r="Z69" s="265" t="s">
        <v>229</v>
      </c>
      <c r="AA69" s="265" t="s">
        <v>229</v>
      </c>
      <c r="AB69" s="265">
        <v>0</v>
      </c>
      <c r="AC69" s="265" t="s">
        <v>229</v>
      </c>
      <c r="AD69" s="266" t="s">
        <v>229</v>
      </c>
      <c r="AE69" s="265"/>
      <c r="AF69" s="267" t="s">
        <v>199</v>
      </c>
      <c r="AG69" s="265" t="s">
        <v>199</v>
      </c>
      <c r="AH69" s="265" t="s">
        <v>199</v>
      </c>
      <c r="AI69" s="265">
        <v>75</v>
      </c>
      <c r="AJ69" s="265">
        <v>68</v>
      </c>
      <c r="AK69" s="265">
        <v>72</v>
      </c>
      <c r="AL69" s="265">
        <v>99</v>
      </c>
      <c r="AM69" s="265">
        <v>98</v>
      </c>
      <c r="AN69" s="265">
        <v>99</v>
      </c>
      <c r="AO69" s="265"/>
      <c r="AP69" s="265" t="s">
        <v>199</v>
      </c>
      <c r="AQ69" s="265" t="s">
        <v>199</v>
      </c>
      <c r="AR69" s="265" t="s">
        <v>199</v>
      </c>
      <c r="AS69" s="265">
        <v>75</v>
      </c>
      <c r="AT69" s="265">
        <v>68</v>
      </c>
      <c r="AU69" s="265">
        <v>72</v>
      </c>
      <c r="AV69" s="265">
        <v>99</v>
      </c>
      <c r="AW69" s="265">
        <v>98</v>
      </c>
      <c r="AX69" s="265">
        <v>99</v>
      </c>
      <c r="AY69" s="265"/>
      <c r="AZ69" s="265" t="s">
        <v>199</v>
      </c>
      <c r="BA69" s="265" t="s">
        <v>199</v>
      </c>
      <c r="BB69" s="265" t="s">
        <v>199</v>
      </c>
      <c r="BC69" s="265">
        <v>100</v>
      </c>
      <c r="BD69" s="265" t="s">
        <v>229</v>
      </c>
      <c r="BE69" s="265" t="s">
        <v>229</v>
      </c>
      <c r="BF69" s="265">
        <v>100</v>
      </c>
      <c r="BG69" s="265" t="s">
        <v>229</v>
      </c>
      <c r="BH69" s="266" t="s">
        <v>229</v>
      </c>
      <c r="BI69" s="84"/>
    </row>
    <row r="70" spans="1:61" ht="13.15" x14ac:dyDescent="0.4">
      <c r="A70" s="121" t="s">
        <v>58</v>
      </c>
      <c r="B70" s="208" t="s">
        <v>199</v>
      </c>
      <c r="C70" s="139" t="s">
        <v>199</v>
      </c>
      <c r="D70" s="139" t="s">
        <v>199</v>
      </c>
      <c r="E70" s="251">
        <v>1</v>
      </c>
      <c r="F70" s="265">
        <v>0</v>
      </c>
      <c r="G70" s="265">
        <v>0</v>
      </c>
      <c r="H70" s="265">
        <v>1</v>
      </c>
      <c r="I70" s="265">
        <v>0</v>
      </c>
      <c r="J70" s="265">
        <v>1</v>
      </c>
      <c r="K70" s="265"/>
      <c r="L70" s="139" t="s">
        <v>199</v>
      </c>
      <c r="M70" s="139" t="s">
        <v>199</v>
      </c>
      <c r="N70" s="139" t="s">
        <v>199</v>
      </c>
      <c r="O70" s="265">
        <v>1</v>
      </c>
      <c r="P70" s="265">
        <v>0</v>
      </c>
      <c r="Q70" s="265">
        <v>0</v>
      </c>
      <c r="R70" s="265">
        <v>1</v>
      </c>
      <c r="S70" s="265">
        <v>0</v>
      </c>
      <c r="T70" s="265">
        <v>1</v>
      </c>
      <c r="U70" s="265"/>
      <c r="V70" s="139" t="s">
        <v>199</v>
      </c>
      <c r="W70" s="139" t="s">
        <v>199</v>
      </c>
      <c r="X70" s="139" t="s">
        <v>199</v>
      </c>
      <c r="Y70" s="265" t="s">
        <v>199</v>
      </c>
      <c r="Z70" s="265" t="s">
        <v>199</v>
      </c>
      <c r="AA70" s="265" t="s">
        <v>199</v>
      </c>
      <c r="AB70" s="265" t="s">
        <v>199</v>
      </c>
      <c r="AC70" s="265" t="s">
        <v>199</v>
      </c>
      <c r="AD70" s="266" t="s">
        <v>199</v>
      </c>
      <c r="AE70" s="265"/>
      <c r="AF70" s="267" t="s">
        <v>199</v>
      </c>
      <c r="AG70" s="265" t="s">
        <v>199</v>
      </c>
      <c r="AH70" s="265" t="s">
        <v>199</v>
      </c>
      <c r="AI70" s="265">
        <v>71</v>
      </c>
      <c r="AJ70" s="265">
        <v>57</v>
      </c>
      <c r="AK70" s="265">
        <v>67</v>
      </c>
      <c r="AL70" s="265">
        <v>100</v>
      </c>
      <c r="AM70" s="265">
        <v>99</v>
      </c>
      <c r="AN70" s="265">
        <v>100</v>
      </c>
      <c r="AO70" s="265"/>
      <c r="AP70" s="265" t="s">
        <v>199</v>
      </c>
      <c r="AQ70" s="265" t="s">
        <v>199</v>
      </c>
      <c r="AR70" s="265" t="s">
        <v>199</v>
      </c>
      <c r="AS70" s="265">
        <v>71</v>
      </c>
      <c r="AT70" s="265">
        <v>57</v>
      </c>
      <c r="AU70" s="265">
        <v>67</v>
      </c>
      <c r="AV70" s="265">
        <v>100</v>
      </c>
      <c r="AW70" s="265">
        <v>99</v>
      </c>
      <c r="AX70" s="265">
        <v>100</v>
      </c>
      <c r="AY70" s="265"/>
      <c r="AZ70" s="265" t="s">
        <v>199</v>
      </c>
      <c r="BA70" s="265" t="s">
        <v>199</v>
      </c>
      <c r="BB70" s="265" t="s">
        <v>199</v>
      </c>
      <c r="BC70" s="265" t="s">
        <v>199</v>
      </c>
      <c r="BD70" s="265" t="s">
        <v>199</v>
      </c>
      <c r="BE70" s="265" t="s">
        <v>199</v>
      </c>
      <c r="BF70" s="265" t="s">
        <v>199</v>
      </c>
      <c r="BG70" s="265" t="s">
        <v>199</v>
      </c>
      <c r="BH70" s="266" t="s">
        <v>199</v>
      </c>
      <c r="BI70" s="84"/>
    </row>
    <row r="71" spans="1:61" ht="13.15" x14ac:dyDescent="0.4">
      <c r="A71" s="120" t="s">
        <v>59</v>
      </c>
      <c r="B71" s="208" t="s">
        <v>199</v>
      </c>
      <c r="C71" s="139" t="s">
        <v>199</v>
      </c>
      <c r="D71" s="139" t="s">
        <v>199</v>
      </c>
      <c r="E71" s="251">
        <v>10</v>
      </c>
      <c r="F71" s="265">
        <v>17</v>
      </c>
      <c r="G71" s="265">
        <v>14</v>
      </c>
      <c r="H71" s="265">
        <v>14</v>
      </c>
      <c r="I71" s="265">
        <v>26</v>
      </c>
      <c r="J71" s="265">
        <v>20</v>
      </c>
      <c r="K71" s="265"/>
      <c r="L71" s="139" t="s">
        <v>199</v>
      </c>
      <c r="M71" s="139" t="s">
        <v>199</v>
      </c>
      <c r="N71" s="139" t="s">
        <v>199</v>
      </c>
      <c r="O71" s="265">
        <v>10</v>
      </c>
      <c r="P71" s="265">
        <v>17</v>
      </c>
      <c r="Q71" s="265">
        <v>14</v>
      </c>
      <c r="R71" s="265">
        <v>14</v>
      </c>
      <c r="S71" s="265">
        <v>26</v>
      </c>
      <c r="T71" s="265">
        <v>20</v>
      </c>
      <c r="U71" s="265"/>
      <c r="V71" s="139" t="s">
        <v>199</v>
      </c>
      <c r="W71" s="139" t="s">
        <v>199</v>
      </c>
      <c r="X71" s="139" t="s">
        <v>199</v>
      </c>
      <c r="Y71" s="265" t="s">
        <v>199</v>
      </c>
      <c r="Z71" s="265" t="s">
        <v>199</v>
      </c>
      <c r="AA71" s="265" t="s">
        <v>199</v>
      </c>
      <c r="AB71" s="265" t="s">
        <v>199</v>
      </c>
      <c r="AC71" s="265" t="s">
        <v>199</v>
      </c>
      <c r="AD71" s="266" t="s">
        <v>199</v>
      </c>
      <c r="AE71" s="265"/>
      <c r="AF71" s="267" t="s">
        <v>199</v>
      </c>
      <c r="AG71" s="265" t="s">
        <v>199</v>
      </c>
      <c r="AH71" s="265" t="s">
        <v>199</v>
      </c>
      <c r="AI71" s="265">
        <v>72</v>
      </c>
      <c r="AJ71" s="265">
        <v>65</v>
      </c>
      <c r="AK71" s="265">
        <v>68</v>
      </c>
      <c r="AL71" s="265">
        <v>100</v>
      </c>
      <c r="AM71" s="265">
        <v>100</v>
      </c>
      <c r="AN71" s="265">
        <v>100</v>
      </c>
      <c r="AO71" s="265"/>
      <c r="AP71" s="265" t="s">
        <v>199</v>
      </c>
      <c r="AQ71" s="265" t="s">
        <v>199</v>
      </c>
      <c r="AR71" s="265" t="s">
        <v>199</v>
      </c>
      <c r="AS71" s="265">
        <v>72</v>
      </c>
      <c r="AT71" s="265">
        <v>65</v>
      </c>
      <c r="AU71" s="265">
        <v>68</v>
      </c>
      <c r="AV71" s="265">
        <v>100</v>
      </c>
      <c r="AW71" s="265">
        <v>100</v>
      </c>
      <c r="AX71" s="265">
        <v>100</v>
      </c>
      <c r="AY71" s="265"/>
      <c r="AZ71" s="265" t="s">
        <v>199</v>
      </c>
      <c r="BA71" s="265" t="s">
        <v>199</v>
      </c>
      <c r="BB71" s="265" t="s">
        <v>199</v>
      </c>
      <c r="BC71" s="265" t="s">
        <v>199</v>
      </c>
      <c r="BD71" s="265" t="s">
        <v>199</v>
      </c>
      <c r="BE71" s="265" t="s">
        <v>199</v>
      </c>
      <c r="BF71" s="265" t="s">
        <v>199</v>
      </c>
      <c r="BG71" s="265" t="s">
        <v>199</v>
      </c>
      <c r="BH71" s="266" t="s">
        <v>199</v>
      </c>
      <c r="BI71" s="84"/>
    </row>
    <row r="72" spans="1:61" ht="13.15" x14ac:dyDescent="0.4">
      <c r="A72" s="120" t="s">
        <v>60</v>
      </c>
      <c r="B72" s="208" t="s">
        <v>199</v>
      </c>
      <c r="C72" s="139" t="s">
        <v>199</v>
      </c>
      <c r="D72" s="139" t="s">
        <v>199</v>
      </c>
      <c r="E72" s="251">
        <v>39</v>
      </c>
      <c r="F72" s="265">
        <v>27</v>
      </c>
      <c r="G72" s="265">
        <v>33</v>
      </c>
      <c r="H72" s="265">
        <v>51</v>
      </c>
      <c r="I72" s="265">
        <v>42</v>
      </c>
      <c r="J72" s="265">
        <v>46</v>
      </c>
      <c r="K72" s="265"/>
      <c r="L72" s="139" t="s">
        <v>199</v>
      </c>
      <c r="M72" s="139" t="s">
        <v>199</v>
      </c>
      <c r="N72" s="139" t="s">
        <v>199</v>
      </c>
      <c r="O72" s="265">
        <v>39</v>
      </c>
      <c r="P72" s="265">
        <v>27</v>
      </c>
      <c r="Q72" s="265">
        <v>33</v>
      </c>
      <c r="R72" s="265">
        <v>51</v>
      </c>
      <c r="S72" s="265">
        <v>42</v>
      </c>
      <c r="T72" s="265">
        <v>46</v>
      </c>
      <c r="U72" s="265"/>
      <c r="V72" s="139" t="s">
        <v>199</v>
      </c>
      <c r="W72" s="139" t="s">
        <v>199</v>
      </c>
      <c r="X72" s="139" t="s">
        <v>199</v>
      </c>
      <c r="Y72" s="265" t="s">
        <v>199</v>
      </c>
      <c r="Z72" s="265" t="s">
        <v>199</v>
      </c>
      <c r="AA72" s="265" t="s">
        <v>199</v>
      </c>
      <c r="AB72" s="265" t="s">
        <v>199</v>
      </c>
      <c r="AC72" s="265" t="s">
        <v>199</v>
      </c>
      <c r="AD72" s="266" t="s">
        <v>199</v>
      </c>
      <c r="AE72" s="265"/>
      <c r="AF72" s="267" t="s">
        <v>199</v>
      </c>
      <c r="AG72" s="265" t="s">
        <v>199</v>
      </c>
      <c r="AH72" s="265" t="s">
        <v>199</v>
      </c>
      <c r="AI72" s="265">
        <v>77</v>
      </c>
      <c r="AJ72" s="265">
        <v>63</v>
      </c>
      <c r="AK72" s="265">
        <v>70</v>
      </c>
      <c r="AL72" s="265">
        <v>99</v>
      </c>
      <c r="AM72" s="265">
        <v>97</v>
      </c>
      <c r="AN72" s="265">
        <v>98</v>
      </c>
      <c r="AO72" s="265"/>
      <c r="AP72" s="265" t="s">
        <v>199</v>
      </c>
      <c r="AQ72" s="265" t="s">
        <v>199</v>
      </c>
      <c r="AR72" s="265" t="s">
        <v>199</v>
      </c>
      <c r="AS72" s="265">
        <v>77</v>
      </c>
      <c r="AT72" s="265">
        <v>63</v>
      </c>
      <c r="AU72" s="265">
        <v>70</v>
      </c>
      <c r="AV72" s="265">
        <v>99</v>
      </c>
      <c r="AW72" s="265">
        <v>97</v>
      </c>
      <c r="AX72" s="265">
        <v>98</v>
      </c>
      <c r="AY72" s="265"/>
      <c r="AZ72" s="265" t="s">
        <v>199</v>
      </c>
      <c r="BA72" s="265" t="s">
        <v>199</v>
      </c>
      <c r="BB72" s="265" t="s">
        <v>199</v>
      </c>
      <c r="BC72" s="265" t="s">
        <v>199</v>
      </c>
      <c r="BD72" s="265" t="s">
        <v>199</v>
      </c>
      <c r="BE72" s="265" t="s">
        <v>199</v>
      </c>
      <c r="BF72" s="265" t="s">
        <v>199</v>
      </c>
      <c r="BG72" s="265" t="s">
        <v>199</v>
      </c>
      <c r="BH72" s="266" t="s">
        <v>199</v>
      </c>
      <c r="BI72" s="84"/>
    </row>
    <row r="73" spans="1:61" ht="13.15" x14ac:dyDescent="0.4">
      <c r="A73" s="120" t="s">
        <v>61</v>
      </c>
      <c r="B73" s="208" t="s">
        <v>199</v>
      </c>
      <c r="C73" s="139" t="s">
        <v>199</v>
      </c>
      <c r="D73" s="139" t="s">
        <v>199</v>
      </c>
      <c r="E73" s="251">
        <v>4</v>
      </c>
      <c r="F73" s="265">
        <v>4</v>
      </c>
      <c r="G73" s="265">
        <v>4</v>
      </c>
      <c r="H73" s="265">
        <v>5</v>
      </c>
      <c r="I73" s="265">
        <v>6</v>
      </c>
      <c r="J73" s="265">
        <v>5</v>
      </c>
      <c r="K73" s="265"/>
      <c r="L73" s="139" t="s">
        <v>199</v>
      </c>
      <c r="M73" s="139" t="s">
        <v>199</v>
      </c>
      <c r="N73" s="139" t="s">
        <v>199</v>
      </c>
      <c r="O73" s="265">
        <v>4</v>
      </c>
      <c r="P73" s="265">
        <v>4</v>
      </c>
      <c r="Q73" s="265">
        <v>4</v>
      </c>
      <c r="R73" s="265">
        <v>5</v>
      </c>
      <c r="S73" s="265">
        <v>6</v>
      </c>
      <c r="T73" s="265">
        <v>5</v>
      </c>
      <c r="U73" s="265"/>
      <c r="V73" s="139" t="s">
        <v>199</v>
      </c>
      <c r="W73" s="139" t="s">
        <v>199</v>
      </c>
      <c r="X73" s="139" t="s">
        <v>199</v>
      </c>
      <c r="Y73" s="265" t="s">
        <v>199</v>
      </c>
      <c r="Z73" s="265" t="s">
        <v>199</v>
      </c>
      <c r="AA73" s="265" t="s">
        <v>199</v>
      </c>
      <c r="AB73" s="265" t="s">
        <v>199</v>
      </c>
      <c r="AC73" s="265" t="s">
        <v>199</v>
      </c>
      <c r="AD73" s="266" t="s">
        <v>199</v>
      </c>
      <c r="AE73" s="265"/>
      <c r="AF73" s="267" t="s">
        <v>199</v>
      </c>
      <c r="AG73" s="265" t="s">
        <v>199</v>
      </c>
      <c r="AH73" s="265" t="s">
        <v>199</v>
      </c>
      <c r="AI73" s="265">
        <v>73</v>
      </c>
      <c r="AJ73" s="265">
        <v>68</v>
      </c>
      <c r="AK73" s="265">
        <v>70</v>
      </c>
      <c r="AL73" s="265">
        <v>98</v>
      </c>
      <c r="AM73" s="265">
        <v>98</v>
      </c>
      <c r="AN73" s="265">
        <v>98</v>
      </c>
      <c r="AO73" s="265"/>
      <c r="AP73" s="265" t="s">
        <v>199</v>
      </c>
      <c r="AQ73" s="265" t="s">
        <v>199</v>
      </c>
      <c r="AR73" s="265" t="s">
        <v>199</v>
      </c>
      <c r="AS73" s="265">
        <v>73</v>
      </c>
      <c r="AT73" s="265">
        <v>68</v>
      </c>
      <c r="AU73" s="265">
        <v>70</v>
      </c>
      <c r="AV73" s="265">
        <v>98</v>
      </c>
      <c r="AW73" s="265">
        <v>98</v>
      </c>
      <c r="AX73" s="265">
        <v>98</v>
      </c>
      <c r="AY73" s="265"/>
      <c r="AZ73" s="265" t="s">
        <v>199</v>
      </c>
      <c r="BA73" s="265" t="s">
        <v>199</v>
      </c>
      <c r="BB73" s="265" t="s">
        <v>199</v>
      </c>
      <c r="BC73" s="265" t="s">
        <v>199</v>
      </c>
      <c r="BD73" s="265" t="s">
        <v>199</v>
      </c>
      <c r="BE73" s="265" t="s">
        <v>199</v>
      </c>
      <c r="BF73" s="265" t="s">
        <v>199</v>
      </c>
      <c r="BG73" s="265" t="s">
        <v>199</v>
      </c>
      <c r="BH73" s="266" t="s">
        <v>199</v>
      </c>
      <c r="BI73" s="84"/>
    </row>
    <row r="74" spans="1:61" ht="13.15" x14ac:dyDescent="0.4">
      <c r="A74" s="120" t="s">
        <v>62</v>
      </c>
      <c r="B74" s="208" t="s">
        <v>199</v>
      </c>
      <c r="C74" s="139" t="s">
        <v>199</v>
      </c>
      <c r="D74" s="139" t="s">
        <v>199</v>
      </c>
      <c r="E74" s="251">
        <v>5</v>
      </c>
      <c r="F74" s="265">
        <v>3</v>
      </c>
      <c r="G74" s="265">
        <v>4</v>
      </c>
      <c r="H74" s="265">
        <v>7</v>
      </c>
      <c r="I74" s="265">
        <v>5</v>
      </c>
      <c r="J74" s="265">
        <v>6</v>
      </c>
      <c r="K74" s="265"/>
      <c r="L74" s="139" t="s">
        <v>199</v>
      </c>
      <c r="M74" s="139" t="s">
        <v>199</v>
      </c>
      <c r="N74" s="139" t="s">
        <v>199</v>
      </c>
      <c r="O74" s="265">
        <v>5</v>
      </c>
      <c r="P74" s="265">
        <v>3</v>
      </c>
      <c r="Q74" s="265">
        <v>4</v>
      </c>
      <c r="R74" s="265">
        <v>7</v>
      </c>
      <c r="S74" s="265">
        <v>5</v>
      </c>
      <c r="T74" s="265">
        <v>6</v>
      </c>
      <c r="U74" s="265"/>
      <c r="V74" s="139" t="s">
        <v>199</v>
      </c>
      <c r="W74" s="139" t="s">
        <v>199</v>
      </c>
      <c r="X74" s="139" t="s">
        <v>199</v>
      </c>
      <c r="Y74" s="265" t="s">
        <v>199</v>
      </c>
      <c r="Z74" s="265" t="s">
        <v>199</v>
      </c>
      <c r="AA74" s="265" t="s">
        <v>199</v>
      </c>
      <c r="AB74" s="265" t="s">
        <v>199</v>
      </c>
      <c r="AC74" s="265" t="s">
        <v>199</v>
      </c>
      <c r="AD74" s="266" t="s">
        <v>199</v>
      </c>
      <c r="AE74" s="265"/>
      <c r="AF74" s="267" t="s">
        <v>199</v>
      </c>
      <c r="AG74" s="265" t="s">
        <v>199</v>
      </c>
      <c r="AH74" s="265" t="s">
        <v>199</v>
      </c>
      <c r="AI74" s="265">
        <v>68</v>
      </c>
      <c r="AJ74" s="265">
        <v>51</v>
      </c>
      <c r="AK74" s="265">
        <v>60</v>
      </c>
      <c r="AL74" s="265">
        <v>100</v>
      </c>
      <c r="AM74" s="265">
        <v>99</v>
      </c>
      <c r="AN74" s="265">
        <v>99</v>
      </c>
      <c r="AO74" s="265"/>
      <c r="AP74" s="265" t="s">
        <v>199</v>
      </c>
      <c r="AQ74" s="265" t="s">
        <v>199</v>
      </c>
      <c r="AR74" s="265" t="s">
        <v>199</v>
      </c>
      <c r="AS74" s="265">
        <v>68</v>
      </c>
      <c r="AT74" s="265">
        <v>51</v>
      </c>
      <c r="AU74" s="265">
        <v>60</v>
      </c>
      <c r="AV74" s="265">
        <v>100</v>
      </c>
      <c r="AW74" s="265">
        <v>99</v>
      </c>
      <c r="AX74" s="265">
        <v>99</v>
      </c>
      <c r="AY74" s="265"/>
      <c r="AZ74" s="265" t="s">
        <v>199</v>
      </c>
      <c r="BA74" s="265" t="s">
        <v>199</v>
      </c>
      <c r="BB74" s="265" t="s">
        <v>199</v>
      </c>
      <c r="BC74" s="265" t="s">
        <v>199</v>
      </c>
      <c r="BD74" s="265" t="s">
        <v>199</v>
      </c>
      <c r="BE74" s="265" t="s">
        <v>199</v>
      </c>
      <c r="BF74" s="265" t="s">
        <v>199</v>
      </c>
      <c r="BG74" s="265" t="s">
        <v>199</v>
      </c>
      <c r="BH74" s="266" t="s">
        <v>199</v>
      </c>
      <c r="BI74" s="84"/>
    </row>
    <row r="75" spans="1:61" ht="13.15" x14ac:dyDescent="0.4">
      <c r="A75" s="255"/>
      <c r="B75" s="256"/>
      <c r="C75" s="255"/>
      <c r="D75" s="255"/>
      <c r="E75" s="268"/>
      <c r="F75" s="268"/>
      <c r="G75" s="268"/>
      <c r="H75" s="268"/>
      <c r="I75" s="268"/>
      <c r="J75" s="268"/>
      <c r="K75" s="268"/>
      <c r="L75" s="255"/>
      <c r="M75" s="255"/>
      <c r="N75" s="255"/>
      <c r="O75" s="268"/>
      <c r="P75" s="268"/>
      <c r="Q75" s="268"/>
      <c r="R75" s="268"/>
      <c r="S75" s="268"/>
      <c r="T75" s="268"/>
      <c r="U75" s="268"/>
      <c r="V75" s="255"/>
      <c r="W75" s="255"/>
      <c r="X75" s="255"/>
      <c r="Y75" s="268"/>
      <c r="Z75" s="268"/>
      <c r="AA75" s="268"/>
      <c r="AB75" s="268"/>
      <c r="AC75" s="268"/>
      <c r="AD75" s="269"/>
      <c r="AE75" s="268"/>
      <c r="AF75" s="270"/>
      <c r="AG75" s="268"/>
      <c r="AH75" s="268"/>
      <c r="AI75" s="268"/>
      <c r="AJ75" s="268"/>
      <c r="AK75" s="268"/>
      <c r="AL75" s="268"/>
      <c r="AM75" s="268"/>
      <c r="AN75" s="268"/>
      <c r="AO75" s="268"/>
      <c r="AP75" s="268"/>
      <c r="AQ75" s="268"/>
      <c r="AR75" s="268"/>
      <c r="AS75" s="268"/>
      <c r="AT75" s="268"/>
      <c r="AU75" s="268"/>
      <c r="AV75" s="268"/>
      <c r="AW75" s="268"/>
      <c r="AX75" s="268"/>
      <c r="AY75" s="268"/>
      <c r="AZ75" s="268"/>
      <c r="BA75" s="268"/>
      <c r="BB75" s="268"/>
      <c r="BC75" s="268"/>
      <c r="BD75" s="268"/>
      <c r="BE75" s="268"/>
      <c r="BF75" s="268"/>
      <c r="BG75" s="268"/>
      <c r="BH75" s="269"/>
    </row>
    <row r="76" spans="1:61" ht="13.15" x14ac:dyDescent="0.4">
      <c r="A76" s="261"/>
      <c r="B76" s="261"/>
      <c r="C76" s="261"/>
      <c r="D76" s="261"/>
      <c r="L76" s="261"/>
      <c r="M76" s="261"/>
      <c r="N76" s="261"/>
      <c r="V76" s="261"/>
      <c r="W76" s="261"/>
      <c r="X76" s="261"/>
      <c r="AK76" s="128"/>
      <c r="BH76" s="128" t="s">
        <v>593</v>
      </c>
    </row>
    <row r="77" spans="1:61" ht="15.4" customHeight="1" x14ac:dyDescent="0.35">
      <c r="A77" s="357" t="s">
        <v>397</v>
      </c>
      <c r="B77" s="357"/>
      <c r="C77" s="357"/>
      <c r="D77" s="357"/>
      <c r="E77" s="357"/>
      <c r="F77" s="357"/>
      <c r="G77" s="357"/>
      <c r="H77" s="357"/>
      <c r="I77" s="357"/>
      <c r="J77" s="357"/>
      <c r="K77" s="357"/>
      <c r="L77" s="357"/>
      <c r="M77" s="357"/>
      <c r="N77" s="357"/>
      <c r="O77" s="357"/>
      <c r="P77" s="357"/>
      <c r="Q77" s="357"/>
      <c r="R77" s="357"/>
    </row>
    <row r="78" spans="1:61" ht="18" customHeight="1" x14ac:dyDescent="0.35">
      <c r="A78" s="357" t="s">
        <v>266</v>
      </c>
      <c r="B78" s="357"/>
      <c r="C78" s="357"/>
      <c r="D78" s="357"/>
      <c r="E78" s="357"/>
      <c r="F78" s="357"/>
      <c r="G78" s="357"/>
      <c r="H78" s="357"/>
      <c r="I78" s="357"/>
      <c r="J78" s="357"/>
      <c r="K78" s="357"/>
      <c r="L78" s="357"/>
      <c r="M78" s="357"/>
      <c r="N78" s="357"/>
      <c r="O78" s="357"/>
      <c r="P78" s="357"/>
      <c r="Q78" s="357"/>
      <c r="R78" s="357"/>
    </row>
    <row r="79" spans="1:61" ht="24.4" customHeight="1" x14ac:dyDescent="0.35">
      <c r="A79" s="357" t="s">
        <v>456</v>
      </c>
      <c r="B79" s="357"/>
      <c r="C79" s="357"/>
      <c r="D79" s="357"/>
      <c r="E79" s="357"/>
      <c r="F79" s="357"/>
      <c r="G79" s="357"/>
      <c r="H79" s="357"/>
      <c r="I79" s="357"/>
      <c r="J79" s="357"/>
      <c r="K79" s="357"/>
      <c r="L79" s="357"/>
      <c r="M79" s="357"/>
      <c r="N79" s="357"/>
      <c r="O79" s="357"/>
      <c r="P79" s="357"/>
      <c r="Q79" s="357"/>
      <c r="R79" s="357"/>
    </row>
    <row r="80" spans="1:61" ht="10.5" customHeight="1" x14ac:dyDescent="0.35">
      <c r="A80" s="357" t="s">
        <v>457</v>
      </c>
      <c r="B80" s="357"/>
      <c r="C80" s="357"/>
      <c r="D80" s="357"/>
      <c r="E80" s="357"/>
      <c r="F80" s="357"/>
      <c r="G80" s="357"/>
      <c r="H80" s="357"/>
      <c r="I80" s="357"/>
      <c r="J80" s="357"/>
      <c r="K80" s="357"/>
      <c r="L80" s="357"/>
      <c r="M80" s="357"/>
      <c r="N80" s="357"/>
      <c r="O80" s="357"/>
      <c r="P80" s="357"/>
      <c r="Q80" s="357"/>
      <c r="R80" s="357"/>
    </row>
    <row r="81" spans="1:24" ht="24" customHeight="1" x14ac:dyDescent="0.35">
      <c r="A81" s="359" t="s">
        <v>458</v>
      </c>
      <c r="B81" s="359"/>
      <c r="C81" s="359"/>
      <c r="D81" s="359"/>
      <c r="E81" s="359"/>
      <c r="F81" s="359"/>
      <c r="G81" s="359"/>
      <c r="H81" s="359"/>
      <c r="I81" s="359"/>
      <c r="J81" s="359"/>
      <c r="K81" s="359"/>
      <c r="L81" s="359"/>
      <c r="M81" s="359"/>
      <c r="N81" s="359"/>
      <c r="O81" s="359"/>
      <c r="P81" s="359"/>
      <c r="Q81" s="359"/>
      <c r="R81" s="359"/>
      <c r="S81" s="359"/>
      <c r="T81" s="359"/>
    </row>
    <row r="82" spans="1:24" x14ac:dyDescent="0.35">
      <c r="A82" s="120" t="s">
        <v>404</v>
      </c>
      <c r="B82" s="120"/>
      <c r="C82" s="120"/>
      <c r="D82" s="120"/>
      <c r="E82" s="125"/>
      <c r="F82" s="125"/>
      <c r="G82" s="125"/>
      <c r="H82" s="125"/>
      <c r="I82" s="125"/>
      <c r="L82" s="120"/>
      <c r="M82" s="120"/>
      <c r="N82" s="120"/>
      <c r="V82" s="120"/>
      <c r="W82" s="120"/>
      <c r="X82" s="120"/>
    </row>
    <row r="83" spans="1:24" x14ac:dyDescent="0.35">
      <c r="A83" s="126" t="s">
        <v>405</v>
      </c>
      <c r="B83" s="126"/>
      <c r="C83" s="126"/>
      <c r="D83" s="126"/>
      <c r="E83" s="125"/>
      <c r="F83" s="125"/>
      <c r="G83" s="125"/>
      <c r="H83" s="125"/>
      <c r="I83" s="125"/>
      <c r="L83" s="126"/>
      <c r="M83" s="126"/>
      <c r="N83" s="126"/>
      <c r="V83" s="126"/>
      <c r="W83" s="126"/>
      <c r="X83" s="126"/>
    </row>
    <row r="84" spans="1:24" x14ac:dyDescent="0.35">
      <c r="A84" s="360" t="s">
        <v>406</v>
      </c>
      <c r="B84" s="360"/>
      <c r="C84" s="360"/>
      <c r="D84" s="360"/>
      <c r="E84" s="360"/>
      <c r="F84" s="360"/>
      <c r="G84" s="360"/>
      <c r="H84" s="360"/>
      <c r="I84" s="125"/>
    </row>
    <row r="85" spans="1:24" x14ac:dyDescent="0.35">
      <c r="A85" s="232"/>
      <c r="B85" s="232"/>
      <c r="C85" s="232"/>
      <c r="D85" s="232"/>
      <c r="E85" s="125"/>
      <c r="F85" s="125"/>
      <c r="G85" s="125"/>
      <c r="H85" s="125"/>
      <c r="I85" s="125"/>
      <c r="L85" s="232"/>
      <c r="M85" s="232"/>
      <c r="N85" s="232"/>
      <c r="V85" s="232"/>
      <c r="W85" s="232"/>
      <c r="X85" s="232"/>
    </row>
    <row r="86" spans="1:24" x14ac:dyDescent="0.35">
      <c r="A86" s="126" t="s">
        <v>84</v>
      </c>
      <c r="B86" s="126"/>
      <c r="C86" s="126"/>
      <c r="D86" s="126"/>
      <c r="E86" s="232"/>
      <c r="F86" s="232"/>
      <c r="G86" s="232"/>
      <c r="H86" s="232"/>
      <c r="I86" s="125"/>
      <c r="L86" s="126"/>
      <c r="M86" s="126"/>
      <c r="N86" s="126"/>
      <c r="V86" s="126"/>
      <c r="W86" s="126"/>
      <c r="X86" s="126"/>
    </row>
  </sheetData>
  <sheetProtection sheet="1" objects="1" scenarios="1"/>
  <mergeCells count="14">
    <mergeCell ref="AF7:BH7"/>
    <mergeCell ref="AF8:AN8"/>
    <mergeCell ref="AP8:AX8"/>
    <mergeCell ref="AZ8:BH8"/>
    <mergeCell ref="B8:J8"/>
    <mergeCell ref="B7:AD7"/>
    <mergeCell ref="L8:T8"/>
    <mergeCell ref="V8:AD8"/>
    <mergeCell ref="A84:H84"/>
    <mergeCell ref="A77:R77"/>
    <mergeCell ref="A78:R78"/>
    <mergeCell ref="A79:R79"/>
    <mergeCell ref="A80:R80"/>
    <mergeCell ref="A81:T8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96"/>
  <sheetViews>
    <sheetView showGridLines="0" zoomScale="85" zoomScaleNormal="85" workbookViewId="0">
      <selection sqref="A1:R1"/>
    </sheetView>
  </sheetViews>
  <sheetFormatPr defaultColWidth="9.1328125" defaultRowHeight="13.15" x14ac:dyDescent="0.4"/>
  <cols>
    <col min="1" max="1" width="31.1328125" style="71" customWidth="1"/>
    <col min="2" max="12" width="9.1328125" style="71"/>
    <col min="13" max="13" width="1.86328125" style="71" customWidth="1"/>
    <col min="14" max="14" width="16.86328125" style="71" customWidth="1"/>
    <col min="15" max="15" width="1.265625" style="71" customWidth="1"/>
    <col min="16" max="26" width="9.1328125" style="71"/>
    <col min="27" max="27" width="1.1328125" style="71" customWidth="1"/>
    <col min="28" max="28" width="16.265625" style="71" customWidth="1"/>
    <col min="29" max="29" width="1.1328125" style="71" customWidth="1"/>
    <col min="30" max="39" width="9.1328125" style="71"/>
    <col min="40" max="40" width="9.1328125" style="71" customWidth="1"/>
    <col min="41" max="41" width="1.3984375" style="71" customWidth="1"/>
    <col min="42" max="42" width="14.86328125" style="71" customWidth="1"/>
    <col min="43" max="43" width="9.1328125" style="84"/>
    <col min="44" max="16384" width="9.1328125" style="71"/>
  </cols>
  <sheetData>
    <row r="1" spans="1:43" ht="19.5" customHeight="1" x14ac:dyDescent="0.4">
      <c r="A1" s="371" t="s">
        <v>462</v>
      </c>
      <c r="B1" s="371"/>
      <c r="C1" s="371"/>
      <c r="D1" s="371"/>
      <c r="E1" s="371"/>
      <c r="F1" s="371"/>
      <c r="G1" s="371"/>
      <c r="H1" s="371"/>
      <c r="I1" s="371"/>
      <c r="J1" s="371"/>
      <c r="K1" s="371"/>
      <c r="L1" s="371"/>
      <c r="M1" s="371"/>
      <c r="N1" s="371"/>
      <c r="O1" s="371"/>
      <c r="P1" s="372"/>
      <c r="Q1" s="372"/>
      <c r="R1" s="372"/>
    </row>
    <row r="2" spans="1:43" ht="12.75" customHeight="1" x14ac:dyDescent="0.4">
      <c r="A2" s="373" t="s">
        <v>594</v>
      </c>
      <c r="B2" s="373"/>
      <c r="C2" s="131"/>
      <c r="D2" s="131"/>
      <c r="E2" s="131"/>
      <c r="F2" s="131"/>
      <c r="G2" s="131"/>
      <c r="H2" s="131"/>
      <c r="I2" s="131"/>
      <c r="J2" s="131"/>
      <c r="K2" s="131"/>
      <c r="L2" s="131"/>
      <c r="M2" s="131"/>
      <c r="N2" s="131"/>
      <c r="O2" s="131"/>
    </row>
    <row r="3" spans="1:43" ht="12.75" customHeight="1" x14ac:dyDescent="0.4">
      <c r="A3" s="132" t="s">
        <v>70</v>
      </c>
      <c r="B3" s="234"/>
      <c r="C3" s="131"/>
      <c r="D3" s="131"/>
      <c r="E3" s="131"/>
      <c r="F3" s="131"/>
      <c r="G3" s="131"/>
      <c r="H3" s="131"/>
      <c r="I3" s="131"/>
      <c r="J3" s="131"/>
      <c r="K3" s="131"/>
      <c r="L3" s="131"/>
      <c r="M3" s="131"/>
      <c r="N3" s="131"/>
      <c r="O3" s="131"/>
    </row>
    <row r="4" spans="1:43" x14ac:dyDescent="0.4">
      <c r="B4" s="271"/>
      <c r="C4" s="271"/>
      <c r="D4" s="271"/>
      <c r="E4" s="271"/>
      <c r="F4" s="271"/>
      <c r="G4" s="271"/>
      <c r="H4" s="271"/>
      <c r="I4" s="271"/>
      <c r="J4" s="271"/>
      <c r="K4" s="271"/>
      <c r="L4" s="271"/>
      <c r="M4" s="271"/>
      <c r="N4" s="271"/>
      <c r="O4" s="120"/>
      <c r="P4" s="271"/>
      <c r="Q4" s="271"/>
      <c r="R4" s="271"/>
      <c r="S4" s="271"/>
      <c r="T4" s="271"/>
      <c r="U4" s="271"/>
      <c r="V4" s="271"/>
      <c r="W4" s="271"/>
      <c r="X4" s="271"/>
      <c r="Y4" s="271"/>
      <c r="Z4" s="271"/>
      <c r="AA4" s="271"/>
      <c r="AB4" s="271"/>
      <c r="AD4" s="240"/>
      <c r="AE4" s="240"/>
      <c r="AF4" s="240"/>
      <c r="AG4" s="240"/>
      <c r="AH4" s="240"/>
      <c r="AI4" s="240"/>
      <c r="AJ4" s="240"/>
      <c r="AK4" s="240"/>
      <c r="AL4" s="240"/>
      <c r="AM4" s="240"/>
      <c r="AN4" s="240"/>
      <c r="AO4" s="240"/>
      <c r="AP4" s="240"/>
    </row>
    <row r="5" spans="1:43" s="272" customFormat="1" x14ac:dyDescent="0.4">
      <c r="A5" s="195"/>
      <c r="B5" s="271"/>
      <c r="C5" s="271"/>
      <c r="D5" s="271"/>
      <c r="E5" s="271"/>
      <c r="F5" s="271"/>
      <c r="G5" s="271"/>
      <c r="H5" s="271"/>
      <c r="I5" s="271"/>
      <c r="J5" s="271"/>
      <c r="K5" s="196"/>
      <c r="L5" s="196"/>
      <c r="M5" s="196"/>
      <c r="N5" s="196"/>
      <c r="O5" s="196"/>
      <c r="P5" s="271"/>
      <c r="Q5" s="271"/>
      <c r="R5" s="271"/>
      <c r="S5" s="271"/>
      <c r="T5" s="271"/>
      <c r="U5" s="271"/>
      <c r="V5" s="271"/>
      <c r="W5" s="271"/>
      <c r="X5" s="271"/>
      <c r="Y5" s="196"/>
      <c r="Z5" s="196"/>
      <c r="AA5" s="196"/>
      <c r="AB5" s="196"/>
      <c r="AD5" s="271"/>
      <c r="AE5" s="271"/>
      <c r="AF5" s="271"/>
      <c r="AG5" s="271"/>
      <c r="AH5" s="271"/>
      <c r="AI5" s="271"/>
      <c r="AJ5" s="271"/>
      <c r="AK5" s="271"/>
      <c r="AL5" s="271"/>
      <c r="AM5" s="196"/>
      <c r="AN5" s="196"/>
      <c r="AO5" s="196"/>
      <c r="AP5" s="196"/>
    </row>
    <row r="6" spans="1:43" s="84" customFormat="1" ht="15" x14ac:dyDescent="0.4">
      <c r="A6" s="132" t="s">
        <v>636</v>
      </c>
      <c r="B6" s="273"/>
      <c r="C6" s="273"/>
      <c r="D6" s="273"/>
      <c r="E6" s="273"/>
      <c r="F6" s="273"/>
      <c r="G6" s="273"/>
      <c r="H6" s="273"/>
      <c r="I6" s="273"/>
      <c r="J6" s="273"/>
      <c r="K6" s="196"/>
      <c r="L6" s="196"/>
      <c r="M6" s="196"/>
      <c r="N6" s="196"/>
      <c r="O6" s="213"/>
      <c r="P6" s="273"/>
      <c r="Q6" s="273"/>
      <c r="R6" s="273"/>
      <c r="S6" s="273"/>
      <c r="T6" s="273"/>
      <c r="U6" s="273"/>
      <c r="V6" s="273"/>
      <c r="W6" s="273"/>
      <c r="X6" s="273"/>
      <c r="Y6" s="196"/>
      <c r="Z6" s="196"/>
      <c r="AA6" s="196"/>
      <c r="AB6" s="196"/>
      <c r="AD6" s="273"/>
      <c r="AE6" s="273"/>
      <c r="AF6" s="273"/>
      <c r="AG6" s="273"/>
      <c r="AH6" s="273"/>
      <c r="AI6" s="273"/>
      <c r="AJ6" s="273"/>
      <c r="AK6" s="273"/>
      <c r="AL6" s="273"/>
      <c r="AM6" s="196"/>
      <c r="AN6" s="196"/>
      <c r="AO6" s="196"/>
      <c r="AP6" s="196"/>
    </row>
    <row r="7" spans="1:43" s="231" customFormat="1" ht="18.399999999999999" customHeight="1" x14ac:dyDescent="0.45">
      <c r="A7" s="274"/>
      <c r="B7" s="374" t="s">
        <v>637</v>
      </c>
      <c r="C7" s="375"/>
      <c r="D7" s="375"/>
      <c r="E7" s="375"/>
      <c r="F7" s="375"/>
      <c r="G7" s="375"/>
      <c r="H7" s="375"/>
      <c r="I7" s="375"/>
      <c r="J7" s="375"/>
      <c r="K7" s="375"/>
      <c r="L7" s="375"/>
      <c r="M7" s="375"/>
      <c r="N7" s="376"/>
      <c r="O7" s="275"/>
      <c r="P7" s="377"/>
      <c r="Q7" s="377"/>
      <c r="R7" s="377"/>
      <c r="S7" s="377"/>
      <c r="T7" s="377"/>
      <c r="U7" s="377"/>
      <c r="V7" s="377"/>
      <c r="W7" s="377"/>
      <c r="X7" s="377"/>
      <c r="Y7" s="377"/>
      <c r="Z7" s="377"/>
      <c r="AA7" s="377"/>
      <c r="AB7" s="377"/>
      <c r="AC7" s="275"/>
      <c r="AD7" s="377"/>
      <c r="AE7" s="377"/>
      <c r="AF7" s="377"/>
      <c r="AG7" s="377"/>
      <c r="AH7" s="377"/>
      <c r="AI7" s="377"/>
      <c r="AJ7" s="377"/>
      <c r="AK7" s="377"/>
      <c r="AL7" s="377"/>
      <c r="AM7" s="377"/>
      <c r="AN7" s="377"/>
      <c r="AO7" s="377"/>
      <c r="AP7" s="377"/>
      <c r="AQ7" s="276"/>
    </row>
    <row r="8" spans="1:43" s="231" customFormat="1" ht="19.5" customHeight="1" x14ac:dyDescent="0.45">
      <c r="B8" s="381" t="s">
        <v>620</v>
      </c>
      <c r="C8" s="382"/>
      <c r="D8" s="382"/>
      <c r="E8" s="382"/>
      <c r="F8" s="382"/>
      <c r="G8" s="382"/>
      <c r="H8" s="382"/>
      <c r="I8" s="382"/>
      <c r="J8" s="382"/>
      <c r="K8" s="382"/>
      <c r="L8" s="382"/>
      <c r="M8" s="277"/>
      <c r="N8" s="378" t="s">
        <v>375</v>
      </c>
      <c r="O8" s="278"/>
      <c r="P8" s="383"/>
      <c r="Q8" s="383"/>
      <c r="R8" s="383"/>
      <c r="S8" s="383"/>
      <c r="T8" s="383"/>
      <c r="U8" s="383"/>
      <c r="V8" s="383"/>
      <c r="W8" s="383"/>
      <c r="X8" s="383"/>
      <c r="Y8" s="383"/>
      <c r="Z8" s="383"/>
      <c r="AA8" s="277"/>
      <c r="AB8" s="384"/>
      <c r="AC8" s="278"/>
      <c r="AD8" s="383"/>
      <c r="AE8" s="383"/>
      <c r="AF8" s="383"/>
      <c r="AG8" s="383"/>
      <c r="AH8" s="383"/>
      <c r="AI8" s="383"/>
      <c r="AJ8" s="383"/>
      <c r="AK8" s="383"/>
      <c r="AL8" s="383"/>
      <c r="AM8" s="383"/>
      <c r="AN8" s="383"/>
      <c r="AO8" s="277"/>
      <c r="AP8" s="384"/>
      <c r="AQ8" s="276"/>
    </row>
    <row r="9" spans="1:43" ht="26.25" customHeight="1" x14ac:dyDescent="0.4">
      <c r="A9" s="224"/>
      <c r="B9" s="225">
        <v>9</v>
      </c>
      <c r="C9" s="226">
        <v>8</v>
      </c>
      <c r="D9" s="226">
        <v>7</v>
      </c>
      <c r="E9" s="226">
        <v>6</v>
      </c>
      <c r="F9" s="226">
        <v>5</v>
      </c>
      <c r="G9" s="226">
        <v>4</v>
      </c>
      <c r="H9" s="226">
        <v>3</v>
      </c>
      <c r="I9" s="226">
        <v>2</v>
      </c>
      <c r="J9" s="226">
        <v>1</v>
      </c>
      <c r="K9" s="226" t="s">
        <v>599</v>
      </c>
      <c r="L9" s="226" t="s">
        <v>600</v>
      </c>
      <c r="M9" s="279"/>
      <c r="N9" s="379"/>
      <c r="O9" s="217"/>
      <c r="P9" s="265"/>
      <c r="Q9" s="265"/>
      <c r="R9" s="265"/>
      <c r="S9" s="265"/>
      <c r="T9" s="265"/>
      <c r="U9" s="265"/>
      <c r="V9" s="265"/>
      <c r="W9" s="265"/>
      <c r="X9" s="265"/>
      <c r="Y9" s="265"/>
      <c r="Z9" s="265"/>
      <c r="AA9" s="279"/>
      <c r="AB9" s="384"/>
      <c r="AC9" s="217"/>
      <c r="AD9" s="265"/>
      <c r="AE9" s="265"/>
      <c r="AF9" s="265"/>
      <c r="AG9" s="265"/>
      <c r="AH9" s="265"/>
      <c r="AI9" s="265"/>
      <c r="AJ9" s="265"/>
      <c r="AK9" s="265"/>
      <c r="AL9" s="265"/>
      <c r="AM9" s="265"/>
      <c r="AN9" s="265"/>
      <c r="AO9" s="279"/>
      <c r="AP9" s="384"/>
    </row>
    <row r="10" spans="1:43" ht="26.25" customHeight="1" x14ac:dyDescent="0.4">
      <c r="A10" s="71" t="s">
        <v>601</v>
      </c>
      <c r="B10" s="197">
        <v>32579</v>
      </c>
      <c r="C10" s="227">
        <v>62021</v>
      </c>
      <c r="D10" s="227">
        <v>101178</v>
      </c>
      <c r="E10" s="227">
        <v>177507</v>
      </c>
      <c r="F10" s="227">
        <v>209280</v>
      </c>
      <c r="G10" s="227">
        <v>180136</v>
      </c>
      <c r="H10" s="227">
        <v>162798</v>
      </c>
      <c r="I10" s="227">
        <v>81586</v>
      </c>
      <c r="J10" s="227">
        <v>36738</v>
      </c>
      <c r="K10" s="227">
        <v>14355</v>
      </c>
      <c r="L10" s="227">
        <v>5136</v>
      </c>
      <c r="M10" s="227"/>
      <c r="N10" s="280">
        <v>1063314</v>
      </c>
      <c r="O10" s="217"/>
      <c r="P10" s="281"/>
      <c r="Q10" s="281"/>
      <c r="R10" s="281"/>
      <c r="S10" s="281"/>
      <c r="T10" s="281"/>
      <c r="U10" s="281"/>
      <c r="V10" s="281"/>
      <c r="W10" s="281"/>
      <c r="X10" s="281"/>
      <c r="Y10" s="281"/>
      <c r="Z10" s="281"/>
      <c r="AA10" s="281"/>
      <c r="AB10" s="281"/>
      <c r="AC10" s="217"/>
      <c r="AD10" s="227"/>
      <c r="AE10" s="265"/>
      <c r="AF10" s="265"/>
      <c r="AG10" s="265"/>
      <c r="AH10" s="265"/>
      <c r="AI10" s="265"/>
      <c r="AJ10" s="265"/>
      <c r="AK10" s="265"/>
      <c r="AL10" s="265"/>
      <c r="AM10" s="265"/>
      <c r="AN10" s="265"/>
      <c r="AO10" s="265"/>
      <c r="AP10" s="282"/>
    </row>
    <row r="11" spans="1:43" ht="14.65" x14ac:dyDescent="0.4">
      <c r="A11" s="140" t="s">
        <v>602</v>
      </c>
      <c r="B11" s="197">
        <v>14855</v>
      </c>
      <c r="C11" s="227">
        <v>28828</v>
      </c>
      <c r="D11" s="227">
        <v>49910</v>
      </c>
      <c r="E11" s="227">
        <v>89041</v>
      </c>
      <c r="F11" s="227">
        <v>107653</v>
      </c>
      <c r="G11" s="227">
        <v>90305</v>
      </c>
      <c r="H11" s="227">
        <v>94275</v>
      </c>
      <c r="I11" s="227">
        <v>40045</v>
      </c>
      <c r="J11" s="227">
        <v>14678</v>
      </c>
      <c r="K11" s="227">
        <v>4967</v>
      </c>
      <c r="L11" s="227">
        <v>3033</v>
      </c>
      <c r="M11" s="227"/>
      <c r="N11" s="280">
        <v>537590</v>
      </c>
      <c r="O11" s="217"/>
      <c r="P11" s="281"/>
      <c r="Q11" s="281"/>
      <c r="R11" s="281"/>
      <c r="S11" s="281"/>
      <c r="T11" s="281"/>
      <c r="U11" s="281"/>
      <c r="V11" s="281"/>
      <c r="W11" s="281"/>
      <c r="X11" s="281"/>
      <c r="Y11" s="281"/>
      <c r="Z11" s="281"/>
      <c r="AA11" s="281"/>
      <c r="AB11" s="281"/>
      <c r="AC11" s="217"/>
      <c r="AD11" s="227"/>
      <c r="AE11" s="265"/>
      <c r="AF11" s="265"/>
      <c r="AG11" s="265"/>
      <c r="AH11" s="265"/>
      <c r="AI11" s="265"/>
      <c r="AJ11" s="265"/>
      <c r="AK11" s="265"/>
      <c r="AL11" s="265"/>
      <c r="AM11" s="265"/>
      <c r="AN11" s="265"/>
      <c r="AO11" s="265"/>
      <c r="AP11" s="282"/>
    </row>
    <row r="12" spans="1:43" ht="14.65" x14ac:dyDescent="0.4">
      <c r="A12" s="140" t="s">
        <v>603</v>
      </c>
      <c r="B12" s="197">
        <v>17724</v>
      </c>
      <c r="C12" s="227">
        <v>33193</v>
      </c>
      <c r="D12" s="227">
        <v>51268</v>
      </c>
      <c r="E12" s="227">
        <v>88466</v>
      </c>
      <c r="F12" s="227">
        <v>101627</v>
      </c>
      <c r="G12" s="227">
        <v>89831</v>
      </c>
      <c r="H12" s="227">
        <v>68523</v>
      </c>
      <c r="I12" s="227">
        <v>41541</v>
      </c>
      <c r="J12" s="227">
        <v>22060</v>
      </c>
      <c r="K12" s="227">
        <v>9388</v>
      </c>
      <c r="L12" s="227">
        <v>2103</v>
      </c>
      <c r="M12" s="227"/>
      <c r="N12" s="280">
        <v>525724</v>
      </c>
      <c r="O12" s="217"/>
      <c r="P12" s="281"/>
      <c r="Q12" s="281"/>
      <c r="R12" s="281"/>
      <c r="S12" s="281"/>
      <c r="T12" s="281"/>
      <c r="U12" s="281"/>
      <c r="V12" s="281"/>
      <c r="W12" s="281"/>
      <c r="X12" s="281"/>
      <c r="Y12" s="281"/>
      <c r="Z12" s="281"/>
      <c r="AA12" s="281"/>
      <c r="AB12" s="281"/>
      <c r="AC12" s="217"/>
      <c r="AD12" s="227"/>
      <c r="AE12" s="265"/>
      <c r="AF12" s="265"/>
      <c r="AG12" s="265"/>
      <c r="AH12" s="265"/>
      <c r="AI12" s="265"/>
      <c r="AJ12" s="265"/>
      <c r="AK12" s="265"/>
      <c r="AL12" s="265"/>
      <c r="AM12" s="265"/>
      <c r="AN12" s="265"/>
      <c r="AO12" s="265"/>
      <c r="AP12" s="282"/>
    </row>
    <row r="13" spans="1:43" ht="21" customHeight="1" x14ac:dyDescent="0.4">
      <c r="A13" s="120" t="s">
        <v>554</v>
      </c>
      <c r="B13" s="197">
        <v>19377</v>
      </c>
      <c r="C13" s="227">
        <v>36189</v>
      </c>
      <c r="D13" s="227">
        <v>52159</v>
      </c>
      <c r="E13" s="227">
        <v>59446</v>
      </c>
      <c r="F13" s="227">
        <v>100430</v>
      </c>
      <c r="G13" s="227">
        <v>112025</v>
      </c>
      <c r="H13" s="227">
        <v>65376</v>
      </c>
      <c r="I13" s="227">
        <v>46868</v>
      </c>
      <c r="J13" s="227">
        <v>32484</v>
      </c>
      <c r="K13" s="227">
        <v>9969</v>
      </c>
      <c r="L13" s="227">
        <v>2487</v>
      </c>
      <c r="M13" s="227"/>
      <c r="N13" s="280">
        <v>536810</v>
      </c>
      <c r="O13" s="217"/>
      <c r="P13" s="281"/>
      <c r="Q13" s="281"/>
      <c r="R13" s="281"/>
      <c r="S13" s="281"/>
      <c r="T13" s="281"/>
      <c r="U13" s="281"/>
      <c r="V13" s="281"/>
      <c r="W13" s="281"/>
      <c r="X13" s="281"/>
      <c r="Y13" s="281"/>
      <c r="Z13" s="281"/>
      <c r="AA13" s="281"/>
      <c r="AB13" s="281"/>
      <c r="AC13" s="217"/>
      <c r="AD13" s="227"/>
      <c r="AE13" s="265"/>
      <c r="AF13" s="265"/>
      <c r="AG13" s="265"/>
      <c r="AH13" s="265"/>
      <c r="AI13" s="265"/>
      <c r="AJ13" s="265"/>
      <c r="AK13" s="265"/>
      <c r="AL13" s="265"/>
      <c r="AM13" s="265"/>
      <c r="AN13" s="265"/>
      <c r="AO13" s="265"/>
      <c r="AP13" s="282"/>
    </row>
    <row r="14" spans="1:43" ht="14.25" customHeight="1" x14ac:dyDescent="0.4">
      <c r="A14" s="120"/>
      <c r="B14" s="197"/>
      <c r="C14" s="227"/>
      <c r="D14" s="227"/>
      <c r="E14" s="227"/>
      <c r="F14" s="227"/>
      <c r="G14" s="227"/>
      <c r="H14" s="227"/>
      <c r="I14" s="227"/>
      <c r="J14" s="227"/>
      <c r="K14" s="227"/>
      <c r="L14" s="227"/>
      <c r="M14" s="227"/>
      <c r="N14" s="280"/>
      <c r="O14" s="217"/>
      <c r="P14" s="276"/>
      <c r="Q14" s="276"/>
      <c r="R14" s="276"/>
      <c r="S14" s="276"/>
      <c r="T14" s="276"/>
      <c r="U14" s="276"/>
      <c r="V14" s="276"/>
      <c r="W14" s="276"/>
      <c r="X14" s="276"/>
      <c r="Y14" s="276"/>
      <c r="Z14" s="276"/>
      <c r="AA14" s="276"/>
      <c r="AB14" s="276"/>
      <c r="AC14" s="217"/>
      <c r="AD14" s="265"/>
      <c r="AE14" s="265"/>
      <c r="AF14" s="265"/>
      <c r="AG14" s="265"/>
      <c r="AH14" s="265"/>
      <c r="AI14" s="265"/>
      <c r="AJ14" s="265"/>
      <c r="AK14" s="265"/>
      <c r="AL14" s="265"/>
      <c r="AM14" s="265"/>
      <c r="AN14" s="265"/>
      <c r="AO14" s="265"/>
      <c r="AP14" s="282"/>
    </row>
    <row r="15" spans="1:43" ht="14.25" customHeight="1" x14ac:dyDescent="0.4">
      <c r="A15" s="207"/>
      <c r="B15" s="283"/>
      <c r="C15" s="283"/>
      <c r="D15" s="283"/>
      <c r="E15" s="283"/>
      <c r="F15" s="283"/>
      <c r="G15" s="283"/>
      <c r="H15" s="283"/>
      <c r="I15" s="283"/>
      <c r="J15" s="283"/>
      <c r="K15" s="283"/>
      <c r="L15" s="283"/>
      <c r="M15" s="283"/>
      <c r="N15" s="284"/>
      <c r="O15" s="217"/>
      <c r="P15" s="276"/>
      <c r="Q15" s="276"/>
      <c r="R15" s="276"/>
      <c r="S15" s="276"/>
      <c r="T15" s="276"/>
      <c r="U15" s="276"/>
      <c r="V15" s="276"/>
      <c r="W15" s="276"/>
      <c r="X15" s="276"/>
      <c r="Y15" s="276"/>
      <c r="Z15" s="276"/>
      <c r="AA15" s="276"/>
      <c r="AB15" s="276"/>
      <c r="AC15" s="217"/>
      <c r="AD15" s="265"/>
      <c r="AE15" s="265"/>
      <c r="AF15" s="265"/>
      <c r="AG15" s="265"/>
      <c r="AH15" s="265"/>
      <c r="AI15" s="265"/>
      <c r="AJ15" s="265"/>
      <c r="AK15" s="265"/>
      <c r="AL15" s="265"/>
      <c r="AM15" s="265"/>
      <c r="AN15" s="265"/>
      <c r="AO15" s="265"/>
      <c r="AP15" s="282"/>
    </row>
    <row r="16" spans="1:43" ht="14.25" customHeight="1" x14ac:dyDescent="0.4">
      <c r="A16" s="213" t="s">
        <v>590</v>
      </c>
      <c r="B16" s="227"/>
      <c r="C16" s="227"/>
      <c r="D16" s="227"/>
      <c r="E16" s="227"/>
      <c r="F16" s="227"/>
      <c r="G16" s="227"/>
      <c r="H16" s="227"/>
      <c r="I16" s="227"/>
      <c r="J16" s="227"/>
      <c r="K16" s="227"/>
      <c r="L16" s="227"/>
      <c r="M16" s="227"/>
      <c r="N16" s="285"/>
      <c r="O16" s="217"/>
      <c r="P16" s="276"/>
      <c r="Q16" s="276"/>
      <c r="R16" s="276"/>
      <c r="S16" s="276"/>
      <c r="T16" s="276"/>
      <c r="U16" s="276"/>
      <c r="V16" s="276"/>
      <c r="W16" s="276"/>
      <c r="X16" s="276"/>
      <c r="Y16" s="276"/>
      <c r="Z16" s="276"/>
      <c r="AA16" s="276"/>
      <c r="AB16" s="276"/>
      <c r="AC16" s="217"/>
      <c r="AD16" s="265"/>
      <c r="AE16" s="265"/>
      <c r="AF16" s="265"/>
      <c r="AG16" s="265"/>
      <c r="AH16" s="265"/>
      <c r="AI16" s="265"/>
      <c r="AJ16" s="265"/>
      <c r="AK16" s="265"/>
      <c r="AL16" s="265"/>
      <c r="AM16" s="265"/>
      <c r="AN16" s="265"/>
      <c r="AO16" s="265"/>
      <c r="AP16" s="282"/>
    </row>
    <row r="17" spans="1:43" ht="15" customHeight="1" x14ac:dyDescent="0.4">
      <c r="A17" s="133"/>
      <c r="B17" s="374" t="s">
        <v>134</v>
      </c>
      <c r="C17" s="375"/>
      <c r="D17" s="375"/>
      <c r="E17" s="375"/>
      <c r="F17" s="375"/>
      <c r="G17" s="375"/>
      <c r="H17" s="375"/>
      <c r="I17" s="375"/>
      <c r="J17" s="375"/>
      <c r="K17" s="375"/>
      <c r="L17" s="375"/>
      <c r="M17" s="375"/>
      <c r="N17" s="376"/>
      <c r="O17" s="217"/>
      <c r="P17" s="374" t="s">
        <v>100</v>
      </c>
      <c r="Q17" s="375"/>
      <c r="R17" s="375"/>
      <c r="S17" s="375"/>
      <c r="T17" s="375"/>
      <c r="U17" s="375"/>
      <c r="V17" s="375"/>
      <c r="W17" s="375"/>
      <c r="X17" s="375"/>
      <c r="Y17" s="375"/>
      <c r="Z17" s="375"/>
      <c r="AA17" s="375"/>
      <c r="AB17" s="376"/>
      <c r="AC17" s="217"/>
      <c r="AD17" s="374" t="s">
        <v>103</v>
      </c>
      <c r="AE17" s="375"/>
      <c r="AF17" s="375"/>
      <c r="AG17" s="375"/>
      <c r="AH17" s="375"/>
      <c r="AI17" s="375"/>
      <c r="AJ17" s="375"/>
      <c r="AK17" s="375"/>
      <c r="AL17" s="375"/>
      <c r="AM17" s="375"/>
      <c r="AN17" s="375"/>
      <c r="AO17" s="375"/>
      <c r="AP17" s="376"/>
    </row>
    <row r="18" spans="1:43" s="231" customFormat="1" ht="20.25" customHeight="1" x14ac:dyDescent="0.45">
      <c r="A18" s="286"/>
      <c r="B18" s="381" t="s">
        <v>620</v>
      </c>
      <c r="C18" s="382"/>
      <c r="D18" s="382"/>
      <c r="E18" s="382"/>
      <c r="F18" s="382"/>
      <c r="G18" s="382"/>
      <c r="H18" s="382"/>
      <c r="I18" s="382"/>
      <c r="J18" s="382"/>
      <c r="K18" s="382"/>
      <c r="L18" s="277"/>
      <c r="M18" s="277"/>
      <c r="N18" s="378" t="s">
        <v>375</v>
      </c>
      <c r="O18" s="278"/>
      <c r="P18" s="381" t="s">
        <v>620</v>
      </c>
      <c r="Q18" s="382"/>
      <c r="R18" s="382"/>
      <c r="S18" s="382"/>
      <c r="T18" s="382"/>
      <c r="U18" s="382"/>
      <c r="V18" s="382"/>
      <c r="W18" s="382"/>
      <c r="X18" s="382"/>
      <c r="Y18" s="382"/>
      <c r="Z18" s="277"/>
      <c r="AA18" s="277"/>
      <c r="AB18" s="378" t="s">
        <v>375</v>
      </c>
      <c r="AC18" s="278"/>
      <c r="AD18" s="386" t="s">
        <v>620</v>
      </c>
      <c r="AE18" s="387"/>
      <c r="AF18" s="387"/>
      <c r="AG18" s="387"/>
      <c r="AH18" s="387"/>
      <c r="AI18" s="387"/>
      <c r="AJ18" s="387"/>
      <c r="AK18" s="387"/>
      <c r="AL18" s="387"/>
      <c r="AM18" s="387"/>
      <c r="AN18" s="277"/>
      <c r="AO18" s="277"/>
      <c r="AP18" s="380" t="s">
        <v>375</v>
      </c>
      <c r="AQ18" s="276"/>
    </row>
    <row r="19" spans="1:43" ht="20.25" customHeight="1" x14ac:dyDescent="0.4">
      <c r="A19" s="287"/>
      <c r="B19" s="225" t="s">
        <v>206</v>
      </c>
      <c r="C19" s="226" t="s">
        <v>207</v>
      </c>
      <c r="D19" s="226" t="s">
        <v>208</v>
      </c>
      <c r="E19" s="226" t="s">
        <v>209</v>
      </c>
      <c r="F19" s="226" t="s">
        <v>210</v>
      </c>
      <c r="G19" s="226" t="s">
        <v>211</v>
      </c>
      <c r="H19" s="226" t="s">
        <v>1</v>
      </c>
      <c r="I19" s="226" t="s">
        <v>212</v>
      </c>
      <c r="J19" s="226" t="s">
        <v>599</v>
      </c>
      <c r="K19" s="226" t="s">
        <v>600</v>
      </c>
      <c r="L19" s="288"/>
      <c r="M19" s="288"/>
      <c r="N19" s="379"/>
      <c r="O19" s="217"/>
      <c r="P19" s="225" t="s">
        <v>206</v>
      </c>
      <c r="Q19" s="226" t="s">
        <v>207</v>
      </c>
      <c r="R19" s="226" t="s">
        <v>208</v>
      </c>
      <c r="S19" s="226" t="s">
        <v>209</v>
      </c>
      <c r="T19" s="226" t="s">
        <v>210</v>
      </c>
      <c r="U19" s="226" t="s">
        <v>211</v>
      </c>
      <c r="V19" s="226" t="s">
        <v>1</v>
      </c>
      <c r="W19" s="226" t="s">
        <v>212</v>
      </c>
      <c r="X19" s="226" t="s">
        <v>599</v>
      </c>
      <c r="Y19" s="226" t="s">
        <v>600</v>
      </c>
      <c r="Z19" s="288"/>
      <c r="AA19" s="288"/>
      <c r="AB19" s="379"/>
      <c r="AC19" s="217"/>
      <c r="AD19" s="225" t="s">
        <v>206</v>
      </c>
      <c r="AE19" s="226" t="s">
        <v>207</v>
      </c>
      <c r="AF19" s="226" t="s">
        <v>208</v>
      </c>
      <c r="AG19" s="226" t="s">
        <v>209</v>
      </c>
      <c r="AH19" s="226" t="s">
        <v>210</v>
      </c>
      <c r="AI19" s="226" t="s">
        <v>211</v>
      </c>
      <c r="AJ19" s="226" t="s">
        <v>1</v>
      </c>
      <c r="AK19" s="226" t="s">
        <v>212</v>
      </c>
      <c r="AL19" s="226" t="s">
        <v>599</v>
      </c>
      <c r="AM19" s="226" t="s">
        <v>600</v>
      </c>
      <c r="AN19" s="288"/>
      <c r="AO19" s="288"/>
      <c r="AP19" s="379"/>
    </row>
    <row r="20" spans="1:43" ht="12.75" customHeight="1" x14ac:dyDescent="0.4">
      <c r="A20" s="120"/>
      <c r="B20" s="264"/>
      <c r="L20" s="288"/>
      <c r="M20" s="288"/>
      <c r="N20" s="250"/>
      <c r="P20" s="289"/>
      <c r="Q20" s="276"/>
      <c r="R20" s="276"/>
      <c r="S20" s="276"/>
      <c r="T20" s="276"/>
      <c r="U20" s="276"/>
      <c r="V20" s="276"/>
      <c r="W20" s="276"/>
      <c r="X20" s="276"/>
      <c r="Y20" s="276"/>
      <c r="Z20" s="276"/>
      <c r="AA20" s="276"/>
      <c r="AB20" s="290"/>
      <c r="AD20" s="264"/>
      <c r="AP20" s="250"/>
    </row>
    <row r="21" spans="1:43" ht="22.5" customHeight="1" x14ac:dyDescent="0.4">
      <c r="A21" s="120" t="s">
        <v>77</v>
      </c>
      <c r="B21" s="197">
        <v>82193</v>
      </c>
      <c r="C21" s="227">
        <v>179533</v>
      </c>
      <c r="D21" s="227">
        <v>276711</v>
      </c>
      <c r="E21" s="227">
        <v>314848</v>
      </c>
      <c r="F21" s="227">
        <v>205530</v>
      </c>
      <c r="G21" s="227">
        <v>108550</v>
      </c>
      <c r="H21" s="227">
        <v>54692</v>
      </c>
      <c r="I21" s="227">
        <v>21298</v>
      </c>
      <c r="J21" s="227">
        <v>10000</v>
      </c>
      <c r="K21" s="227">
        <v>1703</v>
      </c>
      <c r="L21" s="227"/>
      <c r="M21" s="227"/>
      <c r="N21" s="291">
        <v>1255058</v>
      </c>
      <c r="O21" s="227"/>
      <c r="P21" s="197">
        <v>74265</v>
      </c>
      <c r="Q21" s="227">
        <v>175721</v>
      </c>
      <c r="R21" s="227">
        <v>273614</v>
      </c>
      <c r="S21" s="227">
        <v>312822</v>
      </c>
      <c r="T21" s="227">
        <v>204714</v>
      </c>
      <c r="U21" s="227">
        <v>108029</v>
      </c>
      <c r="V21" s="227">
        <v>54354</v>
      </c>
      <c r="W21" s="227">
        <v>21054</v>
      </c>
      <c r="X21" s="227">
        <v>9764</v>
      </c>
      <c r="Y21" s="227">
        <v>1641</v>
      </c>
      <c r="Z21" s="227"/>
      <c r="AA21" s="227"/>
      <c r="AB21" s="291">
        <v>1235978</v>
      </c>
      <c r="AC21" s="227"/>
      <c r="AD21" s="197">
        <v>7928</v>
      </c>
      <c r="AE21" s="227">
        <v>3812</v>
      </c>
      <c r="AF21" s="227">
        <v>3097</v>
      </c>
      <c r="AG21" s="227">
        <v>2026</v>
      </c>
      <c r="AH21" s="227">
        <v>816</v>
      </c>
      <c r="AI21" s="227">
        <v>521</v>
      </c>
      <c r="AJ21" s="227">
        <v>338</v>
      </c>
      <c r="AK21" s="227">
        <v>244</v>
      </c>
      <c r="AL21" s="227">
        <v>236</v>
      </c>
      <c r="AM21" s="227">
        <v>62</v>
      </c>
      <c r="AN21" s="227"/>
      <c r="AO21" s="227"/>
      <c r="AP21" s="291">
        <v>19080</v>
      </c>
      <c r="AQ21" s="292"/>
    </row>
    <row r="22" spans="1:43" ht="12.75" customHeight="1" x14ac:dyDescent="0.4">
      <c r="A22" s="120" t="s">
        <v>6</v>
      </c>
      <c r="B22" s="197">
        <v>2613</v>
      </c>
      <c r="C22" s="227">
        <v>23201</v>
      </c>
      <c r="D22" s="227">
        <v>70047</v>
      </c>
      <c r="E22" s="227">
        <v>111521</v>
      </c>
      <c r="F22" s="227">
        <v>87833</v>
      </c>
      <c r="G22" s="227">
        <v>51983</v>
      </c>
      <c r="H22" s="227">
        <v>26909</v>
      </c>
      <c r="I22" s="227">
        <v>9733</v>
      </c>
      <c r="J22" s="227">
        <v>3524</v>
      </c>
      <c r="K22" s="227">
        <v>739</v>
      </c>
      <c r="L22" s="227"/>
      <c r="M22" s="227"/>
      <c r="N22" s="291">
        <v>388103</v>
      </c>
      <c r="O22" s="227"/>
      <c r="P22" s="293">
        <v>2613</v>
      </c>
      <c r="Q22" s="294">
        <v>23201</v>
      </c>
      <c r="R22" s="294">
        <v>70047</v>
      </c>
      <c r="S22" s="294">
        <v>111521</v>
      </c>
      <c r="T22" s="294">
        <v>87833</v>
      </c>
      <c r="U22" s="294">
        <v>51983</v>
      </c>
      <c r="V22" s="294">
        <v>26909</v>
      </c>
      <c r="W22" s="294">
        <v>9733</v>
      </c>
      <c r="X22" s="294">
        <v>3524</v>
      </c>
      <c r="Y22" s="294">
        <v>739</v>
      </c>
      <c r="Z22" s="294"/>
      <c r="AA22" s="294"/>
      <c r="AB22" s="295">
        <v>388103</v>
      </c>
      <c r="AC22" s="227"/>
      <c r="AD22" s="197" t="s">
        <v>199</v>
      </c>
      <c r="AE22" s="227" t="s">
        <v>199</v>
      </c>
      <c r="AF22" s="227" t="s">
        <v>199</v>
      </c>
      <c r="AG22" s="227" t="s">
        <v>199</v>
      </c>
      <c r="AH22" s="227" t="s">
        <v>199</v>
      </c>
      <c r="AI22" s="227" t="s">
        <v>199</v>
      </c>
      <c r="AJ22" s="227" t="s">
        <v>199</v>
      </c>
      <c r="AK22" s="227" t="s">
        <v>199</v>
      </c>
      <c r="AL22" s="227" t="s">
        <v>199</v>
      </c>
      <c r="AM22" s="227" t="s">
        <v>199</v>
      </c>
      <c r="AN22" s="227"/>
      <c r="AO22" s="227"/>
      <c r="AP22" s="291" t="s">
        <v>199</v>
      </c>
      <c r="AQ22" s="292"/>
    </row>
    <row r="23" spans="1:43" ht="12.75" customHeight="1" x14ac:dyDescent="0.4">
      <c r="A23" s="120" t="s">
        <v>7</v>
      </c>
      <c r="B23" s="197">
        <v>4983</v>
      </c>
      <c r="C23" s="227">
        <v>28447</v>
      </c>
      <c r="D23" s="227">
        <v>72984</v>
      </c>
      <c r="E23" s="227">
        <v>103185</v>
      </c>
      <c r="F23" s="227">
        <v>75533</v>
      </c>
      <c r="G23" s="227">
        <v>41390</v>
      </c>
      <c r="H23" s="227">
        <v>20504</v>
      </c>
      <c r="I23" s="227">
        <v>7433</v>
      </c>
      <c r="J23" s="227">
        <v>3089</v>
      </c>
      <c r="K23" s="227">
        <v>389</v>
      </c>
      <c r="L23" s="227"/>
      <c r="M23" s="227"/>
      <c r="N23" s="291">
        <v>357937</v>
      </c>
      <c r="O23" s="227"/>
      <c r="P23" s="293">
        <v>4983</v>
      </c>
      <c r="Q23" s="294">
        <v>28447</v>
      </c>
      <c r="R23" s="294">
        <v>72984</v>
      </c>
      <c r="S23" s="294">
        <v>103185</v>
      </c>
      <c r="T23" s="294">
        <v>75533</v>
      </c>
      <c r="U23" s="294">
        <v>41390</v>
      </c>
      <c r="V23" s="294">
        <v>20504</v>
      </c>
      <c r="W23" s="294">
        <v>7433</v>
      </c>
      <c r="X23" s="294">
        <v>3089</v>
      </c>
      <c r="Y23" s="294">
        <v>389</v>
      </c>
      <c r="Z23" s="294"/>
      <c r="AA23" s="294"/>
      <c r="AB23" s="295">
        <v>357937</v>
      </c>
      <c r="AC23" s="227"/>
      <c r="AD23" s="197" t="s">
        <v>199</v>
      </c>
      <c r="AE23" s="227" t="s">
        <v>199</v>
      </c>
      <c r="AF23" s="227" t="s">
        <v>199</v>
      </c>
      <c r="AG23" s="227" t="s">
        <v>199</v>
      </c>
      <c r="AH23" s="227" t="s">
        <v>199</v>
      </c>
      <c r="AI23" s="227" t="s">
        <v>199</v>
      </c>
      <c r="AJ23" s="227" t="s">
        <v>199</v>
      </c>
      <c r="AK23" s="227" t="s">
        <v>199</v>
      </c>
      <c r="AL23" s="227" t="s">
        <v>199</v>
      </c>
      <c r="AM23" s="227" t="s">
        <v>199</v>
      </c>
      <c r="AN23" s="227"/>
      <c r="AO23" s="227"/>
      <c r="AP23" s="291" t="s">
        <v>199</v>
      </c>
      <c r="AQ23" s="292"/>
    </row>
    <row r="24" spans="1:43" x14ac:dyDescent="0.4">
      <c r="A24" s="120" t="s">
        <v>8</v>
      </c>
      <c r="B24" s="197">
        <v>2412</v>
      </c>
      <c r="C24" s="227">
        <v>2546</v>
      </c>
      <c r="D24" s="227">
        <v>2898</v>
      </c>
      <c r="E24" s="227">
        <v>2900</v>
      </c>
      <c r="F24" s="227">
        <v>2061</v>
      </c>
      <c r="G24" s="227">
        <v>992</v>
      </c>
      <c r="H24" s="227">
        <v>310</v>
      </c>
      <c r="I24" s="227">
        <v>43</v>
      </c>
      <c r="J24" s="227">
        <v>11</v>
      </c>
      <c r="K24" s="227">
        <v>20</v>
      </c>
      <c r="L24" s="227"/>
      <c r="M24" s="227"/>
      <c r="N24" s="291">
        <v>14193</v>
      </c>
      <c r="O24" s="227"/>
      <c r="P24" s="197">
        <v>2412</v>
      </c>
      <c r="Q24" s="227">
        <v>2546</v>
      </c>
      <c r="R24" s="227">
        <v>2898</v>
      </c>
      <c r="S24" s="227">
        <v>2900</v>
      </c>
      <c r="T24" s="227">
        <v>2061</v>
      </c>
      <c r="U24" s="227">
        <v>992</v>
      </c>
      <c r="V24" s="227">
        <v>310</v>
      </c>
      <c r="W24" s="227">
        <v>43</v>
      </c>
      <c r="X24" s="227">
        <v>11</v>
      </c>
      <c r="Y24" s="227">
        <v>20</v>
      </c>
      <c r="Z24" s="227"/>
      <c r="AA24" s="227"/>
      <c r="AB24" s="291">
        <v>14193</v>
      </c>
      <c r="AC24" s="227"/>
      <c r="AD24" s="197" t="s">
        <v>199</v>
      </c>
      <c r="AE24" s="227" t="s">
        <v>199</v>
      </c>
      <c r="AF24" s="227" t="s">
        <v>199</v>
      </c>
      <c r="AG24" s="227" t="s">
        <v>199</v>
      </c>
      <c r="AH24" s="227" t="s">
        <v>199</v>
      </c>
      <c r="AI24" s="227" t="s">
        <v>199</v>
      </c>
      <c r="AJ24" s="227" t="s">
        <v>199</v>
      </c>
      <c r="AK24" s="227" t="s">
        <v>199</v>
      </c>
      <c r="AL24" s="227" t="s">
        <v>199</v>
      </c>
      <c r="AM24" s="227" t="s">
        <v>199</v>
      </c>
      <c r="AN24" s="227"/>
      <c r="AO24" s="227"/>
      <c r="AP24" s="291" t="s">
        <v>199</v>
      </c>
      <c r="AQ24" s="292"/>
    </row>
    <row r="25" spans="1:43" x14ac:dyDescent="0.4">
      <c r="A25" s="120" t="s">
        <v>9</v>
      </c>
      <c r="B25" s="197">
        <v>0</v>
      </c>
      <c r="C25" s="227">
        <v>11</v>
      </c>
      <c r="D25" s="227">
        <v>78</v>
      </c>
      <c r="E25" s="227">
        <v>334</v>
      </c>
      <c r="F25" s="227">
        <v>406</v>
      </c>
      <c r="G25" s="227">
        <v>336</v>
      </c>
      <c r="H25" s="227">
        <v>165</v>
      </c>
      <c r="I25" s="227">
        <v>62</v>
      </c>
      <c r="J25" s="227">
        <v>43</v>
      </c>
      <c r="K25" s="227">
        <v>3</v>
      </c>
      <c r="L25" s="227"/>
      <c r="M25" s="227"/>
      <c r="N25" s="291">
        <v>1438</v>
      </c>
      <c r="O25" s="227"/>
      <c r="P25" s="197">
        <v>0</v>
      </c>
      <c r="Q25" s="227">
        <v>11</v>
      </c>
      <c r="R25" s="227">
        <v>78</v>
      </c>
      <c r="S25" s="227">
        <v>334</v>
      </c>
      <c r="T25" s="227">
        <v>406</v>
      </c>
      <c r="U25" s="227">
        <v>336</v>
      </c>
      <c r="V25" s="227">
        <v>165</v>
      </c>
      <c r="W25" s="227">
        <v>62</v>
      </c>
      <c r="X25" s="227">
        <v>43</v>
      </c>
      <c r="Y25" s="227">
        <v>3</v>
      </c>
      <c r="Z25" s="227"/>
      <c r="AA25" s="227"/>
      <c r="AB25" s="291">
        <v>1438</v>
      </c>
      <c r="AC25" s="227"/>
      <c r="AD25" s="197" t="s">
        <v>199</v>
      </c>
      <c r="AE25" s="227" t="s">
        <v>199</v>
      </c>
      <c r="AF25" s="227" t="s">
        <v>199</v>
      </c>
      <c r="AG25" s="227" t="s">
        <v>199</v>
      </c>
      <c r="AH25" s="227" t="s">
        <v>199</v>
      </c>
      <c r="AI25" s="227" t="s">
        <v>199</v>
      </c>
      <c r="AJ25" s="227" t="s">
        <v>199</v>
      </c>
      <c r="AK25" s="227" t="s">
        <v>199</v>
      </c>
      <c r="AL25" s="227" t="s">
        <v>199</v>
      </c>
      <c r="AM25" s="227" t="s">
        <v>199</v>
      </c>
      <c r="AN25" s="227"/>
      <c r="AO25" s="227"/>
      <c r="AP25" s="291" t="s">
        <v>199</v>
      </c>
      <c r="AQ25" s="292"/>
    </row>
    <row r="26" spans="1:43" ht="20.45" customHeight="1" x14ac:dyDescent="0.4">
      <c r="A26" s="120" t="s">
        <v>10</v>
      </c>
      <c r="B26" s="197">
        <v>23310</v>
      </c>
      <c r="C26" s="227">
        <v>36448</v>
      </c>
      <c r="D26" s="227">
        <v>37860</v>
      </c>
      <c r="E26" s="227">
        <v>28952</v>
      </c>
      <c r="F26" s="227">
        <v>9790</v>
      </c>
      <c r="G26" s="227">
        <v>1930</v>
      </c>
      <c r="H26" s="227">
        <v>506</v>
      </c>
      <c r="I26" s="227">
        <v>175</v>
      </c>
      <c r="J26" s="227">
        <v>119</v>
      </c>
      <c r="K26" s="227">
        <v>29</v>
      </c>
      <c r="L26" s="227"/>
      <c r="M26" s="227"/>
      <c r="N26" s="291">
        <v>139119</v>
      </c>
      <c r="O26" s="227"/>
      <c r="P26" s="197">
        <v>20650</v>
      </c>
      <c r="Q26" s="227">
        <v>35240</v>
      </c>
      <c r="R26" s="227">
        <v>36923</v>
      </c>
      <c r="S26" s="227">
        <v>28305</v>
      </c>
      <c r="T26" s="227">
        <v>9500</v>
      </c>
      <c r="U26" s="227">
        <v>1753</v>
      </c>
      <c r="V26" s="227">
        <v>406</v>
      </c>
      <c r="W26" s="227">
        <v>107</v>
      </c>
      <c r="X26" s="227">
        <v>64</v>
      </c>
      <c r="Y26" s="227">
        <v>21</v>
      </c>
      <c r="Z26" s="227"/>
      <c r="AA26" s="227"/>
      <c r="AB26" s="291">
        <v>132969</v>
      </c>
      <c r="AC26" s="227"/>
      <c r="AD26" s="197">
        <v>2660</v>
      </c>
      <c r="AE26" s="227">
        <v>1208</v>
      </c>
      <c r="AF26" s="227">
        <v>937</v>
      </c>
      <c r="AG26" s="227">
        <v>647</v>
      </c>
      <c r="AH26" s="227">
        <v>290</v>
      </c>
      <c r="AI26" s="227">
        <v>177</v>
      </c>
      <c r="AJ26" s="227">
        <v>100</v>
      </c>
      <c r="AK26" s="227">
        <v>68</v>
      </c>
      <c r="AL26" s="227">
        <v>55</v>
      </c>
      <c r="AM26" s="227">
        <v>8</v>
      </c>
      <c r="AN26" s="227"/>
      <c r="AO26" s="227"/>
      <c r="AP26" s="291">
        <v>6150</v>
      </c>
      <c r="AQ26" s="292"/>
    </row>
    <row r="27" spans="1:43" x14ac:dyDescent="0.4">
      <c r="A27" s="120" t="s">
        <v>11</v>
      </c>
      <c r="B27" s="197">
        <v>23217</v>
      </c>
      <c r="C27" s="227">
        <v>37110</v>
      </c>
      <c r="D27" s="227">
        <v>37519</v>
      </c>
      <c r="E27" s="227">
        <v>27687</v>
      </c>
      <c r="F27" s="227">
        <v>10213</v>
      </c>
      <c r="G27" s="227">
        <v>2585</v>
      </c>
      <c r="H27" s="227">
        <v>654</v>
      </c>
      <c r="I27" s="227">
        <v>224</v>
      </c>
      <c r="J27" s="227">
        <v>144</v>
      </c>
      <c r="K27" s="227">
        <v>30</v>
      </c>
      <c r="L27" s="227"/>
      <c r="M27" s="227"/>
      <c r="N27" s="291">
        <v>139383</v>
      </c>
      <c r="O27" s="227"/>
      <c r="P27" s="197">
        <v>21048</v>
      </c>
      <c r="Q27" s="227">
        <v>36046</v>
      </c>
      <c r="R27" s="227">
        <v>36530</v>
      </c>
      <c r="S27" s="227">
        <v>27017</v>
      </c>
      <c r="T27" s="227">
        <v>9934</v>
      </c>
      <c r="U27" s="227">
        <v>2392</v>
      </c>
      <c r="V27" s="227">
        <v>530</v>
      </c>
      <c r="W27" s="227">
        <v>140</v>
      </c>
      <c r="X27" s="227">
        <v>80</v>
      </c>
      <c r="Y27" s="227">
        <v>14</v>
      </c>
      <c r="Z27" s="227"/>
      <c r="AA27" s="227"/>
      <c r="AB27" s="291">
        <v>133731</v>
      </c>
      <c r="AC27" s="227"/>
      <c r="AD27" s="197">
        <v>2169</v>
      </c>
      <c r="AE27" s="227">
        <v>1064</v>
      </c>
      <c r="AF27" s="227">
        <v>989</v>
      </c>
      <c r="AG27" s="227">
        <v>670</v>
      </c>
      <c r="AH27" s="227">
        <v>279</v>
      </c>
      <c r="AI27" s="227">
        <v>193</v>
      </c>
      <c r="AJ27" s="227">
        <v>124</v>
      </c>
      <c r="AK27" s="227">
        <v>84</v>
      </c>
      <c r="AL27" s="227">
        <v>64</v>
      </c>
      <c r="AM27" s="227">
        <v>16</v>
      </c>
      <c r="AN27" s="227"/>
      <c r="AO27" s="227"/>
      <c r="AP27" s="291">
        <v>5652</v>
      </c>
      <c r="AQ27" s="292"/>
    </row>
    <row r="28" spans="1:43" x14ac:dyDescent="0.4">
      <c r="A28" s="120" t="s">
        <v>12</v>
      </c>
      <c r="B28" s="197">
        <v>20990</v>
      </c>
      <c r="C28" s="227">
        <v>40725</v>
      </c>
      <c r="D28" s="227">
        <v>40733</v>
      </c>
      <c r="E28" s="227">
        <v>26053</v>
      </c>
      <c r="F28" s="227">
        <v>9163</v>
      </c>
      <c r="G28" s="227">
        <v>2146</v>
      </c>
      <c r="H28" s="227">
        <v>658</v>
      </c>
      <c r="I28" s="227">
        <v>245</v>
      </c>
      <c r="J28" s="227">
        <v>186</v>
      </c>
      <c r="K28" s="227">
        <v>70</v>
      </c>
      <c r="L28" s="227"/>
      <c r="M28" s="227"/>
      <c r="N28" s="291">
        <v>140969</v>
      </c>
      <c r="O28" s="227"/>
      <c r="P28" s="197">
        <v>18144</v>
      </c>
      <c r="Q28" s="227">
        <v>39535</v>
      </c>
      <c r="R28" s="227">
        <v>39780</v>
      </c>
      <c r="S28" s="227">
        <v>25452</v>
      </c>
      <c r="T28" s="227">
        <v>8972</v>
      </c>
      <c r="U28" s="227">
        <v>2045</v>
      </c>
      <c r="V28" s="227">
        <v>604</v>
      </c>
      <c r="W28" s="227">
        <v>220</v>
      </c>
      <c r="X28" s="227">
        <v>136</v>
      </c>
      <c r="Y28" s="227">
        <v>58</v>
      </c>
      <c r="Z28" s="227"/>
      <c r="AA28" s="227"/>
      <c r="AB28" s="291">
        <v>134946</v>
      </c>
      <c r="AC28" s="227"/>
      <c r="AD28" s="197">
        <v>2846</v>
      </c>
      <c r="AE28" s="227">
        <v>1190</v>
      </c>
      <c r="AF28" s="227">
        <v>953</v>
      </c>
      <c r="AG28" s="227">
        <v>601</v>
      </c>
      <c r="AH28" s="227">
        <v>191</v>
      </c>
      <c r="AI28" s="227">
        <v>101</v>
      </c>
      <c r="AJ28" s="227">
        <v>54</v>
      </c>
      <c r="AK28" s="227">
        <v>25</v>
      </c>
      <c r="AL28" s="227">
        <v>50</v>
      </c>
      <c r="AM28" s="227">
        <v>12</v>
      </c>
      <c r="AN28" s="227"/>
      <c r="AO28" s="227"/>
      <c r="AP28" s="291">
        <v>6023</v>
      </c>
      <c r="AQ28" s="292"/>
    </row>
    <row r="29" spans="1:43" x14ac:dyDescent="0.4">
      <c r="A29" s="120" t="s">
        <v>13</v>
      </c>
      <c r="B29" s="197">
        <v>4246</v>
      </c>
      <c r="C29" s="227">
        <v>10396</v>
      </c>
      <c r="D29" s="227">
        <v>13895</v>
      </c>
      <c r="E29" s="227">
        <v>13599</v>
      </c>
      <c r="F29" s="227">
        <v>10108</v>
      </c>
      <c r="G29" s="227">
        <v>6864</v>
      </c>
      <c r="H29" s="227">
        <v>4792</v>
      </c>
      <c r="I29" s="227">
        <v>3277</v>
      </c>
      <c r="J29" s="227">
        <v>2812</v>
      </c>
      <c r="K29" s="227">
        <v>414</v>
      </c>
      <c r="L29" s="227"/>
      <c r="M29" s="227"/>
      <c r="N29" s="291">
        <v>70403</v>
      </c>
      <c r="O29" s="227"/>
      <c r="P29" s="197">
        <v>3993</v>
      </c>
      <c r="Q29" s="227">
        <v>10046</v>
      </c>
      <c r="R29" s="227">
        <v>13677</v>
      </c>
      <c r="S29" s="227">
        <v>13491</v>
      </c>
      <c r="T29" s="227">
        <v>10052</v>
      </c>
      <c r="U29" s="227">
        <v>6814</v>
      </c>
      <c r="V29" s="227">
        <v>4732</v>
      </c>
      <c r="W29" s="227">
        <v>3210</v>
      </c>
      <c r="X29" s="227">
        <v>2745</v>
      </c>
      <c r="Y29" s="227">
        <v>388</v>
      </c>
      <c r="Z29" s="227"/>
      <c r="AA29" s="227"/>
      <c r="AB29" s="291">
        <v>69148</v>
      </c>
      <c r="AC29" s="227"/>
      <c r="AD29" s="197">
        <v>253</v>
      </c>
      <c r="AE29" s="227">
        <v>350</v>
      </c>
      <c r="AF29" s="227">
        <v>218</v>
      </c>
      <c r="AG29" s="227">
        <v>108</v>
      </c>
      <c r="AH29" s="227">
        <v>56</v>
      </c>
      <c r="AI29" s="227">
        <v>50</v>
      </c>
      <c r="AJ29" s="227">
        <v>60</v>
      </c>
      <c r="AK29" s="227">
        <v>67</v>
      </c>
      <c r="AL29" s="227">
        <v>67</v>
      </c>
      <c r="AM29" s="227">
        <v>26</v>
      </c>
      <c r="AN29" s="227"/>
      <c r="AO29" s="227"/>
      <c r="AP29" s="291">
        <v>1255</v>
      </c>
      <c r="AQ29" s="292"/>
    </row>
    <row r="30" spans="1:43" ht="14.65" x14ac:dyDescent="0.4">
      <c r="A30" s="120" t="s">
        <v>532</v>
      </c>
      <c r="B30" s="197">
        <v>422</v>
      </c>
      <c r="C30" s="227">
        <v>649</v>
      </c>
      <c r="D30" s="227">
        <v>697</v>
      </c>
      <c r="E30" s="227">
        <v>617</v>
      </c>
      <c r="F30" s="227">
        <v>423</v>
      </c>
      <c r="G30" s="227">
        <v>324</v>
      </c>
      <c r="H30" s="227">
        <v>194</v>
      </c>
      <c r="I30" s="227">
        <v>106</v>
      </c>
      <c r="J30" s="227">
        <v>72</v>
      </c>
      <c r="K30" s="227">
        <v>9</v>
      </c>
      <c r="L30" s="227"/>
      <c r="M30" s="227"/>
      <c r="N30" s="291">
        <v>3513</v>
      </c>
      <c r="O30" s="227"/>
      <c r="P30" s="197">
        <v>422</v>
      </c>
      <c r="Q30" s="227">
        <v>649</v>
      </c>
      <c r="R30" s="227">
        <v>697</v>
      </c>
      <c r="S30" s="227">
        <v>617</v>
      </c>
      <c r="T30" s="227">
        <v>423</v>
      </c>
      <c r="U30" s="227">
        <v>324</v>
      </c>
      <c r="V30" s="227">
        <v>194</v>
      </c>
      <c r="W30" s="227">
        <v>106</v>
      </c>
      <c r="X30" s="227">
        <v>72</v>
      </c>
      <c r="Y30" s="227">
        <v>9</v>
      </c>
      <c r="Z30" s="227"/>
      <c r="AA30" s="227"/>
      <c r="AB30" s="291">
        <v>3513</v>
      </c>
      <c r="AC30" s="227"/>
      <c r="AD30" s="197" t="s">
        <v>199</v>
      </c>
      <c r="AE30" s="227" t="s">
        <v>199</v>
      </c>
      <c r="AF30" s="227" t="s">
        <v>199</v>
      </c>
      <c r="AG30" s="227" t="s">
        <v>199</v>
      </c>
      <c r="AH30" s="227" t="s">
        <v>199</v>
      </c>
      <c r="AI30" s="227" t="s">
        <v>199</v>
      </c>
      <c r="AJ30" s="227" t="s">
        <v>199</v>
      </c>
      <c r="AK30" s="227" t="s">
        <v>199</v>
      </c>
      <c r="AL30" s="227" t="s">
        <v>199</v>
      </c>
      <c r="AM30" s="227" t="s">
        <v>199</v>
      </c>
      <c r="AN30" s="227"/>
      <c r="AO30" s="227"/>
      <c r="AP30" s="291" t="s">
        <v>199</v>
      </c>
      <c r="AQ30" s="292"/>
    </row>
    <row r="31" spans="1:43" ht="19.5" customHeight="1" x14ac:dyDescent="0.4">
      <c r="A31" s="120" t="s">
        <v>78</v>
      </c>
      <c r="B31" s="197">
        <v>8342</v>
      </c>
      <c r="C31" s="227">
        <v>20142</v>
      </c>
      <c r="D31" s="227">
        <v>31383</v>
      </c>
      <c r="E31" s="227">
        <v>35958</v>
      </c>
      <c r="F31" s="227">
        <v>27808</v>
      </c>
      <c r="G31" s="227">
        <v>16841</v>
      </c>
      <c r="H31" s="227">
        <v>9385</v>
      </c>
      <c r="I31" s="227">
        <v>4540</v>
      </c>
      <c r="J31" s="227">
        <v>2522</v>
      </c>
      <c r="K31" s="227">
        <v>158</v>
      </c>
      <c r="L31" s="227"/>
      <c r="M31" s="227"/>
      <c r="N31" s="291">
        <v>157079</v>
      </c>
      <c r="O31" s="227"/>
      <c r="P31" s="197">
        <v>8342</v>
      </c>
      <c r="Q31" s="227">
        <v>20142</v>
      </c>
      <c r="R31" s="227">
        <v>31383</v>
      </c>
      <c r="S31" s="227">
        <v>35958</v>
      </c>
      <c r="T31" s="227">
        <v>27808</v>
      </c>
      <c r="U31" s="227">
        <v>16841</v>
      </c>
      <c r="V31" s="227">
        <v>9385</v>
      </c>
      <c r="W31" s="227">
        <v>4540</v>
      </c>
      <c r="X31" s="227">
        <v>2522</v>
      </c>
      <c r="Y31" s="227">
        <v>158</v>
      </c>
      <c r="Z31" s="227"/>
      <c r="AA31" s="227"/>
      <c r="AB31" s="291">
        <v>157079</v>
      </c>
      <c r="AC31" s="227"/>
      <c r="AD31" s="197" t="s">
        <v>199</v>
      </c>
      <c r="AE31" s="227" t="s">
        <v>199</v>
      </c>
      <c r="AF31" s="227" t="s">
        <v>199</v>
      </c>
      <c r="AG31" s="227" t="s">
        <v>199</v>
      </c>
      <c r="AH31" s="227" t="s">
        <v>199</v>
      </c>
      <c r="AI31" s="227" t="s">
        <v>199</v>
      </c>
      <c r="AJ31" s="227" t="s">
        <v>199</v>
      </c>
      <c r="AK31" s="227" t="s">
        <v>199</v>
      </c>
      <c r="AL31" s="227" t="s">
        <v>199</v>
      </c>
      <c r="AM31" s="227" t="s">
        <v>199</v>
      </c>
      <c r="AN31" s="227"/>
      <c r="AO31" s="227"/>
      <c r="AP31" s="291" t="s">
        <v>199</v>
      </c>
      <c r="AQ31" s="292"/>
    </row>
    <row r="32" spans="1:43" x14ac:dyDescent="0.4">
      <c r="A32" s="120" t="s">
        <v>15</v>
      </c>
      <c r="B32" s="197">
        <v>508</v>
      </c>
      <c r="C32" s="227">
        <v>946</v>
      </c>
      <c r="D32" s="227">
        <v>1155</v>
      </c>
      <c r="E32" s="227">
        <v>1089</v>
      </c>
      <c r="F32" s="227">
        <v>772</v>
      </c>
      <c r="G32" s="227">
        <v>445</v>
      </c>
      <c r="H32" s="227">
        <v>255</v>
      </c>
      <c r="I32" s="227">
        <v>135</v>
      </c>
      <c r="J32" s="227">
        <v>86</v>
      </c>
      <c r="K32" s="227">
        <v>4</v>
      </c>
      <c r="L32" s="227"/>
      <c r="M32" s="227"/>
      <c r="N32" s="291">
        <v>5395</v>
      </c>
      <c r="O32" s="227"/>
      <c r="P32" s="197">
        <v>508</v>
      </c>
      <c r="Q32" s="227">
        <v>946</v>
      </c>
      <c r="R32" s="227">
        <v>1155</v>
      </c>
      <c r="S32" s="227">
        <v>1089</v>
      </c>
      <c r="T32" s="227">
        <v>772</v>
      </c>
      <c r="U32" s="227">
        <v>445</v>
      </c>
      <c r="V32" s="227">
        <v>255</v>
      </c>
      <c r="W32" s="227">
        <v>135</v>
      </c>
      <c r="X32" s="227">
        <v>86</v>
      </c>
      <c r="Y32" s="227">
        <v>4</v>
      </c>
      <c r="Z32" s="227"/>
      <c r="AA32" s="227"/>
      <c r="AB32" s="291">
        <v>5395</v>
      </c>
      <c r="AC32" s="227"/>
      <c r="AD32" s="197" t="s">
        <v>199</v>
      </c>
      <c r="AE32" s="227" t="s">
        <v>199</v>
      </c>
      <c r="AF32" s="227" t="s">
        <v>199</v>
      </c>
      <c r="AG32" s="227" t="s">
        <v>199</v>
      </c>
      <c r="AH32" s="227" t="s">
        <v>199</v>
      </c>
      <c r="AI32" s="227" t="s">
        <v>199</v>
      </c>
      <c r="AJ32" s="227" t="s">
        <v>199</v>
      </c>
      <c r="AK32" s="227" t="s">
        <v>199</v>
      </c>
      <c r="AL32" s="227" t="s">
        <v>199</v>
      </c>
      <c r="AM32" s="227" t="s">
        <v>199</v>
      </c>
      <c r="AN32" s="227"/>
      <c r="AO32" s="227"/>
      <c r="AP32" s="291" t="s">
        <v>199</v>
      </c>
      <c r="AQ32" s="292"/>
    </row>
    <row r="33" spans="1:43" x14ac:dyDescent="0.4">
      <c r="A33" s="120" t="s">
        <v>16</v>
      </c>
      <c r="B33" s="197">
        <v>1385</v>
      </c>
      <c r="C33" s="227">
        <v>3785</v>
      </c>
      <c r="D33" s="227">
        <v>6008</v>
      </c>
      <c r="E33" s="227">
        <v>6994</v>
      </c>
      <c r="F33" s="227">
        <v>5406</v>
      </c>
      <c r="G33" s="227">
        <v>3309</v>
      </c>
      <c r="H33" s="227">
        <v>1846</v>
      </c>
      <c r="I33" s="227">
        <v>732</v>
      </c>
      <c r="J33" s="227">
        <v>303</v>
      </c>
      <c r="K33" s="227">
        <v>26</v>
      </c>
      <c r="L33" s="227"/>
      <c r="M33" s="227"/>
      <c r="N33" s="291">
        <v>29794</v>
      </c>
      <c r="O33" s="227"/>
      <c r="P33" s="197">
        <v>1385</v>
      </c>
      <c r="Q33" s="227">
        <v>3785</v>
      </c>
      <c r="R33" s="227">
        <v>6008</v>
      </c>
      <c r="S33" s="227">
        <v>6994</v>
      </c>
      <c r="T33" s="227">
        <v>5406</v>
      </c>
      <c r="U33" s="227">
        <v>3309</v>
      </c>
      <c r="V33" s="227">
        <v>1846</v>
      </c>
      <c r="W33" s="227">
        <v>732</v>
      </c>
      <c r="X33" s="227">
        <v>303</v>
      </c>
      <c r="Y33" s="227">
        <v>26</v>
      </c>
      <c r="Z33" s="227"/>
      <c r="AA33" s="227"/>
      <c r="AB33" s="291">
        <v>29794</v>
      </c>
      <c r="AC33" s="227"/>
      <c r="AD33" s="197" t="s">
        <v>199</v>
      </c>
      <c r="AE33" s="227" t="s">
        <v>199</v>
      </c>
      <c r="AF33" s="227" t="s">
        <v>199</v>
      </c>
      <c r="AG33" s="227" t="s">
        <v>199</v>
      </c>
      <c r="AH33" s="227" t="s">
        <v>199</v>
      </c>
      <c r="AI33" s="227" t="s">
        <v>199</v>
      </c>
      <c r="AJ33" s="227" t="s">
        <v>199</v>
      </c>
      <c r="AK33" s="227" t="s">
        <v>199</v>
      </c>
      <c r="AL33" s="227" t="s">
        <v>199</v>
      </c>
      <c r="AM33" s="227" t="s">
        <v>199</v>
      </c>
      <c r="AN33" s="227"/>
      <c r="AO33" s="227"/>
      <c r="AP33" s="291" t="s">
        <v>199</v>
      </c>
      <c r="AQ33" s="292"/>
    </row>
    <row r="34" spans="1:43" x14ac:dyDescent="0.4">
      <c r="A34" s="120" t="s">
        <v>17</v>
      </c>
      <c r="B34" s="197">
        <v>1124</v>
      </c>
      <c r="C34" s="227">
        <v>2838</v>
      </c>
      <c r="D34" s="227">
        <v>4312</v>
      </c>
      <c r="E34" s="227">
        <v>4792</v>
      </c>
      <c r="F34" s="227">
        <v>3925</v>
      </c>
      <c r="G34" s="227">
        <v>2422</v>
      </c>
      <c r="H34" s="227">
        <v>1437</v>
      </c>
      <c r="I34" s="227">
        <v>826</v>
      </c>
      <c r="J34" s="227">
        <v>534</v>
      </c>
      <c r="K34" s="227">
        <v>21</v>
      </c>
      <c r="L34" s="227"/>
      <c r="M34" s="227"/>
      <c r="N34" s="291">
        <v>22231</v>
      </c>
      <c r="O34" s="227"/>
      <c r="P34" s="197">
        <v>1124</v>
      </c>
      <c r="Q34" s="227">
        <v>2838</v>
      </c>
      <c r="R34" s="227">
        <v>4312</v>
      </c>
      <c r="S34" s="227">
        <v>4792</v>
      </c>
      <c r="T34" s="227">
        <v>3925</v>
      </c>
      <c r="U34" s="227">
        <v>2422</v>
      </c>
      <c r="V34" s="227">
        <v>1437</v>
      </c>
      <c r="W34" s="227">
        <v>826</v>
      </c>
      <c r="X34" s="227">
        <v>534</v>
      </c>
      <c r="Y34" s="227">
        <v>21</v>
      </c>
      <c r="Z34" s="227"/>
      <c r="AA34" s="227"/>
      <c r="AB34" s="291">
        <v>22231</v>
      </c>
      <c r="AC34" s="227"/>
      <c r="AD34" s="197" t="s">
        <v>199</v>
      </c>
      <c r="AE34" s="227" t="s">
        <v>199</v>
      </c>
      <c r="AF34" s="227" t="s">
        <v>199</v>
      </c>
      <c r="AG34" s="227" t="s">
        <v>199</v>
      </c>
      <c r="AH34" s="227" t="s">
        <v>199</v>
      </c>
      <c r="AI34" s="227" t="s">
        <v>199</v>
      </c>
      <c r="AJ34" s="227" t="s">
        <v>199</v>
      </c>
      <c r="AK34" s="227" t="s">
        <v>199</v>
      </c>
      <c r="AL34" s="227" t="s">
        <v>199</v>
      </c>
      <c r="AM34" s="227" t="s">
        <v>199</v>
      </c>
      <c r="AN34" s="227"/>
      <c r="AO34" s="227"/>
      <c r="AP34" s="291" t="s">
        <v>199</v>
      </c>
      <c r="AQ34" s="292"/>
    </row>
    <row r="35" spans="1:43" x14ac:dyDescent="0.4">
      <c r="A35" s="120" t="s">
        <v>18</v>
      </c>
      <c r="B35" s="197">
        <v>1806</v>
      </c>
      <c r="C35" s="227">
        <v>4819</v>
      </c>
      <c r="D35" s="227">
        <v>8352</v>
      </c>
      <c r="E35" s="227">
        <v>10414</v>
      </c>
      <c r="F35" s="227">
        <v>8246</v>
      </c>
      <c r="G35" s="227">
        <v>4997</v>
      </c>
      <c r="H35" s="227">
        <v>2817</v>
      </c>
      <c r="I35" s="227">
        <v>1419</v>
      </c>
      <c r="J35" s="227">
        <v>773</v>
      </c>
      <c r="K35" s="227">
        <v>47</v>
      </c>
      <c r="L35" s="227"/>
      <c r="M35" s="227"/>
      <c r="N35" s="291">
        <v>43690</v>
      </c>
      <c r="O35" s="227"/>
      <c r="P35" s="197">
        <v>1806</v>
      </c>
      <c r="Q35" s="227">
        <v>4819</v>
      </c>
      <c r="R35" s="227">
        <v>8352</v>
      </c>
      <c r="S35" s="227">
        <v>10414</v>
      </c>
      <c r="T35" s="227">
        <v>8246</v>
      </c>
      <c r="U35" s="227">
        <v>4997</v>
      </c>
      <c r="V35" s="227">
        <v>2817</v>
      </c>
      <c r="W35" s="227">
        <v>1419</v>
      </c>
      <c r="X35" s="227">
        <v>773</v>
      </c>
      <c r="Y35" s="227">
        <v>47</v>
      </c>
      <c r="Z35" s="227"/>
      <c r="AA35" s="227"/>
      <c r="AB35" s="291">
        <v>43690</v>
      </c>
      <c r="AC35" s="227"/>
      <c r="AD35" s="197" t="s">
        <v>199</v>
      </c>
      <c r="AE35" s="227" t="s">
        <v>199</v>
      </c>
      <c r="AF35" s="227" t="s">
        <v>199</v>
      </c>
      <c r="AG35" s="227" t="s">
        <v>199</v>
      </c>
      <c r="AH35" s="227" t="s">
        <v>199</v>
      </c>
      <c r="AI35" s="227" t="s">
        <v>199</v>
      </c>
      <c r="AJ35" s="227" t="s">
        <v>199</v>
      </c>
      <c r="AK35" s="227" t="s">
        <v>199</v>
      </c>
      <c r="AL35" s="227" t="s">
        <v>199</v>
      </c>
      <c r="AM35" s="227" t="s">
        <v>199</v>
      </c>
      <c r="AN35" s="227"/>
      <c r="AO35" s="227"/>
      <c r="AP35" s="291" t="s">
        <v>199</v>
      </c>
      <c r="AQ35" s="292"/>
    </row>
    <row r="36" spans="1:43" x14ac:dyDescent="0.4">
      <c r="A36" s="120" t="s">
        <v>19</v>
      </c>
      <c r="B36" s="197">
        <v>174</v>
      </c>
      <c r="C36" s="227">
        <v>345</v>
      </c>
      <c r="D36" s="227">
        <v>432</v>
      </c>
      <c r="E36" s="227">
        <v>425</v>
      </c>
      <c r="F36" s="227">
        <v>289</v>
      </c>
      <c r="G36" s="227">
        <v>198</v>
      </c>
      <c r="H36" s="227">
        <v>81</v>
      </c>
      <c r="I36" s="227">
        <v>42</v>
      </c>
      <c r="J36" s="227">
        <v>29</v>
      </c>
      <c r="K36" s="227">
        <v>0</v>
      </c>
      <c r="L36" s="227"/>
      <c r="M36" s="227"/>
      <c r="N36" s="291">
        <v>2015</v>
      </c>
      <c r="O36" s="227"/>
      <c r="P36" s="197">
        <v>174</v>
      </c>
      <c r="Q36" s="227">
        <v>345</v>
      </c>
      <c r="R36" s="227">
        <v>432</v>
      </c>
      <c r="S36" s="227">
        <v>425</v>
      </c>
      <c r="T36" s="227">
        <v>289</v>
      </c>
      <c r="U36" s="227">
        <v>198</v>
      </c>
      <c r="V36" s="227">
        <v>81</v>
      </c>
      <c r="W36" s="227">
        <v>42</v>
      </c>
      <c r="X36" s="227">
        <v>29</v>
      </c>
      <c r="Y36" s="227">
        <v>0</v>
      </c>
      <c r="Z36" s="227"/>
      <c r="AA36" s="227"/>
      <c r="AB36" s="291">
        <v>2015</v>
      </c>
      <c r="AC36" s="227"/>
      <c r="AD36" s="197" t="s">
        <v>199</v>
      </c>
      <c r="AE36" s="227" t="s">
        <v>199</v>
      </c>
      <c r="AF36" s="227" t="s">
        <v>199</v>
      </c>
      <c r="AG36" s="227" t="s">
        <v>199</v>
      </c>
      <c r="AH36" s="227" t="s">
        <v>199</v>
      </c>
      <c r="AI36" s="227" t="s">
        <v>199</v>
      </c>
      <c r="AJ36" s="227" t="s">
        <v>199</v>
      </c>
      <c r="AK36" s="227" t="s">
        <v>199</v>
      </c>
      <c r="AL36" s="227" t="s">
        <v>199</v>
      </c>
      <c r="AM36" s="227" t="s">
        <v>199</v>
      </c>
      <c r="AN36" s="227"/>
      <c r="AO36" s="227"/>
      <c r="AP36" s="291" t="s">
        <v>199</v>
      </c>
      <c r="AQ36" s="292"/>
    </row>
    <row r="37" spans="1:43" x14ac:dyDescent="0.4">
      <c r="A37" s="120" t="s">
        <v>20</v>
      </c>
      <c r="B37" s="197">
        <v>1921</v>
      </c>
      <c r="C37" s="227">
        <v>3170</v>
      </c>
      <c r="D37" s="227">
        <v>4110</v>
      </c>
      <c r="E37" s="227">
        <v>3936</v>
      </c>
      <c r="F37" s="227">
        <v>2491</v>
      </c>
      <c r="G37" s="227">
        <v>1291</v>
      </c>
      <c r="H37" s="227">
        <v>669</v>
      </c>
      <c r="I37" s="227">
        <v>257</v>
      </c>
      <c r="J37" s="227">
        <v>176</v>
      </c>
      <c r="K37" s="227">
        <v>10</v>
      </c>
      <c r="L37" s="227"/>
      <c r="M37" s="227"/>
      <c r="N37" s="291">
        <v>18031</v>
      </c>
      <c r="O37" s="227"/>
      <c r="P37" s="197">
        <v>1921</v>
      </c>
      <c r="Q37" s="227">
        <v>3170</v>
      </c>
      <c r="R37" s="227">
        <v>4110</v>
      </c>
      <c r="S37" s="227">
        <v>3936</v>
      </c>
      <c r="T37" s="227">
        <v>2491</v>
      </c>
      <c r="U37" s="227">
        <v>1291</v>
      </c>
      <c r="V37" s="227">
        <v>669</v>
      </c>
      <c r="W37" s="227">
        <v>257</v>
      </c>
      <c r="X37" s="227">
        <v>176</v>
      </c>
      <c r="Y37" s="227">
        <v>10</v>
      </c>
      <c r="Z37" s="227"/>
      <c r="AA37" s="227"/>
      <c r="AB37" s="291">
        <v>18031</v>
      </c>
      <c r="AC37" s="227"/>
      <c r="AD37" s="197" t="s">
        <v>199</v>
      </c>
      <c r="AE37" s="227" t="s">
        <v>199</v>
      </c>
      <c r="AF37" s="227" t="s">
        <v>199</v>
      </c>
      <c r="AG37" s="227" t="s">
        <v>199</v>
      </c>
      <c r="AH37" s="227" t="s">
        <v>199</v>
      </c>
      <c r="AI37" s="227" t="s">
        <v>199</v>
      </c>
      <c r="AJ37" s="227" t="s">
        <v>199</v>
      </c>
      <c r="AK37" s="227" t="s">
        <v>199</v>
      </c>
      <c r="AL37" s="227" t="s">
        <v>199</v>
      </c>
      <c r="AM37" s="227" t="s">
        <v>199</v>
      </c>
      <c r="AN37" s="227"/>
      <c r="AO37" s="227"/>
      <c r="AP37" s="291" t="s">
        <v>199</v>
      </c>
      <c r="AQ37" s="292"/>
    </row>
    <row r="38" spans="1:43" ht="14.65" x14ac:dyDescent="0.4">
      <c r="A38" s="120" t="s">
        <v>533</v>
      </c>
      <c r="B38" s="197">
        <v>1424</v>
      </c>
      <c r="C38" s="227">
        <v>4239</v>
      </c>
      <c r="D38" s="227">
        <v>7014</v>
      </c>
      <c r="E38" s="227">
        <v>8308</v>
      </c>
      <c r="F38" s="227">
        <v>6679</v>
      </c>
      <c r="G38" s="227">
        <v>4179</v>
      </c>
      <c r="H38" s="227">
        <v>2280</v>
      </c>
      <c r="I38" s="227">
        <v>1129</v>
      </c>
      <c r="J38" s="227">
        <v>621</v>
      </c>
      <c r="K38" s="227">
        <v>50</v>
      </c>
      <c r="L38" s="227"/>
      <c r="M38" s="227"/>
      <c r="N38" s="291">
        <v>35923</v>
      </c>
      <c r="O38" s="227"/>
      <c r="P38" s="197">
        <v>1424</v>
      </c>
      <c r="Q38" s="227">
        <v>4239</v>
      </c>
      <c r="R38" s="227">
        <v>7014</v>
      </c>
      <c r="S38" s="227">
        <v>8308</v>
      </c>
      <c r="T38" s="227">
        <v>6679</v>
      </c>
      <c r="U38" s="227">
        <v>4179</v>
      </c>
      <c r="V38" s="227">
        <v>2280</v>
      </c>
      <c r="W38" s="227">
        <v>1129</v>
      </c>
      <c r="X38" s="227">
        <v>621</v>
      </c>
      <c r="Y38" s="227">
        <v>50</v>
      </c>
      <c r="Z38" s="227"/>
      <c r="AA38" s="227"/>
      <c r="AB38" s="291">
        <v>35923</v>
      </c>
      <c r="AC38" s="227"/>
      <c r="AD38" s="197" t="s">
        <v>199</v>
      </c>
      <c r="AE38" s="227" t="s">
        <v>199</v>
      </c>
      <c r="AF38" s="227" t="s">
        <v>199</v>
      </c>
      <c r="AG38" s="227" t="s">
        <v>199</v>
      </c>
      <c r="AH38" s="227" t="s">
        <v>199</v>
      </c>
      <c r="AI38" s="227" t="s">
        <v>199</v>
      </c>
      <c r="AJ38" s="227" t="s">
        <v>199</v>
      </c>
      <c r="AK38" s="227" t="s">
        <v>199</v>
      </c>
      <c r="AL38" s="227" t="s">
        <v>199</v>
      </c>
      <c r="AM38" s="227" t="s">
        <v>199</v>
      </c>
      <c r="AN38" s="227"/>
      <c r="AO38" s="227"/>
      <c r="AP38" s="291" t="s">
        <v>199</v>
      </c>
      <c r="AQ38" s="292"/>
    </row>
    <row r="39" spans="1:43" x14ac:dyDescent="0.4">
      <c r="A39" s="121" t="s">
        <v>22</v>
      </c>
      <c r="B39" s="197">
        <v>86</v>
      </c>
      <c r="C39" s="227">
        <v>368</v>
      </c>
      <c r="D39" s="227">
        <v>849</v>
      </c>
      <c r="E39" s="227">
        <v>1515</v>
      </c>
      <c r="F39" s="227">
        <v>1429</v>
      </c>
      <c r="G39" s="227">
        <v>1013</v>
      </c>
      <c r="H39" s="227">
        <v>707</v>
      </c>
      <c r="I39" s="227">
        <v>409</v>
      </c>
      <c r="J39" s="227">
        <v>212</v>
      </c>
      <c r="K39" s="227">
        <v>17</v>
      </c>
      <c r="L39" s="227"/>
      <c r="M39" s="227"/>
      <c r="N39" s="291">
        <v>6605</v>
      </c>
      <c r="O39" s="227"/>
      <c r="P39" s="197">
        <v>86</v>
      </c>
      <c r="Q39" s="227">
        <v>368</v>
      </c>
      <c r="R39" s="227">
        <v>849</v>
      </c>
      <c r="S39" s="227">
        <v>1515</v>
      </c>
      <c r="T39" s="227">
        <v>1429</v>
      </c>
      <c r="U39" s="227">
        <v>1013</v>
      </c>
      <c r="V39" s="227">
        <v>707</v>
      </c>
      <c r="W39" s="227">
        <v>409</v>
      </c>
      <c r="X39" s="227">
        <v>212</v>
      </c>
      <c r="Y39" s="227">
        <v>17</v>
      </c>
      <c r="Z39" s="227"/>
      <c r="AA39" s="227"/>
      <c r="AB39" s="291">
        <v>6605</v>
      </c>
      <c r="AC39" s="227"/>
      <c r="AD39" s="197" t="s">
        <v>199</v>
      </c>
      <c r="AE39" s="227" t="s">
        <v>199</v>
      </c>
      <c r="AF39" s="227" t="s">
        <v>199</v>
      </c>
      <c r="AG39" s="227" t="s">
        <v>199</v>
      </c>
      <c r="AH39" s="227" t="s">
        <v>199</v>
      </c>
      <c r="AI39" s="227" t="s">
        <v>199</v>
      </c>
      <c r="AJ39" s="227" t="s">
        <v>199</v>
      </c>
      <c r="AK39" s="227" t="s">
        <v>199</v>
      </c>
      <c r="AL39" s="227" t="s">
        <v>199</v>
      </c>
      <c r="AM39" s="227" t="s">
        <v>199</v>
      </c>
      <c r="AN39" s="227"/>
      <c r="AO39" s="227"/>
      <c r="AP39" s="291" t="s">
        <v>199</v>
      </c>
      <c r="AQ39" s="292"/>
    </row>
    <row r="40" spans="1:43" x14ac:dyDescent="0.4">
      <c r="A40" s="120" t="s">
        <v>23</v>
      </c>
      <c r="B40" s="197">
        <v>2460</v>
      </c>
      <c r="C40" s="227">
        <v>9489</v>
      </c>
      <c r="D40" s="227">
        <v>14931</v>
      </c>
      <c r="E40" s="227">
        <v>14192</v>
      </c>
      <c r="F40" s="227">
        <v>9203</v>
      </c>
      <c r="G40" s="227">
        <v>5331</v>
      </c>
      <c r="H40" s="227">
        <v>3250</v>
      </c>
      <c r="I40" s="227">
        <v>2163</v>
      </c>
      <c r="J40" s="227">
        <v>1656</v>
      </c>
      <c r="K40" s="227">
        <v>70</v>
      </c>
      <c r="L40" s="227"/>
      <c r="M40" s="227"/>
      <c r="N40" s="291">
        <v>62745</v>
      </c>
      <c r="O40" s="227"/>
      <c r="P40" s="197">
        <v>2262</v>
      </c>
      <c r="Q40" s="227">
        <v>9143</v>
      </c>
      <c r="R40" s="227">
        <v>14633</v>
      </c>
      <c r="S40" s="227">
        <v>13947</v>
      </c>
      <c r="T40" s="227">
        <v>9058</v>
      </c>
      <c r="U40" s="227">
        <v>5194</v>
      </c>
      <c r="V40" s="227">
        <v>3181</v>
      </c>
      <c r="W40" s="227">
        <v>2122</v>
      </c>
      <c r="X40" s="227">
        <v>1639</v>
      </c>
      <c r="Y40" s="227">
        <v>45</v>
      </c>
      <c r="Z40" s="227"/>
      <c r="AA40" s="227"/>
      <c r="AB40" s="291">
        <v>61224</v>
      </c>
      <c r="AC40" s="227"/>
      <c r="AD40" s="197">
        <v>198</v>
      </c>
      <c r="AE40" s="227">
        <v>346</v>
      </c>
      <c r="AF40" s="227">
        <v>298</v>
      </c>
      <c r="AG40" s="227">
        <v>245</v>
      </c>
      <c r="AH40" s="227">
        <v>145</v>
      </c>
      <c r="AI40" s="227">
        <v>137</v>
      </c>
      <c r="AJ40" s="227">
        <v>69</v>
      </c>
      <c r="AK40" s="227">
        <v>41</v>
      </c>
      <c r="AL40" s="227">
        <v>17</v>
      </c>
      <c r="AM40" s="227">
        <v>25</v>
      </c>
      <c r="AN40" s="227"/>
      <c r="AO40" s="227"/>
      <c r="AP40" s="291">
        <v>1521</v>
      </c>
      <c r="AQ40" s="292"/>
    </row>
    <row r="41" spans="1:43" x14ac:dyDescent="0.4">
      <c r="A41" s="120" t="s">
        <v>24</v>
      </c>
      <c r="B41" s="197">
        <v>2804</v>
      </c>
      <c r="C41" s="227">
        <v>10164</v>
      </c>
      <c r="D41" s="227">
        <v>17184</v>
      </c>
      <c r="E41" s="227">
        <v>17499</v>
      </c>
      <c r="F41" s="227">
        <v>12192</v>
      </c>
      <c r="G41" s="227">
        <v>7464</v>
      </c>
      <c r="H41" s="227">
        <v>4127</v>
      </c>
      <c r="I41" s="227">
        <v>2171</v>
      </c>
      <c r="J41" s="227">
        <v>1108</v>
      </c>
      <c r="K41" s="227">
        <v>51</v>
      </c>
      <c r="L41" s="227"/>
      <c r="M41" s="227"/>
      <c r="N41" s="291">
        <v>74764</v>
      </c>
      <c r="O41" s="227"/>
      <c r="P41" s="197">
        <v>2622</v>
      </c>
      <c r="Q41" s="227">
        <v>9940</v>
      </c>
      <c r="R41" s="227">
        <v>16950</v>
      </c>
      <c r="S41" s="227">
        <v>17251</v>
      </c>
      <c r="T41" s="227">
        <v>12130</v>
      </c>
      <c r="U41" s="227">
        <v>7408</v>
      </c>
      <c r="V41" s="227">
        <v>4091</v>
      </c>
      <c r="W41" s="227">
        <v>2156</v>
      </c>
      <c r="X41" s="227">
        <v>1096</v>
      </c>
      <c r="Y41" s="227">
        <v>50</v>
      </c>
      <c r="Z41" s="227"/>
      <c r="AA41" s="227"/>
      <c r="AB41" s="291">
        <v>73694</v>
      </c>
      <c r="AC41" s="227"/>
      <c r="AD41" s="197">
        <v>182</v>
      </c>
      <c r="AE41" s="227">
        <v>224</v>
      </c>
      <c r="AF41" s="227">
        <v>234</v>
      </c>
      <c r="AG41" s="227">
        <v>248</v>
      </c>
      <c r="AH41" s="227">
        <v>62</v>
      </c>
      <c r="AI41" s="227">
        <v>56</v>
      </c>
      <c r="AJ41" s="227">
        <v>36</v>
      </c>
      <c r="AK41" s="227">
        <v>15</v>
      </c>
      <c r="AL41" s="227" t="s">
        <v>229</v>
      </c>
      <c r="AM41" s="227" t="s">
        <v>229</v>
      </c>
      <c r="AN41" s="227"/>
      <c r="AO41" s="227"/>
      <c r="AP41" s="291">
        <v>1070</v>
      </c>
      <c r="AQ41" s="292"/>
    </row>
    <row r="42" spans="1:43" x14ac:dyDescent="0.4">
      <c r="A42" s="120" t="s">
        <v>25</v>
      </c>
      <c r="B42" s="197">
        <v>138</v>
      </c>
      <c r="C42" s="227">
        <v>1180</v>
      </c>
      <c r="D42" s="227">
        <v>2091</v>
      </c>
      <c r="E42" s="227">
        <v>2030</v>
      </c>
      <c r="F42" s="227">
        <v>1507</v>
      </c>
      <c r="G42" s="227">
        <v>1020</v>
      </c>
      <c r="H42" s="227">
        <v>587</v>
      </c>
      <c r="I42" s="227">
        <v>340</v>
      </c>
      <c r="J42" s="227">
        <v>421</v>
      </c>
      <c r="K42" s="227">
        <v>10</v>
      </c>
      <c r="L42" s="227"/>
      <c r="M42" s="227"/>
      <c r="N42" s="291">
        <v>9324</v>
      </c>
      <c r="O42" s="227"/>
      <c r="P42" s="197">
        <v>138</v>
      </c>
      <c r="Q42" s="227">
        <v>1179</v>
      </c>
      <c r="R42" s="227">
        <v>2090</v>
      </c>
      <c r="S42" s="227">
        <v>2028</v>
      </c>
      <c r="T42" s="227">
        <v>1499</v>
      </c>
      <c r="U42" s="227">
        <v>1018</v>
      </c>
      <c r="V42" s="227">
        <v>585</v>
      </c>
      <c r="W42" s="227">
        <v>335</v>
      </c>
      <c r="X42" s="227">
        <v>418</v>
      </c>
      <c r="Y42" s="227">
        <v>9</v>
      </c>
      <c r="Z42" s="227"/>
      <c r="AA42" s="227"/>
      <c r="AB42" s="291">
        <v>9299</v>
      </c>
      <c r="AC42" s="227"/>
      <c r="AD42" s="197">
        <v>0</v>
      </c>
      <c r="AE42" s="227" t="s">
        <v>229</v>
      </c>
      <c r="AF42" s="227" t="s">
        <v>229</v>
      </c>
      <c r="AG42" s="227" t="s">
        <v>229</v>
      </c>
      <c r="AH42" s="227">
        <v>8</v>
      </c>
      <c r="AI42" s="227" t="s">
        <v>229</v>
      </c>
      <c r="AJ42" s="227" t="s">
        <v>229</v>
      </c>
      <c r="AK42" s="227">
        <v>5</v>
      </c>
      <c r="AL42" s="227">
        <v>3</v>
      </c>
      <c r="AM42" s="227" t="s">
        <v>229</v>
      </c>
      <c r="AN42" s="227"/>
      <c r="AO42" s="227"/>
      <c r="AP42" s="291">
        <v>25</v>
      </c>
      <c r="AQ42" s="292"/>
    </row>
    <row r="43" spans="1:43" x14ac:dyDescent="0.4">
      <c r="A43" s="120" t="s">
        <v>26</v>
      </c>
      <c r="B43" s="197">
        <v>478</v>
      </c>
      <c r="C43" s="227">
        <v>2077</v>
      </c>
      <c r="D43" s="227">
        <v>3802</v>
      </c>
      <c r="E43" s="227">
        <v>4936</v>
      </c>
      <c r="F43" s="227">
        <v>4298</v>
      </c>
      <c r="G43" s="227">
        <v>2693</v>
      </c>
      <c r="H43" s="227">
        <v>1373</v>
      </c>
      <c r="I43" s="227">
        <v>571</v>
      </c>
      <c r="J43" s="227">
        <v>237</v>
      </c>
      <c r="K43" s="227">
        <v>21</v>
      </c>
      <c r="L43" s="227"/>
      <c r="M43" s="227"/>
      <c r="N43" s="291">
        <v>20486</v>
      </c>
      <c r="O43" s="227"/>
      <c r="P43" s="197">
        <v>478</v>
      </c>
      <c r="Q43" s="227">
        <v>2077</v>
      </c>
      <c r="R43" s="227">
        <v>3802</v>
      </c>
      <c r="S43" s="227">
        <v>4936</v>
      </c>
      <c r="T43" s="227">
        <v>4298</v>
      </c>
      <c r="U43" s="227">
        <v>2693</v>
      </c>
      <c r="V43" s="227">
        <v>1373</v>
      </c>
      <c r="W43" s="227">
        <v>571</v>
      </c>
      <c r="X43" s="227">
        <v>237</v>
      </c>
      <c r="Y43" s="227">
        <v>21</v>
      </c>
      <c r="Z43" s="227"/>
      <c r="AA43" s="227"/>
      <c r="AB43" s="291">
        <v>20486</v>
      </c>
      <c r="AC43" s="227"/>
      <c r="AD43" s="197" t="s">
        <v>199</v>
      </c>
      <c r="AE43" s="227" t="s">
        <v>199</v>
      </c>
      <c r="AF43" s="227" t="s">
        <v>199</v>
      </c>
      <c r="AG43" s="227" t="s">
        <v>199</v>
      </c>
      <c r="AH43" s="227" t="s">
        <v>199</v>
      </c>
      <c r="AI43" s="227" t="s">
        <v>199</v>
      </c>
      <c r="AJ43" s="227" t="s">
        <v>199</v>
      </c>
      <c r="AK43" s="227" t="s">
        <v>199</v>
      </c>
      <c r="AL43" s="227" t="s">
        <v>199</v>
      </c>
      <c r="AM43" s="227" t="s">
        <v>199</v>
      </c>
      <c r="AN43" s="227"/>
      <c r="AO43" s="227"/>
      <c r="AP43" s="291" t="s">
        <v>199</v>
      </c>
      <c r="AQ43" s="292"/>
    </row>
    <row r="44" spans="1:43" ht="21.95" customHeight="1" x14ac:dyDescent="0.4">
      <c r="A44" s="120" t="s">
        <v>27</v>
      </c>
      <c r="B44" s="197">
        <v>21115</v>
      </c>
      <c r="C44" s="227">
        <v>36358</v>
      </c>
      <c r="D44" s="227">
        <v>46092</v>
      </c>
      <c r="E44" s="227">
        <v>50762</v>
      </c>
      <c r="F44" s="227">
        <v>36621</v>
      </c>
      <c r="G44" s="227">
        <v>23205</v>
      </c>
      <c r="H44" s="227">
        <v>13811</v>
      </c>
      <c r="I44" s="227">
        <v>6758</v>
      </c>
      <c r="J44" s="227">
        <v>3052</v>
      </c>
      <c r="K44" s="227">
        <v>123</v>
      </c>
      <c r="L44" s="227"/>
      <c r="M44" s="227"/>
      <c r="N44" s="291">
        <v>237897</v>
      </c>
      <c r="O44" s="227"/>
      <c r="P44" s="197">
        <v>19731</v>
      </c>
      <c r="Q44" s="227">
        <v>35324</v>
      </c>
      <c r="R44" s="227">
        <v>45350</v>
      </c>
      <c r="S44" s="227">
        <v>50285</v>
      </c>
      <c r="T44" s="227">
        <v>36406</v>
      </c>
      <c r="U44" s="227">
        <v>23075</v>
      </c>
      <c r="V44" s="227">
        <v>13723</v>
      </c>
      <c r="W44" s="227">
        <v>6714</v>
      </c>
      <c r="X44" s="227">
        <v>3024</v>
      </c>
      <c r="Y44" s="227">
        <v>105</v>
      </c>
      <c r="Z44" s="227"/>
      <c r="AA44" s="227"/>
      <c r="AB44" s="291">
        <v>233737</v>
      </c>
      <c r="AC44" s="227"/>
      <c r="AD44" s="197">
        <v>1384</v>
      </c>
      <c r="AE44" s="227">
        <v>1034</v>
      </c>
      <c r="AF44" s="227">
        <v>742</v>
      </c>
      <c r="AG44" s="227">
        <v>477</v>
      </c>
      <c r="AH44" s="227">
        <v>215</v>
      </c>
      <c r="AI44" s="227">
        <v>130</v>
      </c>
      <c r="AJ44" s="227">
        <v>88</v>
      </c>
      <c r="AK44" s="227">
        <v>44</v>
      </c>
      <c r="AL44" s="227">
        <v>28</v>
      </c>
      <c r="AM44" s="227">
        <v>18</v>
      </c>
      <c r="AN44" s="227"/>
      <c r="AO44" s="227"/>
      <c r="AP44" s="291">
        <v>4160</v>
      </c>
      <c r="AQ44" s="292"/>
    </row>
    <row r="45" spans="1:43" x14ac:dyDescent="0.4">
      <c r="A45" s="120" t="s">
        <v>28</v>
      </c>
      <c r="B45" s="197">
        <v>24440</v>
      </c>
      <c r="C45" s="227">
        <v>43574</v>
      </c>
      <c r="D45" s="227">
        <v>51064</v>
      </c>
      <c r="E45" s="227">
        <v>46236</v>
      </c>
      <c r="F45" s="227">
        <v>33704</v>
      </c>
      <c r="G45" s="227">
        <v>22950</v>
      </c>
      <c r="H45" s="227">
        <v>14873</v>
      </c>
      <c r="I45" s="227">
        <v>9266</v>
      </c>
      <c r="J45" s="227">
        <v>6403</v>
      </c>
      <c r="K45" s="227">
        <v>247</v>
      </c>
      <c r="L45" s="227"/>
      <c r="M45" s="227"/>
      <c r="N45" s="291">
        <v>252757</v>
      </c>
      <c r="O45" s="227"/>
      <c r="P45" s="197">
        <v>20636</v>
      </c>
      <c r="Q45" s="227">
        <v>41257</v>
      </c>
      <c r="R45" s="227">
        <v>49306</v>
      </c>
      <c r="S45" s="227">
        <v>45194</v>
      </c>
      <c r="T45" s="227">
        <v>33040</v>
      </c>
      <c r="U45" s="227">
        <v>22522</v>
      </c>
      <c r="V45" s="227">
        <v>14583</v>
      </c>
      <c r="W45" s="227">
        <v>9057</v>
      </c>
      <c r="X45" s="227">
        <v>6206</v>
      </c>
      <c r="Y45" s="227">
        <v>197</v>
      </c>
      <c r="Z45" s="227"/>
      <c r="AA45" s="227"/>
      <c r="AB45" s="291">
        <v>241998</v>
      </c>
      <c r="AC45" s="227"/>
      <c r="AD45" s="197">
        <v>3804</v>
      </c>
      <c r="AE45" s="227">
        <v>2317</v>
      </c>
      <c r="AF45" s="227">
        <v>1758</v>
      </c>
      <c r="AG45" s="227">
        <v>1042</v>
      </c>
      <c r="AH45" s="227">
        <v>664</v>
      </c>
      <c r="AI45" s="227">
        <v>428</v>
      </c>
      <c r="AJ45" s="227">
        <v>290</v>
      </c>
      <c r="AK45" s="227">
        <v>209</v>
      </c>
      <c r="AL45" s="227">
        <v>197</v>
      </c>
      <c r="AM45" s="227">
        <v>50</v>
      </c>
      <c r="AN45" s="227"/>
      <c r="AO45" s="227"/>
      <c r="AP45" s="291">
        <v>10759</v>
      </c>
      <c r="AQ45" s="292"/>
    </row>
    <row r="46" spans="1:43" x14ac:dyDescent="0.4">
      <c r="A46" s="120" t="s">
        <v>226</v>
      </c>
      <c r="B46" s="197">
        <v>146</v>
      </c>
      <c r="C46" s="227">
        <v>176</v>
      </c>
      <c r="D46" s="227">
        <v>173</v>
      </c>
      <c r="E46" s="227">
        <v>150</v>
      </c>
      <c r="F46" s="227">
        <v>98</v>
      </c>
      <c r="G46" s="227">
        <v>78</v>
      </c>
      <c r="H46" s="227">
        <v>39</v>
      </c>
      <c r="I46" s="227">
        <v>19</v>
      </c>
      <c r="J46" s="227">
        <v>12</v>
      </c>
      <c r="K46" s="227">
        <v>0</v>
      </c>
      <c r="L46" s="227"/>
      <c r="M46" s="227"/>
      <c r="N46" s="291">
        <v>891</v>
      </c>
      <c r="O46" s="227"/>
      <c r="P46" s="197">
        <v>146</v>
      </c>
      <c r="Q46" s="227">
        <v>176</v>
      </c>
      <c r="R46" s="227">
        <v>173</v>
      </c>
      <c r="S46" s="227">
        <v>150</v>
      </c>
      <c r="T46" s="227">
        <v>98</v>
      </c>
      <c r="U46" s="227">
        <v>78</v>
      </c>
      <c r="V46" s="227">
        <v>39</v>
      </c>
      <c r="W46" s="227">
        <v>19</v>
      </c>
      <c r="X46" s="227">
        <v>12</v>
      </c>
      <c r="Y46" s="227">
        <v>0</v>
      </c>
      <c r="Z46" s="227"/>
      <c r="AA46" s="227"/>
      <c r="AB46" s="291">
        <v>891</v>
      </c>
      <c r="AC46" s="227"/>
      <c r="AD46" s="197" t="s">
        <v>199</v>
      </c>
      <c r="AE46" s="227" t="s">
        <v>199</v>
      </c>
      <c r="AF46" s="227" t="s">
        <v>199</v>
      </c>
      <c r="AG46" s="227" t="s">
        <v>199</v>
      </c>
      <c r="AH46" s="227" t="s">
        <v>199</v>
      </c>
      <c r="AI46" s="227" t="s">
        <v>199</v>
      </c>
      <c r="AJ46" s="227" t="s">
        <v>199</v>
      </c>
      <c r="AK46" s="227" t="s">
        <v>199</v>
      </c>
      <c r="AL46" s="227" t="s">
        <v>199</v>
      </c>
      <c r="AM46" s="227" t="s">
        <v>199</v>
      </c>
      <c r="AN46" s="227"/>
      <c r="AO46" s="227"/>
      <c r="AP46" s="291" t="s">
        <v>199</v>
      </c>
      <c r="AQ46" s="292"/>
    </row>
    <row r="47" spans="1:43" x14ac:dyDescent="0.4">
      <c r="A47" s="120" t="s">
        <v>29</v>
      </c>
      <c r="B47" s="197">
        <v>57</v>
      </c>
      <c r="C47" s="227">
        <v>238</v>
      </c>
      <c r="D47" s="227">
        <v>449</v>
      </c>
      <c r="E47" s="227">
        <v>523</v>
      </c>
      <c r="F47" s="227">
        <v>421</v>
      </c>
      <c r="G47" s="227">
        <v>282</v>
      </c>
      <c r="H47" s="227">
        <v>218</v>
      </c>
      <c r="I47" s="227">
        <v>147</v>
      </c>
      <c r="J47" s="227">
        <v>89</v>
      </c>
      <c r="K47" s="227">
        <v>13</v>
      </c>
      <c r="L47" s="227"/>
      <c r="M47" s="227"/>
      <c r="N47" s="291">
        <v>2437</v>
      </c>
      <c r="O47" s="227"/>
      <c r="P47" s="197">
        <v>57</v>
      </c>
      <c r="Q47" s="227">
        <v>238</v>
      </c>
      <c r="R47" s="227">
        <v>449</v>
      </c>
      <c r="S47" s="227">
        <v>523</v>
      </c>
      <c r="T47" s="227">
        <v>421</v>
      </c>
      <c r="U47" s="227">
        <v>282</v>
      </c>
      <c r="V47" s="227">
        <v>218</v>
      </c>
      <c r="W47" s="227">
        <v>147</v>
      </c>
      <c r="X47" s="227">
        <v>89</v>
      </c>
      <c r="Y47" s="227">
        <v>13</v>
      </c>
      <c r="Z47" s="227"/>
      <c r="AA47" s="227"/>
      <c r="AB47" s="291">
        <v>2437</v>
      </c>
      <c r="AC47" s="227"/>
      <c r="AD47" s="197" t="s">
        <v>199</v>
      </c>
      <c r="AE47" s="227" t="s">
        <v>199</v>
      </c>
      <c r="AF47" s="227" t="s">
        <v>199</v>
      </c>
      <c r="AG47" s="227" t="s">
        <v>199</v>
      </c>
      <c r="AH47" s="227" t="s">
        <v>199</v>
      </c>
      <c r="AI47" s="227" t="s">
        <v>199</v>
      </c>
      <c r="AJ47" s="227" t="s">
        <v>199</v>
      </c>
      <c r="AK47" s="227" t="s">
        <v>199</v>
      </c>
      <c r="AL47" s="227" t="s">
        <v>199</v>
      </c>
      <c r="AM47" s="227" t="s">
        <v>199</v>
      </c>
      <c r="AN47" s="227"/>
      <c r="AO47" s="227"/>
      <c r="AP47" s="291" t="s">
        <v>199</v>
      </c>
      <c r="AQ47" s="292"/>
    </row>
    <row r="48" spans="1:43" x14ac:dyDescent="0.4">
      <c r="A48" s="120" t="s">
        <v>30</v>
      </c>
      <c r="B48" s="197">
        <v>600</v>
      </c>
      <c r="C48" s="227">
        <v>1894</v>
      </c>
      <c r="D48" s="227">
        <v>2379</v>
      </c>
      <c r="E48" s="227">
        <v>1736</v>
      </c>
      <c r="F48" s="227">
        <v>919</v>
      </c>
      <c r="G48" s="227">
        <v>517</v>
      </c>
      <c r="H48" s="227">
        <v>284</v>
      </c>
      <c r="I48" s="227">
        <v>129</v>
      </c>
      <c r="J48" s="227">
        <v>81</v>
      </c>
      <c r="K48" s="227">
        <v>13</v>
      </c>
      <c r="L48" s="227"/>
      <c r="M48" s="227"/>
      <c r="N48" s="291">
        <v>8552</v>
      </c>
      <c r="O48" s="227"/>
      <c r="P48" s="197">
        <v>600</v>
      </c>
      <c r="Q48" s="227">
        <v>1894</v>
      </c>
      <c r="R48" s="227">
        <v>2379</v>
      </c>
      <c r="S48" s="227">
        <v>1736</v>
      </c>
      <c r="T48" s="227">
        <v>919</v>
      </c>
      <c r="U48" s="227">
        <v>517</v>
      </c>
      <c r="V48" s="227">
        <v>284</v>
      </c>
      <c r="W48" s="227">
        <v>129</v>
      </c>
      <c r="X48" s="227">
        <v>81</v>
      </c>
      <c r="Y48" s="227">
        <v>13</v>
      </c>
      <c r="Z48" s="227"/>
      <c r="AA48" s="227"/>
      <c r="AB48" s="291">
        <v>8552</v>
      </c>
      <c r="AC48" s="227"/>
      <c r="AD48" s="197" t="s">
        <v>199</v>
      </c>
      <c r="AE48" s="227" t="s">
        <v>199</v>
      </c>
      <c r="AF48" s="227" t="s">
        <v>199</v>
      </c>
      <c r="AG48" s="227" t="s">
        <v>199</v>
      </c>
      <c r="AH48" s="227" t="s">
        <v>199</v>
      </c>
      <c r="AI48" s="227" t="s">
        <v>199</v>
      </c>
      <c r="AJ48" s="227" t="s">
        <v>199</v>
      </c>
      <c r="AK48" s="227" t="s">
        <v>199</v>
      </c>
      <c r="AL48" s="227" t="s">
        <v>199</v>
      </c>
      <c r="AM48" s="227" t="s">
        <v>199</v>
      </c>
      <c r="AN48" s="227"/>
      <c r="AO48" s="227"/>
      <c r="AP48" s="291" t="s">
        <v>199</v>
      </c>
      <c r="AQ48" s="292"/>
    </row>
    <row r="49" spans="1:43" x14ac:dyDescent="0.4">
      <c r="A49" s="120" t="s">
        <v>31</v>
      </c>
      <c r="B49" s="197">
        <v>1661</v>
      </c>
      <c r="C49" s="227">
        <v>7572</v>
      </c>
      <c r="D49" s="227">
        <v>11993</v>
      </c>
      <c r="E49" s="227">
        <v>11468</v>
      </c>
      <c r="F49" s="227">
        <v>8113</v>
      </c>
      <c r="G49" s="227">
        <v>5063</v>
      </c>
      <c r="H49" s="227">
        <v>2698</v>
      </c>
      <c r="I49" s="227">
        <v>1434</v>
      </c>
      <c r="J49" s="227">
        <v>849</v>
      </c>
      <c r="K49" s="227">
        <v>150</v>
      </c>
      <c r="L49" s="227"/>
      <c r="M49" s="227"/>
      <c r="N49" s="291">
        <v>51001</v>
      </c>
      <c r="O49" s="227"/>
      <c r="P49" s="197">
        <v>1661</v>
      </c>
      <c r="Q49" s="227">
        <v>7572</v>
      </c>
      <c r="R49" s="227">
        <v>11993</v>
      </c>
      <c r="S49" s="227">
        <v>11468</v>
      </c>
      <c r="T49" s="227">
        <v>8113</v>
      </c>
      <c r="U49" s="227">
        <v>5063</v>
      </c>
      <c r="V49" s="227">
        <v>2698</v>
      </c>
      <c r="W49" s="227">
        <v>1434</v>
      </c>
      <c r="X49" s="227">
        <v>849</v>
      </c>
      <c r="Y49" s="227">
        <v>150</v>
      </c>
      <c r="Z49" s="227"/>
      <c r="AA49" s="227"/>
      <c r="AB49" s="291">
        <v>51001</v>
      </c>
      <c r="AC49" s="227"/>
      <c r="AD49" s="197" t="s">
        <v>199</v>
      </c>
      <c r="AE49" s="227" t="s">
        <v>199</v>
      </c>
      <c r="AF49" s="227" t="s">
        <v>199</v>
      </c>
      <c r="AG49" s="227" t="s">
        <v>199</v>
      </c>
      <c r="AH49" s="227" t="s">
        <v>199</v>
      </c>
      <c r="AI49" s="227" t="s">
        <v>199</v>
      </c>
      <c r="AJ49" s="227" t="s">
        <v>199</v>
      </c>
      <c r="AK49" s="227" t="s">
        <v>199</v>
      </c>
      <c r="AL49" s="227" t="s">
        <v>199</v>
      </c>
      <c r="AM49" s="227" t="s">
        <v>199</v>
      </c>
      <c r="AN49" s="227"/>
      <c r="AO49" s="227"/>
      <c r="AP49" s="291" t="s">
        <v>199</v>
      </c>
      <c r="AQ49" s="292"/>
    </row>
    <row r="50" spans="1:43" ht="21" customHeight="1" x14ac:dyDescent="0.4">
      <c r="A50" s="120" t="s">
        <v>80</v>
      </c>
      <c r="B50" s="197">
        <v>45042</v>
      </c>
      <c r="C50" s="227">
        <v>45736</v>
      </c>
      <c r="D50" s="227">
        <v>55470</v>
      </c>
      <c r="E50" s="227">
        <v>72197</v>
      </c>
      <c r="F50" s="227">
        <v>49182</v>
      </c>
      <c r="G50" s="227">
        <v>18776</v>
      </c>
      <c r="H50" s="227">
        <v>7317</v>
      </c>
      <c r="I50" s="227">
        <v>2736</v>
      </c>
      <c r="J50" s="227">
        <v>1047</v>
      </c>
      <c r="K50" s="227">
        <v>317</v>
      </c>
      <c r="L50" s="227"/>
      <c r="M50" s="227"/>
      <c r="N50" s="291">
        <v>297820</v>
      </c>
      <c r="O50" s="227"/>
      <c r="P50" s="197">
        <v>38607</v>
      </c>
      <c r="Q50" s="227">
        <v>42340</v>
      </c>
      <c r="R50" s="227">
        <v>53453</v>
      </c>
      <c r="S50" s="227">
        <v>71119</v>
      </c>
      <c r="T50" s="227">
        <v>48705</v>
      </c>
      <c r="U50" s="227">
        <v>18555</v>
      </c>
      <c r="V50" s="227">
        <v>7226</v>
      </c>
      <c r="W50" s="227">
        <v>2703</v>
      </c>
      <c r="X50" s="227">
        <v>1040</v>
      </c>
      <c r="Y50" s="227">
        <v>302</v>
      </c>
      <c r="Z50" s="227"/>
      <c r="AA50" s="227"/>
      <c r="AB50" s="291">
        <v>284050</v>
      </c>
      <c r="AC50" s="227"/>
      <c r="AD50" s="197">
        <v>6435</v>
      </c>
      <c r="AE50" s="227">
        <v>3396</v>
      </c>
      <c r="AF50" s="227">
        <v>2017</v>
      </c>
      <c r="AG50" s="227">
        <v>1078</v>
      </c>
      <c r="AH50" s="227">
        <v>477</v>
      </c>
      <c r="AI50" s="227">
        <v>221</v>
      </c>
      <c r="AJ50" s="227">
        <v>91</v>
      </c>
      <c r="AK50" s="227">
        <v>33</v>
      </c>
      <c r="AL50" s="227">
        <v>7</v>
      </c>
      <c r="AM50" s="227">
        <v>15</v>
      </c>
      <c r="AN50" s="227"/>
      <c r="AO50" s="227"/>
      <c r="AP50" s="291">
        <v>13770</v>
      </c>
      <c r="AQ50" s="292"/>
    </row>
    <row r="51" spans="1:43" x14ac:dyDescent="0.4">
      <c r="A51" s="120" t="s">
        <v>34</v>
      </c>
      <c r="B51" s="197">
        <v>15078</v>
      </c>
      <c r="C51" s="227">
        <v>17929</v>
      </c>
      <c r="D51" s="227">
        <v>24003</v>
      </c>
      <c r="E51" s="227">
        <v>35014</v>
      </c>
      <c r="F51" s="227">
        <v>24757</v>
      </c>
      <c r="G51" s="227">
        <v>9043</v>
      </c>
      <c r="H51" s="227">
        <v>3391</v>
      </c>
      <c r="I51" s="227">
        <v>1131</v>
      </c>
      <c r="J51" s="227">
        <v>370</v>
      </c>
      <c r="K51" s="227">
        <v>85</v>
      </c>
      <c r="L51" s="227"/>
      <c r="M51" s="227"/>
      <c r="N51" s="291">
        <v>130801</v>
      </c>
      <c r="O51" s="227"/>
      <c r="P51" s="197">
        <v>12126</v>
      </c>
      <c r="Q51" s="227">
        <v>16150</v>
      </c>
      <c r="R51" s="227">
        <v>23012</v>
      </c>
      <c r="S51" s="227">
        <v>34485</v>
      </c>
      <c r="T51" s="227">
        <v>24493</v>
      </c>
      <c r="U51" s="227">
        <v>8921</v>
      </c>
      <c r="V51" s="227">
        <v>3335</v>
      </c>
      <c r="W51" s="227">
        <v>1117</v>
      </c>
      <c r="X51" s="227">
        <v>368</v>
      </c>
      <c r="Y51" s="227">
        <v>76</v>
      </c>
      <c r="Z51" s="227"/>
      <c r="AA51" s="227"/>
      <c r="AB51" s="291">
        <v>124083</v>
      </c>
      <c r="AC51" s="227"/>
      <c r="AD51" s="197">
        <v>2952</v>
      </c>
      <c r="AE51" s="227">
        <v>1779</v>
      </c>
      <c r="AF51" s="227">
        <v>991</v>
      </c>
      <c r="AG51" s="227">
        <v>529</v>
      </c>
      <c r="AH51" s="227">
        <v>264</v>
      </c>
      <c r="AI51" s="227">
        <v>122</v>
      </c>
      <c r="AJ51" s="227">
        <v>56</v>
      </c>
      <c r="AK51" s="227">
        <v>14</v>
      </c>
      <c r="AL51" s="227" t="s">
        <v>229</v>
      </c>
      <c r="AM51" s="227" t="s">
        <v>229</v>
      </c>
      <c r="AN51" s="227"/>
      <c r="AO51" s="227"/>
      <c r="AP51" s="291">
        <v>6718</v>
      </c>
      <c r="AQ51" s="292"/>
    </row>
    <row r="52" spans="1:43" x14ac:dyDescent="0.4">
      <c r="A52" s="120" t="s">
        <v>35</v>
      </c>
      <c r="B52" s="197">
        <v>4676</v>
      </c>
      <c r="C52" s="227">
        <v>7087</v>
      </c>
      <c r="D52" s="227">
        <v>10367</v>
      </c>
      <c r="E52" s="227">
        <v>12324</v>
      </c>
      <c r="F52" s="227">
        <v>7500</v>
      </c>
      <c r="G52" s="227">
        <v>2514</v>
      </c>
      <c r="H52" s="227">
        <v>720</v>
      </c>
      <c r="I52" s="227">
        <v>201</v>
      </c>
      <c r="J52" s="227">
        <v>57</v>
      </c>
      <c r="K52" s="227">
        <v>26</v>
      </c>
      <c r="L52" s="227"/>
      <c r="M52" s="227"/>
      <c r="N52" s="291">
        <v>45472</v>
      </c>
      <c r="O52" s="227"/>
      <c r="P52" s="197">
        <v>3418</v>
      </c>
      <c r="Q52" s="227">
        <v>6391</v>
      </c>
      <c r="R52" s="227">
        <v>9942</v>
      </c>
      <c r="S52" s="227">
        <v>12047</v>
      </c>
      <c r="T52" s="227">
        <v>7406</v>
      </c>
      <c r="U52" s="227">
        <v>2463</v>
      </c>
      <c r="V52" s="227">
        <v>710</v>
      </c>
      <c r="W52" s="227">
        <v>194</v>
      </c>
      <c r="X52" s="227">
        <v>56</v>
      </c>
      <c r="Y52" s="227">
        <v>24</v>
      </c>
      <c r="Z52" s="227"/>
      <c r="AA52" s="227"/>
      <c r="AB52" s="291">
        <v>42651</v>
      </c>
      <c r="AC52" s="227"/>
      <c r="AD52" s="197">
        <v>1258</v>
      </c>
      <c r="AE52" s="227">
        <v>696</v>
      </c>
      <c r="AF52" s="227">
        <v>425</v>
      </c>
      <c r="AG52" s="227">
        <v>277</v>
      </c>
      <c r="AH52" s="227">
        <v>94</v>
      </c>
      <c r="AI52" s="227">
        <v>51</v>
      </c>
      <c r="AJ52" s="227">
        <v>10</v>
      </c>
      <c r="AK52" s="227">
        <v>7</v>
      </c>
      <c r="AL52" s="227" t="s">
        <v>229</v>
      </c>
      <c r="AM52" s="227" t="s">
        <v>229</v>
      </c>
      <c r="AN52" s="227"/>
      <c r="AO52" s="227"/>
      <c r="AP52" s="291">
        <v>2821</v>
      </c>
      <c r="AQ52" s="292"/>
    </row>
    <row r="53" spans="1:43" x14ac:dyDescent="0.4">
      <c r="A53" s="120" t="s">
        <v>38</v>
      </c>
      <c r="B53" s="197">
        <v>13555</v>
      </c>
      <c r="C53" s="227">
        <v>12907</v>
      </c>
      <c r="D53" s="227">
        <v>16282</v>
      </c>
      <c r="E53" s="227">
        <v>21800</v>
      </c>
      <c r="F53" s="227">
        <v>15140</v>
      </c>
      <c r="G53" s="227">
        <v>6360</v>
      </c>
      <c r="H53" s="227">
        <v>2804</v>
      </c>
      <c r="I53" s="227">
        <v>1178</v>
      </c>
      <c r="J53" s="227">
        <v>468</v>
      </c>
      <c r="K53" s="227">
        <v>55</v>
      </c>
      <c r="L53" s="227"/>
      <c r="M53" s="227"/>
      <c r="N53" s="291">
        <v>90549</v>
      </c>
      <c r="O53" s="227"/>
      <c r="P53" s="197">
        <v>11404</v>
      </c>
      <c r="Q53" s="227">
        <v>12019</v>
      </c>
      <c r="R53" s="227">
        <v>15692</v>
      </c>
      <c r="S53" s="227">
        <v>21532</v>
      </c>
      <c r="T53" s="227">
        <v>15021</v>
      </c>
      <c r="U53" s="227">
        <v>6312</v>
      </c>
      <c r="V53" s="227">
        <v>2780</v>
      </c>
      <c r="W53" s="227">
        <v>1166</v>
      </c>
      <c r="X53" s="227">
        <v>464</v>
      </c>
      <c r="Y53" s="227">
        <v>51</v>
      </c>
      <c r="Z53" s="227"/>
      <c r="AA53" s="227"/>
      <c r="AB53" s="291">
        <v>86441</v>
      </c>
      <c r="AC53" s="227"/>
      <c r="AD53" s="197">
        <v>2151</v>
      </c>
      <c r="AE53" s="227">
        <v>888</v>
      </c>
      <c r="AF53" s="227">
        <v>590</v>
      </c>
      <c r="AG53" s="227">
        <v>268</v>
      </c>
      <c r="AH53" s="227">
        <v>119</v>
      </c>
      <c r="AI53" s="227">
        <v>48</v>
      </c>
      <c r="AJ53" s="227">
        <v>24</v>
      </c>
      <c r="AK53" s="227">
        <v>12</v>
      </c>
      <c r="AL53" s="227">
        <v>4</v>
      </c>
      <c r="AM53" s="227">
        <v>4</v>
      </c>
      <c r="AN53" s="227"/>
      <c r="AO53" s="227"/>
      <c r="AP53" s="291">
        <v>4108</v>
      </c>
      <c r="AQ53" s="292"/>
    </row>
    <row r="54" spans="1:43" x14ac:dyDescent="0.4">
      <c r="A54" s="120" t="s">
        <v>40</v>
      </c>
      <c r="B54" s="197">
        <v>11733</v>
      </c>
      <c r="C54" s="227">
        <v>7813</v>
      </c>
      <c r="D54" s="227">
        <v>4818</v>
      </c>
      <c r="E54" s="227">
        <v>3059</v>
      </c>
      <c r="F54" s="227">
        <v>1785</v>
      </c>
      <c r="G54" s="227">
        <v>859</v>
      </c>
      <c r="H54" s="227">
        <v>402</v>
      </c>
      <c r="I54" s="227">
        <v>226</v>
      </c>
      <c r="J54" s="227">
        <v>152</v>
      </c>
      <c r="K54" s="227">
        <v>151</v>
      </c>
      <c r="L54" s="227"/>
      <c r="M54" s="227"/>
      <c r="N54" s="291">
        <v>30998</v>
      </c>
      <c r="O54" s="227"/>
      <c r="P54" s="197">
        <v>11659</v>
      </c>
      <c r="Q54" s="227">
        <v>7780</v>
      </c>
      <c r="R54" s="227">
        <v>4807</v>
      </c>
      <c r="S54" s="227">
        <v>3055</v>
      </c>
      <c r="T54" s="227">
        <v>1785</v>
      </c>
      <c r="U54" s="227">
        <v>859</v>
      </c>
      <c r="V54" s="227">
        <v>401</v>
      </c>
      <c r="W54" s="227">
        <v>226</v>
      </c>
      <c r="X54" s="227">
        <v>152</v>
      </c>
      <c r="Y54" s="227">
        <v>151</v>
      </c>
      <c r="Z54" s="227"/>
      <c r="AA54" s="227"/>
      <c r="AB54" s="291">
        <v>30875</v>
      </c>
      <c r="AC54" s="227"/>
      <c r="AD54" s="197">
        <v>74</v>
      </c>
      <c r="AE54" s="227">
        <v>33</v>
      </c>
      <c r="AF54" s="227">
        <v>11</v>
      </c>
      <c r="AG54" s="227">
        <v>4</v>
      </c>
      <c r="AH54" s="227">
        <v>0</v>
      </c>
      <c r="AI54" s="227">
        <v>0</v>
      </c>
      <c r="AJ54" s="227" t="s">
        <v>229</v>
      </c>
      <c r="AK54" s="227" t="s">
        <v>229</v>
      </c>
      <c r="AL54" s="227">
        <v>0</v>
      </c>
      <c r="AM54" s="227">
        <v>0</v>
      </c>
      <c r="AN54" s="227"/>
      <c r="AO54" s="227"/>
      <c r="AP54" s="291">
        <v>123</v>
      </c>
      <c r="AQ54" s="292"/>
    </row>
    <row r="55" spans="1:43" ht="21.95" customHeight="1" x14ac:dyDescent="0.4">
      <c r="A55" s="120" t="s">
        <v>81</v>
      </c>
      <c r="B55" s="197">
        <v>5939</v>
      </c>
      <c r="C55" s="227">
        <v>2840</v>
      </c>
      <c r="D55" s="227">
        <v>1908</v>
      </c>
      <c r="E55" s="227">
        <v>1203</v>
      </c>
      <c r="F55" s="227">
        <v>625</v>
      </c>
      <c r="G55" s="227">
        <v>291</v>
      </c>
      <c r="H55" s="227">
        <v>129</v>
      </c>
      <c r="I55" s="227">
        <v>57</v>
      </c>
      <c r="J55" s="227">
        <v>32</v>
      </c>
      <c r="K55" s="227">
        <v>19</v>
      </c>
      <c r="L55" s="227"/>
      <c r="M55" s="227"/>
      <c r="N55" s="291">
        <v>13043</v>
      </c>
      <c r="O55" s="227"/>
      <c r="P55" s="197">
        <v>5939</v>
      </c>
      <c r="Q55" s="227">
        <v>2840</v>
      </c>
      <c r="R55" s="227">
        <v>1908</v>
      </c>
      <c r="S55" s="227">
        <v>1203</v>
      </c>
      <c r="T55" s="227">
        <v>625</v>
      </c>
      <c r="U55" s="227">
        <v>291</v>
      </c>
      <c r="V55" s="227">
        <v>129</v>
      </c>
      <c r="W55" s="227">
        <v>57</v>
      </c>
      <c r="X55" s="227">
        <v>32</v>
      </c>
      <c r="Y55" s="227">
        <v>19</v>
      </c>
      <c r="Z55" s="227"/>
      <c r="AA55" s="227"/>
      <c r="AB55" s="291">
        <v>13043</v>
      </c>
      <c r="AC55" s="227"/>
      <c r="AD55" s="197" t="s">
        <v>199</v>
      </c>
      <c r="AE55" s="227" t="s">
        <v>199</v>
      </c>
      <c r="AF55" s="227" t="s">
        <v>199</v>
      </c>
      <c r="AG55" s="227" t="s">
        <v>199</v>
      </c>
      <c r="AH55" s="227" t="s">
        <v>199</v>
      </c>
      <c r="AI55" s="227" t="s">
        <v>199</v>
      </c>
      <c r="AJ55" s="227" t="s">
        <v>199</v>
      </c>
      <c r="AK55" s="227" t="s">
        <v>199</v>
      </c>
      <c r="AL55" s="227" t="s">
        <v>199</v>
      </c>
      <c r="AM55" s="227" t="s">
        <v>199</v>
      </c>
      <c r="AN55" s="227"/>
      <c r="AO55" s="227"/>
      <c r="AP55" s="291" t="s">
        <v>199</v>
      </c>
      <c r="AQ55" s="292"/>
    </row>
    <row r="56" spans="1:43" x14ac:dyDescent="0.4">
      <c r="A56" s="121" t="s">
        <v>41</v>
      </c>
      <c r="B56" s="197">
        <v>569</v>
      </c>
      <c r="C56" s="227">
        <v>961</v>
      </c>
      <c r="D56" s="227">
        <v>973</v>
      </c>
      <c r="E56" s="227">
        <v>660</v>
      </c>
      <c r="F56" s="227">
        <v>427</v>
      </c>
      <c r="G56" s="227">
        <v>173</v>
      </c>
      <c r="H56" s="227">
        <v>77</v>
      </c>
      <c r="I56" s="227">
        <v>29</v>
      </c>
      <c r="J56" s="227" t="s">
        <v>229</v>
      </c>
      <c r="K56" s="227" t="s">
        <v>229</v>
      </c>
      <c r="L56" s="227"/>
      <c r="M56" s="227"/>
      <c r="N56" s="291">
        <v>3883</v>
      </c>
      <c r="O56" s="227"/>
      <c r="P56" s="197">
        <v>569</v>
      </c>
      <c r="Q56" s="227">
        <v>961</v>
      </c>
      <c r="R56" s="227">
        <v>973</v>
      </c>
      <c r="S56" s="227">
        <v>660</v>
      </c>
      <c r="T56" s="227">
        <v>427</v>
      </c>
      <c r="U56" s="227">
        <v>173</v>
      </c>
      <c r="V56" s="227">
        <v>77</v>
      </c>
      <c r="W56" s="227">
        <v>29</v>
      </c>
      <c r="X56" s="227" t="s">
        <v>229</v>
      </c>
      <c r="Y56" s="227" t="s">
        <v>229</v>
      </c>
      <c r="Z56" s="227"/>
      <c r="AA56" s="227"/>
      <c r="AB56" s="291">
        <v>3883</v>
      </c>
      <c r="AC56" s="227"/>
      <c r="AD56" s="197" t="s">
        <v>199</v>
      </c>
      <c r="AE56" s="227" t="s">
        <v>199</v>
      </c>
      <c r="AF56" s="227" t="s">
        <v>199</v>
      </c>
      <c r="AG56" s="227" t="s">
        <v>199</v>
      </c>
      <c r="AH56" s="227" t="s">
        <v>199</v>
      </c>
      <c r="AI56" s="227" t="s">
        <v>199</v>
      </c>
      <c r="AJ56" s="227" t="s">
        <v>199</v>
      </c>
      <c r="AK56" s="227" t="s">
        <v>199</v>
      </c>
      <c r="AL56" s="227" t="s">
        <v>199</v>
      </c>
      <c r="AM56" s="227" t="s">
        <v>199</v>
      </c>
      <c r="AN56" s="227"/>
      <c r="AO56" s="227"/>
      <c r="AP56" s="291" t="s">
        <v>199</v>
      </c>
      <c r="AQ56" s="292"/>
    </row>
    <row r="57" spans="1:43" x14ac:dyDescent="0.4">
      <c r="A57" s="121" t="s">
        <v>42</v>
      </c>
      <c r="B57" s="197">
        <v>852</v>
      </c>
      <c r="C57" s="227">
        <v>150</v>
      </c>
      <c r="D57" s="227">
        <v>62</v>
      </c>
      <c r="E57" s="227">
        <v>22</v>
      </c>
      <c r="F57" s="227">
        <v>14</v>
      </c>
      <c r="G57" s="227">
        <v>9</v>
      </c>
      <c r="H57" s="227">
        <v>3</v>
      </c>
      <c r="I57" s="227">
        <v>3</v>
      </c>
      <c r="J57" s="227" t="s">
        <v>229</v>
      </c>
      <c r="K57" s="227" t="s">
        <v>229</v>
      </c>
      <c r="L57" s="227"/>
      <c r="M57" s="227"/>
      <c r="N57" s="291">
        <v>1116</v>
      </c>
      <c r="O57" s="227"/>
      <c r="P57" s="197">
        <v>852</v>
      </c>
      <c r="Q57" s="227">
        <v>150</v>
      </c>
      <c r="R57" s="227">
        <v>62</v>
      </c>
      <c r="S57" s="227">
        <v>22</v>
      </c>
      <c r="T57" s="227">
        <v>14</v>
      </c>
      <c r="U57" s="227">
        <v>9</v>
      </c>
      <c r="V57" s="227">
        <v>3</v>
      </c>
      <c r="W57" s="227">
        <v>3</v>
      </c>
      <c r="X57" s="227" t="s">
        <v>229</v>
      </c>
      <c r="Y57" s="227" t="s">
        <v>229</v>
      </c>
      <c r="Z57" s="227"/>
      <c r="AA57" s="227"/>
      <c r="AB57" s="291">
        <v>1116</v>
      </c>
      <c r="AC57" s="227"/>
      <c r="AD57" s="197" t="s">
        <v>199</v>
      </c>
      <c r="AE57" s="227" t="s">
        <v>199</v>
      </c>
      <c r="AF57" s="227" t="s">
        <v>199</v>
      </c>
      <c r="AG57" s="227" t="s">
        <v>199</v>
      </c>
      <c r="AH57" s="227" t="s">
        <v>199</v>
      </c>
      <c r="AI57" s="227" t="s">
        <v>199</v>
      </c>
      <c r="AJ57" s="227" t="s">
        <v>199</v>
      </c>
      <c r="AK57" s="227" t="s">
        <v>199</v>
      </c>
      <c r="AL57" s="227" t="s">
        <v>199</v>
      </c>
      <c r="AM57" s="227" t="s">
        <v>199</v>
      </c>
      <c r="AN57" s="227"/>
      <c r="AO57" s="227"/>
      <c r="AP57" s="291" t="s">
        <v>199</v>
      </c>
      <c r="AQ57" s="292"/>
    </row>
    <row r="58" spans="1:43" x14ac:dyDescent="0.4">
      <c r="A58" s="120" t="s">
        <v>43</v>
      </c>
      <c r="B58" s="197">
        <v>4447</v>
      </c>
      <c r="C58" s="227">
        <v>1561</v>
      </c>
      <c r="D58" s="227">
        <v>740</v>
      </c>
      <c r="E58" s="227">
        <v>454</v>
      </c>
      <c r="F58" s="227">
        <v>153</v>
      </c>
      <c r="G58" s="227">
        <v>84</v>
      </c>
      <c r="H58" s="227">
        <v>33</v>
      </c>
      <c r="I58" s="227">
        <v>13</v>
      </c>
      <c r="J58" s="227">
        <v>6</v>
      </c>
      <c r="K58" s="227">
        <v>6</v>
      </c>
      <c r="L58" s="227"/>
      <c r="M58" s="227"/>
      <c r="N58" s="291">
        <v>7497</v>
      </c>
      <c r="O58" s="227"/>
      <c r="P58" s="197">
        <v>4447</v>
      </c>
      <c r="Q58" s="227">
        <v>1561</v>
      </c>
      <c r="R58" s="227">
        <v>740</v>
      </c>
      <c r="S58" s="227">
        <v>454</v>
      </c>
      <c r="T58" s="227">
        <v>153</v>
      </c>
      <c r="U58" s="227">
        <v>84</v>
      </c>
      <c r="V58" s="227">
        <v>33</v>
      </c>
      <c r="W58" s="227">
        <v>13</v>
      </c>
      <c r="X58" s="227">
        <v>6</v>
      </c>
      <c r="Y58" s="227">
        <v>6</v>
      </c>
      <c r="Z58" s="227"/>
      <c r="AA58" s="227"/>
      <c r="AB58" s="291">
        <v>7497</v>
      </c>
      <c r="AC58" s="227"/>
      <c r="AD58" s="197" t="s">
        <v>199</v>
      </c>
      <c r="AE58" s="227" t="s">
        <v>199</v>
      </c>
      <c r="AF58" s="227" t="s">
        <v>199</v>
      </c>
      <c r="AG58" s="227" t="s">
        <v>199</v>
      </c>
      <c r="AH58" s="227" t="s">
        <v>199</v>
      </c>
      <c r="AI58" s="227" t="s">
        <v>199</v>
      </c>
      <c r="AJ58" s="227" t="s">
        <v>199</v>
      </c>
      <c r="AK58" s="227" t="s">
        <v>199</v>
      </c>
      <c r="AL58" s="227" t="s">
        <v>199</v>
      </c>
      <c r="AM58" s="227" t="s">
        <v>199</v>
      </c>
      <c r="AN58" s="227"/>
      <c r="AO58" s="227"/>
      <c r="AP58" s="291" t="s">
        <v>199</v>
      </c>
      <c r="AQ58" s="292"/>
    </row>
    <row r="59" spans="1:43" ht="14.65" x14ac:dyDescent="0.4">
      <c r="A59" s="120" t="s">
        <v>534</v>
      </c>
      <c r="B59" s="197">
        <v>71</v>
      </c>
      <c r="C59" s="227">
        <v>168</v>
      </c>
      <c r="D59" s="227">
        <v>133</v>
      </c>
      <c r="E59" s="227">
        <v>67</v>
      </c>
      <c r="F59" s="227">
        <v>31</v>
      </c>
      <c r="G59" s="227">
        <v>25</v>
      </c>
      <c r="H59" s="227">
        <v>16</v>
      </c>
      <c r="I59" s="227">
        <v>12</v>
      </c>
      <c r="J59" s="227">
        <v>12</v>
      </c>
      <c r="K59" s="227">
        <v>12</v>
      </c>
      <c r="L59" s="227"/>
      <c r="M59" s="227"/>
      <c r="N59" s="291">
        <v>547</v>
      </c>
      <c r="O59" s="227"/>
      <c r="P59" s="197">
        <v>71</v>
      </c>
      <c r="Q59" s="227">
        <v>168</v>
      </c>
      <c r="R59" s="227">
        <v>133</v>
      </c>
      <c r="S59" s="227">
        <v>67</v>
      </c>
      <c r="T59" s="227">
        <v>31</v>
      </c>
      <c r="U59" s="227">
        <v>25</v>
      </c>
      <c r="V59" s="227">
        <v>16</v>
      </c>
      <c r="W59" s="227">
        <v>12</v>
      </c>
      <c r="X59" s="227">
        <v>12</v>
      </c>
      <c r="Y59" s="227">
        <v>12</v>
      </c>
      <c r="Z59" s="227"/>
      <c r="AA59" s="227"/>
      <c r="AB59" s="291">
        <v>547</v>
      </c>
      <c r="AC59" s="227"/>
      <c r="AD59" s="197" t="s">
        <v>199</v>
      </c>
      <c r="AE59" s="227" t="s">
        <v>199</v>
      </c>
      <c r="AF59" s="227" t="s">
        <v>199</v>
      </c>
      <c r="AG59" s="227" t="s">
        <v>199</v>
      </c>
      <c r="AH59" s="227" t="s">
        <v>199</v>
      </c>
      <c r="AI59" s="227" t="s">
        <v>199</v>
      </c>
      <c r="AJ59" s="227" t="s">
        <v>199</v>
      </c>
      <c r="AK59" s="227" t="s">
        <v>199</v>
      </c>
      <c r="AL59" s="227" t="s">
        <v>199</v>
      </c>
      <c r="AM59" s="227" t="s">
        <v>199</v>
      </c>
      <c r="AN59" s="227"/>
      <c r="AO59" s="227"/>
      <c r="AP59" s="291" t="s">
        <v>199</v>
      </c>
      <c r="AQ59" s="292"/>
    </row>
    <row r="60" spans="1:43" ht="20.45" customHeight="1" x14ac:dyDescent="0.4">
      <c r="A60" s="121" t="s">
        <v>45</v>
      </c>
      <c r="B60" s="197">
        <v>27</v>
      </c>
      <c r="C60" s="227">
        <v>56</v>
      </c>
      <c r="D60" s="227">
        <v>89</v>
      </c>
      <c r="E60" s="227">
        <v>153</v>
      </c>
      <c r="F60" s="227">
        <v>109</v>
      </c>
      <c r="G60" s="227">
        <v>53</v>
      </c>
      <c r="H60" s="227">
        <v>49</v>
      </c>
      <c r="I60" s="227">
        <v>19</v>
      </c>
      <c r="J60" s="227">
        <v>4</v>
      </c>
      <c r="K60" s="227">
        <v>5</v>
      </c>
      <c r="L60" s="227"/>
      <c r="M60" s="227"/>
      <c r="N60" s="291">
        <v>564</v>
      </c>
      <c r="O60" s="227"/>
      <c r="P60" s="197">
        <v>27</v>
      </c>
      <c r="Q60" s="227">
        <v>56</v>
      </c>
      <c r="R60" s="227">
        <v>89</v>
      </c>
      <c r="S60" s="227">
        <v>153</v>
      </c>
      <c r="T60" s="227">
        <v>109</v>
      </c>
      <c r="U60" s="227">
        <v>53</v>
      </c>
      <c r="V60" s="227">
        <v>49</v>
      </c>
      <c r="W60" s="227">
        <v>19</v>
      </c>
      <c r="X60" s="227">
        <v>4</v>
      </c>
      <c r="Y60" s="227">
        <v>5</v>
      </c>
      <c r="Z60" s="227"/>
      <c r="AA60" s="227"/>
      <c r="AB60" s="291">
        <v>564</v>
      </c>
      <c r="AC60" s="227"/>
      <c r="AD60" s="197" t="s">
        <v>199</v>
      </c>
      <c r="AE60" s="227" t="s">
        <v>199</v>
      </c>
      <c r="AF60" s="227" t="s">
        <v>199</v>
      </c>
      <c r="AG60" s="227" t="s">
        <v>199</v>
      </c>
      <c r="AH60" s="227" t="s">
        <v>199</v>
      </c>
      <c r="AI60" s="227" t="s">
        <v>199</v>
      </c>
      <c r="AJ60" s="227" t="s">
        <v>199</v>
      </c>
      <c r="AK60" s="227" t="s">
        <v>199</v>
      </c>
      <c r="AL60" s="227" t="s">
        <v>199</v>
      </c>
      <c r="AM60" s="227" t="s">
        <v>199</v>
      </c>
      <c r="AN60" s="227"/>
      <c r="AO60" s="227"/>
      <c r="AP60" s="291" t="s">
        <v>199</v>
      </c>
      <c r="AQ60" s="292"/>
    </row>
    <row r="61" spans="1:43" x14ac:dyDescent="0.4">
      <c r="A61" s="120" t="s">
        <v>46</v>
      </c>
      <c r="B61" s="197">
        <v>15190</v>
      </c>
      <c r="C61" s="227">
        <v>22479</v>
      </c>
      <c r="D61" s="227">
        <v>38359</v>
      </c>
      <c r="E61" s="227">
        <v>46004</v>
      </c>
      <c r="F61" s="227">
        <v>21244</v>
      </c>
      <c r="G61" s="227">
        <v>10337</v>
      </c>
      <c r="H61" s="227">
        <v>5132</v>
      </c>
      <c r="I61" s="227">
        <v>1881</v>
      </c>
      <c r="J61" s="227">
        <v>673</v>
      </c>
      <c r="K61" s="227">
        <v>481</v>
      </c>
      <c r="L61" s="227"/>
      <c r="M61" s="227"/>
      <c r="N61" s="291">
        <v>161780</v>
      </c>
      <c r="O61" s="227"/>
      <c r="P61" s="197">
        <v>15189</v>
      </c>
      <c r="Q61" s="227">
        <v>22462</v>
      </c>
      <c r="R61" s="227">
        <v>38337</v>
      </c>
      <c r="S61" s="227">
        <v>45996</v>
      </c>
      <c r="T61" s="227">
        <v>21242</v>
      </c>
      <c r="U61" s="227">
        <v>10334</v>
      </c>
      <c r="V61" s="227">
        <v>5132</v>
      </c>
      <c r="W61" s="227">
        <v>1881</v>
      </c>
      <c r="X61" s="227">
        <v>673</v>
      </c>
      <c r="Y61" s="227">
        <v>480</v>
      </c>
      <c r="Z61" s="227"/>
      <c r="AA61" s="227"/>
      <c r="AB61" s="291">
        <v>161726</v>
      </c>
      <c r="AC61" s="227"/>
      <c r="AD61" s="197" t="s">
        <v>229</v>
      </c>
      <c r="AE61" s="227">
        <v>17</v>
      </c>
      <c r="AF61" s="227">
        <v>22</v>
      </c>
      <c r="AG61" s="227">
        <v>8</v>
      </c>
      <c r="AH61" s="227" t="s">
        <v>229</v>
      </c>
      <c r="AI61" s="227">
        <v>3</v>
      </c>
      <c r="AJ61" s="227">
        <v>0</v>
      </c>
      <c r="AK61" s="227">
        <v>0</v>
      </c>
      <c r="AL61" s="227">
        <v>0</v>
      </c>
      <c r="AM61" s="227" t="s">
        <v>229</v>
      </c>
      <c r="AN61" s="227"/>
      <c r="AO61" s="227"/>
      <c r="AP61" s="291">
        <v>54</v>
      </c>
      <c r="AQ61" s="292"/>
    </row>
    <row r="62" spans="1:43" x14ac:dyDescent="0.4">
      <c r="A62" s="120" t="s">
        <v>47</v>
      </c>
      <c r="B62" s="197">
        <v>284</v>
      </c>
      <c r="C62" s="227">
        <v>763</v>
      </c>
      <c r="D62" s="227">
        <v>1181</v>
      </c>
      <c r="E62" s="227">
        <v>1391</v>
      </c>
      <c r="F62" s="227">
        <v>1126</v>
      </c>
      <c r="G62" s="227">
        <v>582</v>
      </c>
      <c r="H62" s="227">
        <v>318</v>
      </c>
      <c r="I62" s="227">
        <v>134</v>
      </c>
      <c r="J62" s="227">
        <v>110</v>
      </c>
      <c r="K62" s="227">
        <v>13</v>
      </c>
      <c r="L62" s="227"/>
      <c r="M62" s="227"/>
      <c r="N62" s="291">
        <v>5902</v>
      </c>
      <c r="O62" s="227"/>
      <c r="P62" s="197">
        <v>284</v>
      </c>
      <c r="Q62" s="227">
        <v>763</v>
      </c>
      <c r="R62" s="227">
        <v>1181</v>
      </c>
      <c r="S62" s="227">
        <v>1391</v>
      </c>
      <c r="T62" s="227">
        <v>1126</v>
      </c>
      <c r="U62" s="227">
        <v>582</v>
      </c>
      <c r="V62" s="227">
        <v>318</v>
      </c>
      <c r="W62" s="227">
        <v>134</v>
      </c>
      <c r="X62" s="227">
        <v>110</v>
      </c>
      <c r="Y62" s="227">
        <v>13</v>
      </c>
      <c r="Z62" s="227"/>
      <c r="AA62" s="227"/>
      <c r="AB62" s="291">
        <v>5902</v>
      </c>
      <c r="AC62" s="227"/>
      <c r="AD62" s="197" t="s">
        <v>199</v>
      </c>
      <c r="AE62" s="227" t="s">
        <v>199</v>
      </c>
      <c r="AF62" s="227" t="s">
        <v>199</v>
      </c>
      <c r="AG62" s="227" t="s">
        <v>199</v>
      </c>
      <c r="AH62" s="227" t="s">
        <v>199</v>
      </c>
      <c r="AI62" s="227" t="s">
        <v>199</v>
      </c>
      <c r="AJ62" s="227" t="s">
        <v>199</v>
      </c>
      <c r="AK62" s="227" t="s">
        <v>199</v>
      </c>
      <c r="AL62" s="227" t="s">
        <v>199</v>
      </c>
      <c r="AM62" s="227" t="s">
        <v>199</v>
      </c>
      <c r="AN62" s="227"/>
      <c r="AO62" s="227"/>
      <c r="AP62" s="291" t="s">
        <v>199</v>
      </c>
      <c r="AQ62" s="292"/>
    </row>
    <row r="63" spans="1:43" x14ac:dyDescent="0.4">
      <c r="A63" s="122" t="s">
        <v>83</v>
      </c>
      <c r="B63" s="197">
        <v>582</v>
      </c>
      <c r="C63" s="227">
        <v>1603</v>
      </c>
      <c r="D63" s="227">
        <v>2185</v>
      </c>
      <c r="E63" s="227">
        <v>2345</v>
      </c>
      <c r="F63" s="227">
        <v>1462</v>
      </c>
      <c r="G63" s="227">
        <v>734</v>
      </c>
      <c r="H63" s="227">
        <v>279</v>
      </c>
      <c r="I63" s="227">
        <v>111</v>
      </c>
      <c r="J63" s="227">
        <v>54</v>
      </c>
      <c r="K63" s="227">
        <v>30</v>
      </c>
      <c r="L63" s="227"/>
      <c r="M63" s="227"/>
      <c r="N63" s="291">
        <v>9385</v>
      </c>
      <c r="O63" s="227"/>
      <c r="P63" s="197">
        <v>582</v>
      </c>
      <c r="Q63" s="227">
        <v>1603</v>
      </c>
      <c r="R63" s="227">
        <v>2185</v>
      </c>
      <c r="S63" s="227">
        <v>2345</v>
      </c>
      <c r="T63" s="227">
        <v>1462</v>
      </c>
      <c r="U63" s="227">
        <v>734</v>
      </c>
      <c r="V63" s="227">
        <v>279</v>
      </c>
      <c r="W63" s="227">
        <v>111</v>
      </c>
      <c r="X63" s="227">
        <v>54</v>
      </c>
      <c r="Y63" s="227">
        <v>30</v>
      </c>
      <c r="Z63" s="227"/>
      <c r="AA63" s="227"/>
      <c r="AB63" s="291">
        <v>9385</v>
      </c>
      <c r="AC63" s="227"/>
      <c r="AD63" s="197" t="s">
        <v>199</v>
      </c>
      <c r="AE63" s="227" t="s">
        <v>199</v>
      </c>
      <c r="AF63" s="227" t="s">
        <v>199</v>
      </c>
      <c r="AG63" s="227" t="s">
        <v>199</v>
      </c>
      <c r="AH63" s="227" t="s">
        <v>199</v>
      </c>
      <c r="AI63" s="227" t="s">
        <v>199</v>
      </c>
      <c r="AJ63" s="227" t="s">
        <v>199</v>
      </c>
      <c r="AK63" s="227" t="s">
        <v>199</v>
      </c>
      <c r="AL63" s="227" t="s">
        <v>199</v>
      </c>
      <c r="AM63" s="227" t="s">
        <v>199</v>
      </c>
      <c r="AN63" s="227"/>
      <c r="AO63" s="227"/>
      <c r="AP63" s="291" t="s">
        <v>199</v>
      </c>
      <c r="AQ63" s="292"/>
    </row>
    <row r="64" spans="1:43" x14ac:dyDescent="0.4">
      <c r="A64" s="120" t="s">
        <v>48</v>
      </c>
      <c r="B64" s="197">
        <v>3342</v>
      </c>
      <c r="C64" s="227">
        <v>10947</v>
      </c>
      <c r="D64" s="227">
        <v>16100</v>
      </c>
      <c r="E64" s="227">
        <v>15398</v>
      </c>
      <c r="F64" s="227">
        <v>9495</v>
      </c>
      <c r="G64" s="227">
        <v>4123</v>
      </c>
      <c r="H64" s="227">
        <v>1720</v>
      </c>
      <c r="I64" s="227">
        <v>623</v>
      </c>
      <c r="J64" s="227">
        <v>315</v>
      </c>
      <c r="K64" s="227">
        <v>51</v>
      </c>
      <c r="L64" s="227"/>
      <c r="M64" s="227"/>
      <c r="N64" s="291">
        <v>62114</v>
      </c>
      <c r="O64" s="227"/>
      <c r="P64" s="197">
        <v>3342</v>
      </c>
      <c r="Q64" s="227">
        <v>10947</v>
      </c>
      <c r="R64" s="227">
        <v>16100</v>
      </c>
      <c r="S64" s="227">
        <v>15398</v>
      </c>
      <c r="T64" s="227">
        <v>9495</v>
      </c>
      <c r="U64" s="227">
        <v>4123</v>
      </c>
      <c r="V64" s="227">
        <v>1720</v>
      </c>
      <c r="W64" s="227">
        <v>623</v>
      </c>
      <c r="X64" s="227">
        <v>315</v>
      </c>
      <c r="Y64" s="227">
        <v>51</v>
      </c>
      <c r="Z64" s="227"/>
      <c r="AA64" s="227"/>
      <c r="AB64" s="291">
        <v>62114</v>
      </c>
      <c r="AC64" s="227"/>
      <c r="AD64" s="197" t="s">
        <v>199</v>
      </c>
      <c r="AE64" s="227" t="s">
        <v>199</v>
      </c>
      <c r="AF64" s="227" t="s">
        <v>199</v>
      </c>
      <c r="AG64" s="227" t="s">
        <v>199</v>
      </c>
      <c r="AH64" s="227" t="s">
        <v>199</v>
      </c>
      <c r="AI64" s="227" t="s">
        <v>199</v>
      </c>
      <c r="AJ64" s="227" t="s">
        <v>199</v>
      </c>
      <c r="AK64" s="227" t="s">
        <v>199</v>
      </c>
      <c r="AL64" s="227" t="s">
        <v>199</v>
      </c>
      <c r="AM64" s="227" t="s">
        <v>199</v>
      </c>
      <c r="AN64" s="227"/>
      <c r="AO64" s="227"/>
      <c r="AP64" s="291" t="s">
        <v>199</v>
      </c>
      <c r="AQ64" s="292"/>
    </row>
    <row r="65" spans="1:43" x14ac:dyDescent="0.4">
      <c r="A65" s="121" t="s">
        <v>50</v>
      </c>
      <c r="B65" s="197">
        <v>0</v>
      </c>
      <c r="C65" s="227">
        <v>4</v>
      </c>
      <c r="D65" s="227">
        <v>32</v>
      </c>
      <c r="E65" s="227">
        <v>70</v>
      </c>
      <c r="F65" s="227">
        <v>81</v>
      </c>
      <c r="G65" s="227">
        <v>24</v>
      </c>
      <c r="H65" s="227">
        <v>4</v>
      </c>
      <c r="I65" s="227" t="s">
        <v>229</v>
      </c>
      <c r="J65" s="227">
        <v>0</v>
      </c>
      <c r="K65" s="227" t="s">
        <v>229</v>
      </c>
      <c r="L65" s="227"/>
      <c r="M65" s="227"/>
      <c r="N65" s="291">
        <v>219</v>
      </c>
      <c r="O65" s="227"/>
      <c r="P65" s="197">
        <v>0</v>
      </c>
      <c r="Q65" s="227">
        <v>4</v>
      </c>
      <c r="R65" s="227">
        <v>32</v>
      </c>
      <c r="S65" s="227">
        <v>70</v>
      </c>
      <c r="T65" s="227">
        <v>81</v>
      </c>
      <c r="U65" s="227">
        <v>24</v>
      </c>
      <c r="V65" s="227">
        <v>4</v>
      </c>
      <c r="W65" s="227" t="s">
        <v>229</v>
      </c>
      <c r="X65" s="227">
        <v>0</v>
      </c>
      <c r="Y65" s="227" t="s">
        <v>229</v>
      </c>
      <c r="Z65" s="227"/>
      <c r="AA65" s="227"/>
      <c r="AB65" s="291">
        <v>219</v>
      </c>
      <c r="AC65" s="227"/>
      <c r="AD65" s="197" t="s">
        <v>199</v>
      </c>
      <c r="AE65" s="227" t="s">
        <v>199</v>
      </c>
      <c r="AF65" s="227" t="s">
        <v>199</v>
      </c>
      <c r="AG65" s="227" t="s">
        <v>199</v>
      </c>
      <c r="AH65" s="227" t="s">
        <v>199</v>
      </c>
      <c r="AI65" s="227" t="s">
        <v>199</v>
      </c>
      <c r="AJ65" s="227" t="s">
        <v>199</v>
      </c>
      <c r="AK65" s="227" t="s">
        <v>199</v>
      </c>
      <c r="AL65" s="227" t="s">
        <v>199</v>
      </c>
      <c r="AM65" s="227" t="s">
        <v>199</v>
      </c>
      <c r="AN65" s="227"/>
      <c r="AO65" s="227"/>
      <c r="AP65" s="291" t="s">
        <v>199</v>
      </c>
      <c r="AQ65" s="292"/>
    </row>
    <row r="66" spans="1:43" x14ac:dyDescent="0.4">
      <c r="A66" s="121" t="s">
        <v>51</v>
      </c>
      <c r="B66" s="197">
        <v>72</v>
      </c>
      <c r="C66" s="227">
        <v>371</v>
      </c>
      <c r="D66" s="227">
        <v>641</v>
      </c>
      <c r="E66" s="227">
        <v>853</v>
      </c>
      <c r="F66" s="227">
        <v>927</v>
      </c>
      <c r="G66" s="227">
        <v>665</v>
      </c>
      <c r="H66" s="227">
        <v>467</v>
      </c>
      <c r="I66" s="227">
        <v>318</v>
      </c>
      <c r="J66" s="227">
        <v>182</v>
      </c>
      <c r="K66" s="227">
        <v>131</v>
      </c>
      <c r="L66" s="227"/>
      <c r="M66" s="227"/>
      <c r="N66" s="291">
        <v>4627</v>
      </c>
      <c r="O66" s="227"/>
      <c r="P66" s="197">
        <v>72</v>
      </c>
      <c r="Q66" s="227">
        <v>371</v>
      </c>
      <c r="R66" s="227">
        <v>641</v>
      </c>
      <c r="S66" s="227">
        <v>853</v>
      </c>
      <c r="T66" s="227">
        <v>927</v>
      </c>
      <c r="U66" s="227">
        <v>665</v>
      </c>
      <c r="V66" s="227">
        <v>467</v>
      </c>
      <c r="W66" s="227">
        <v>318</v>
      </c>
      <c r="X66" s="227">
        <v>182</v>
      </c>
      <c r="Y66" s="227">
        <v>131</v>
      </c>
      <c r="Z66" s="227"/>
      <c r="AA66" s="227"/>
      <c r="AB66" s="291">
        <v>4627</v>
      </c>
      <c r="AC66" s="227"/>
      <c r="AD66" s="197" t="s">
        <v>199</v>
      </c>
      <c r="AE66" s="227" t="s">
        <v>199</v>
      </c>
      <c r="AF66" s="227" t="s">
        <v>199</v>
      </c>
      <c r="AG66" s="227" t="s">
        <v>199</v>
      </c>
      <c r="AH66" s="227" t="s">
        <v>199</v>
      </c>
      <c r="AI66" s="227" t="s">
        <v>199</v>
      </c>
      <c r="AJ66" s="227" t="s">
        <v>199</v>
      </c>
      <c r="AK66" s="227" t="s">
        <v>199</v>
      </c>
      <c r="AL66" s="227" t="s">
        <v>199</v>
      </c>
      <c r="AM66" s="227" t="s">
        <v>199</v>
      </c>
      <c r="AN66" s="227"/>
      <c r="AO66" s="227"/>
      <c r="AP66" s="291" t="s">
        <v>199</v>
      </c>
      <c r="AQ66" s="292"/>
    </row>
    <row r="67" spans="1:43" x14ac:dyDescent="0.4">
      <c r="A67" s="121" t="s">
        <v>52</v>
      </c>
      <c r="B67" s="197">
        <v>437</v>
      </c>
      <c r="C67" s="227">
        <v>1590</v>
      </c>
      <c r="D67" s="227">
        <v>3308</v>
      </c>
      <c r="E67" s="227">
        <v>4586</v>
      </c>
      <c r="F67" s="227">
        <v>3557</v>
      </c>
      <c r="G67" s="227">
        <v>2264</v>
      </c>
      <c r="H67" s="227">
        <v>1391</v>
      </c>
      <c r="I67" s="227">
        <v>803</v>
      </c>
      <c r="J67" s="227">
        <v>464</v>
      </c>
      <c r="K67" s="227">
        <v>43</v>
      </c>
      <c r="L67" s="227"/>
      <c r="M67" s="227"/>
      <c r="N67" s="291">
        <v>18443</v>
      </c>
      <c r="O67" s="227"/>
      <c r="P67" s="197">
        <v>437</v>
      </c>
      <c r="Q67" s="227">
        <v>1590</v>
      </c>
      <c r="R67" s="227">
        <v>3308</v>
      </c>
      <c r="S67" s="227">
        <v>4586</v>
      </c>
      <c r="T67" s="227">
        <v>3557</v>
      </c>
      <c r="U67" s="227">
        <v>2264</v>
      </c>
      <c r="V67" s="227">
        <v>1391</v>
      </c>
      <c r="W67" s="227">
        <v>803</v>
      </c>
      <c r="X67" s="227">
        <v>464</v>
      </c>
      <c r="Y67" s="227">
        <v>43</v>
      </c>
      <c r="Z67" s="227"/>
      <c r="AA67" s="227"/>
      <c r="AB67" s="291">
        <v>18443</v>
      </c>
      <c r="AC67" s="227"/>
      <c r="AD67" s="197" t="s">
        <v>199</v>
      </c>
      <c r="AE67" s="227" t="s">
        <v>199</v>
      </c>
      <c r="AF67" s="227" t="s">
        <v>199</v>
      </c>
      <c r="AG67" s="227" t="s">
        <v>199</v>
      </c>
      <c r="AH67" s="227" t="s">
        <v>199</v>
      </c>
      <c r="AI67" s="227" t="s">
        <v>199</v>
      </c>
      <c r="AJ67" s="227" t="s">
        <v>199</v>
      </c>
      <c r="AK67" s="227" t="s">
        <v>199</v>
      </c>
      <c r="AL67" s="227" t="s">
        <v>199</v>
      </c>
      <c r="AM67" s="227" t="s">
        <v>199</v>
      </c>
      <c r="AN67" s="227"/>
      <c r="AO67" s="227"/>
      <c r="AP67" s="291" t="s">
        <v>199</v>
      </c>
      <c r="AQ67" s="292"/>
    </row>
    <row r="68" spans="1:43" x14ac:dyDescent="0.4">
      <c r="A68" s="122" t="s">
        <v>53</v>
      </c>
      <c r="B68" s="197">
        <v>37</v>
      </c>
      <c r="C68" s="227">
        <v>199</v>
      </c>
      <c r="D68" s="227">
        <v>414</v>
      </c>
      <c r="E68" s="227">
        <v>490</v>
      </c>
      <c r="F68" s="227">
        <v>438</v>
      </c>
      <c r="G68" s="227">
        <v>276</v>
      </c>
      <c r="H68" s="227">
        <v>123</v>
      </c>
      <c r="I68" s="227">
        <v>23</v>
      </c>
      <c r="J68" s="227">
        <v>8</v>
      </c>
      <c r="K68" s="227">
        <v>0</v>
      </c>
      <c r="L68" s="227"/>
      <c r="M68" s="227"/>
      <c r="N68" s="291">
        <v>2008</v>
      </c>
      <c r="O68" s="227"/>
      <c r="P68" s="197">
        <v>37</v>
      </c>
      <c r="Q68" s="227">
        <v>199</v>
      </c>
      <c r="R68" s="227">
        <v>414</v>
      </c>
      <c r="S68" s="227">
        <v>490</v>
      </c>
      <c r="T68" s="227">
        <v>438</v>
      </c>
      <c r="U68" s="227">
        <v>276</v>
      </c>
      <c r="V68" s="227">
        <v>123</v>
      </c>
      <c r="W68" s="227">
        <v>23</v>
      </c>
      <c r="X68" s="227">
        <v>8</v>
      </c>
      <c r="Y68" s="227">
        <v>0</v>
      </c>
      <c r="Z68" s="227"/>
      <c r="AA68" s="227"/>
      <c r="AB68" s="291">
        <v>2008</v>
      </c>
      <c r="AC68" s="227"/>
      <c r="AD68" s="197" t="s">
        <v>199</v>
      </c>
      <c r="AE68" s="227" t="s">
        <v>199</v>
      </c>
      <c r="AF68" s="227" t="s">
        <v>199</v>
      </c>
      <c r="AG68" s="227" t="s">
        <v>199</v>
      </c>
      <c r="AH68" s="227" t="s">
        <v>199</v>
      </c>
      <c r="AI68" s="227" t="s">
        <v>199</v>
      </c>
      <c r="AJ68" s="227" t="s">
        <v>199</v>
      </c>
      <c r="AK68" s="227" t="s">
        <v>199</v>
      </c>
      <c r="AL68" s="227" t="s">
        <v>199</v>
      </c>
      <c r="AM68" s="227" t="s">
        <v>199</v>
      </c>
      <c r="AN68" s="227"/>
      <c r="AO68" s="227"/>
      <c r="AP68" s="291" t="s">
        <v>199</v>
      </c>
      <c r="AQ68" s="292"/>
    </row>
    <row r="69" spans="1:43" x14ac:dyDescent="0.4">
      <c r="A69" s="122" t="s">
        <v>54</v>
      </c>
      <c r="B69" s="197">
        <v>62</v>
      </c>
      <c r="C69" s="227">
        <v>265</v>
      </c>
      <c r="D69" s="227">
        <v>480</v>
      </c>
      <c r="E69" s="227">
        <v>579</v>
      </c>
      <c r="F69" s="227">
        <v>562</v>
      </c>
      <c r="G69" s="227">
        <v>500</v>
      </c>
      <c r="H69" s="227">
        <v>392</v>
      </c>
      <c r="I69" s="227">
        <v>241</v>
      </c>
      <c r="J69" s="227">
        <v>193</v>
      </c>
      <c r="K69" s="227">
        <v>14</v>
      </c>
      <c r="L69" s="227"/>
      <c r="M69" s="227"/>
      <c r="N69" s="291">
        <v>3288</v>
      </c>
      <c r="O69" s="227"/>
      <c r="P69" s="197">
        <v>62</v>
      </c>
      <c r="Q69" s="227">
        <v>265</v>
      </c>
      <c r="R69" s="227">
        <v>480</v>
      </c>
      <c r="S69" s="227">
        <v>579</v>
      </c>
      <c r="T69" s="227">
        <v>562</v>
      </c>
      <c r="U69" s="227">
        <v>500</v>
      </c>
      <c r="V69" s="227">
        <v>392</v>
      </c>
      <c r="W69" s="227">
        <v>241</v>
      </c>
      <c r="X69" s="227">
        <v>193</v>
      </c>
      <c r="Y69" s="227">
        <v>14</v>
      </c>
      <c r="Z69" s="227"/>
      <c r="AA69" s="227"/>
      <c r="AB69" s="291">
        <v>3288</v>
      </c>
      <c r="AC69" s="227"/>
      <c r="AD69" s="197" t="s">
        <v>199</v>
      </c>
      <c r="AE69" s="227" t="s">
        <v>199</v>
      </c>
      <c r="AF69" s="227" t="s">
        <v>199</v>
      </c>
      <c r="AG69" s="227" t="s">
        <v>199</v>
      </c>
      <c r="AH69" s="227" t="s">
        <v>199</v>
      </c>
      <c r="AI69" s="227" t="s">
        <v>199</v>
      </c>
      <c r="AJ69" s="227" t="s">
        <v>199</v>
      </c>
      <c r="AK69" s="227" t="s">
        <v>199</v>
      </c>
      <c r="AL69" s="227" t="s">
        <v>199</v>
      </c>
      <c r="AM69" s="227" t="s">
        <v>199</v>
      </c>
      <c r="AN69" s="227"/>
      <c r="AO69" s="227"/>
      <c r="AP69" s="291" t="s">
        <v>199</v>
      </c>
      <c r="AQ69" s="292"/>
    </row>
    <row r="70" spans="1:43" x14ac:dyDescent="0.4">
      <c r="A70" s="122" t="s">
        <v>55</v>
      </c>
      <c r="B70" s="197" t="s">
        <v>229</v>
      </c>
      <c r="C70" s="227">
        <v>13</v>
      </c>
      <c r="D70" s="227">
        <v>25</v>
      </c>
      <c r="E70" s="227">
        <v>19</v>
      </c>
      <c r="F70" s="227">
        <v>25</v>
      </c>
      <c r="G70" s="227">
        <v>12</v>
      </c>
      <c r="H70" s="227">
        <v>26</v>
      </c>
      <c r="I70" s="227">
        <v>17</v>
      </c>
      <c r="J70" s="227">
        <v>5</v>
      </c>
      <c r="K70" s="227" t="s">
        <v>229</v>
      </c>
      <c r="L70" s="227"/>
      <c r="M70" s="227"/>
      <c r="N70" s="291">
        <v>145</v>
      </c>
      <c r="O70" s="227"/>
      <c r="P70" s="197" t="s">
        <v>229</v>
      </c>
      <c r="Q70" s="227">
        <v>13</v>
      </c>
      <c r="R70" s="227">
        <v>25</v>
      </c>
      <c r="S70" s="227">
        <v>19</v>
      </c>
      <c r="T70" s="227">
        <v>25</v>
      </c>
      <c r="U70" s="227">
        <v>12</v>
      </c>
      <c r="V70" s="227">
        <v>26</v>
      </c>
      <c r="W70" s="227">
        <v>17</v>
      </c>
      <c r="X70" s="227">
        <v>5</v>
      </c>
      <c r="Y70" s="227" t="s">
        <v>229</v>
      </c>
      <c r="Z70" s="227"/>
      <c r="AA70" s="227"/>
      <c r="AB70" s="291">
        <v>145</v>
      </c>
      <c r="AC70" s="227"/>
      <c r="AD70" s="197" t="s">
        <v>199</v>
      </c>
      <c r="AE70" s="227" t="s">
        <v>199</v>
      </c>
      <c r="AF70" s="227" t="s">
        <v>199</v>
      </c>
      <c r="AG70" s="227" t="s">
        <v>199</v>
      </c>
      <c r="AH70" s="227" t="s">
        <v>199</v>
      </c>
      <c r="AI70" s="227" t="s">
        <v>199</v>
      </c>
      <c r="AJ70" s="227" t="s">
        <v>199</v>
      </c>
      <c r="AK70" s="227" t="s">
        <v>199</v>
      </c>
      <c r="AL70" s="227" t="s">
        <v>199</v>
      </c>
      <c r="AM70" s="227" t="s">
        <v>199</v>
      </c>
      <c r="AN70" s="227"/>
      <c r="AO70" s="227"/>
      <c r="AP70" s="291" t="s">
        <v>199</v>
      </c>
      <c r="AQ70" s="292"/>
    </row>
    <row r="71" spans="1:43" x14ac:dyDescent="0.4">
      <c r="A71" s="120" t="s">
        <v>56</v>
      </c>
      <c r="B71" s="197">
        <v>1534</v>
      </c>
      <c r="C71" s="227">
        <v>5283</v>
      </c>
      <c r="D71" s="227">
        <v>9553</v>
      </c>
      <c r="E71" s="227">
        <v>10835</v>
      </c>
      <c r="F71" s="227">
        <v>6990</v>
      </c>
      <c r="G71" s="227">
        <v>3580</v>
      </c>
      <c r="H71" s="227">
        <v>1758</v>
      </c>
      <c r="I71" s="227">
        <v>765</v>
      </c>
      <c r="J71" s="227">
        <v>507</v>
      </c>
      <c r="K71" s="227">
        <v>37</v>
      </c>
      <c r="L71" s="227"/>
      <c r="M71" s="227"/>
      <c r="N71" s="291">
        <v>40842</v>
      </c>
      <c r="O71" s="227"/>
      <c r="P71" s="197">
        <v>1534</v>
      </c>
      <c r="Q71" s="227">
        <v>5283</v>
      </c>
      <c r="R71" s="227">
        <v>9553</v>
      </c>
      <c r="S71" s="227">
        <v>10835</v>
      </c>
      <c r="T71" s="227">
        <v>6990</v>
      </c>
      <c r="U71" s="227">
        <v>3580</v>
      </c>
      <c r="V71" s="227">
        <v>1758</v>
      </c>
      <c r="W71" s="227">
        <v>765</v>
      </c>
      <c r="X71" s="227">
        <v>507</v>
      </c>
      <c r="Y71" s="227">
        <v>37</v>
      </c>
      <c r="Z71" s="227"/>
      <c r="AA71" s="227"/>
      <c r="AB71" s="291">
        <v>40842</v>
      </c>
      <c r="AC71" s="227"/>
      <c r="AD71" s="197" t="s">
        <v>199</v>
      </c>
      <c r="AE71" s="227" t="s">
        <v>199</v>
      </c>
      <c r="AF71" s="227" t="s">
        <v>199</v>
      </c>
      <c r="AG71" s="227" t="s">
        <v>199</v>
      </c>
      <c r="AH71" s="227" t="s">
        <v>199</v>
      </c>
      <c r="AI71" s="227" t="s">
        <v>199</v>
      </c>
      <c r="AJ71" s="227" t="s">
        <v>199</v>
      </c>
      <c r="AK71" s="227" t="s">
        <v>199</v>
      </c>
      <c r="AL71" s="227" t="s">
        <v>199</v>
      </c>
      <c r="AM71" s="227" t="s">
        <v>199</v>
      </c>
      <c r="AN71" s="227"/>
      <c r="AO71" s="227"/>
      <c r="AP71" s="291" t="s">
        <v>199</v>
      </c>
      <c r="AQ71" s="292"/>
    </row>
    <row r="72" spans="1:43" x14ac:dyDescent="0.4">
      <c r="A72" s="120" t="s">
        <v>57</v>
      </c>
      <c r="B72" s="197">
        <v>3711</v>
      </c>
      <c r="C72" s="227">
        <v>8661</v>
      </c>
      <c r="D72" s="227">
        <v>9451</v>
      </c>
      <c r="E72" s="227">
        <v>7572</v>
      </c>
      <c r="F72" s="227">
        <v>4970</v>
      </c>
      <c r="G72" s="227">
        <v>2770</v>
      </c>
      <c r="H72" s="227">
        <v>1256</v>
      </c>
      <c r="I72" s="227">
        <v>597</v>
      </c>
      <c r="J72" s="227">
        <v>394</v>
      </c>
      <c r="K72" s="227">
        <v>56</v>
      </c>
      <c r="L72" s="227"/>
      <c r="M72" s="227"/>
      <c r="N72" s="291">
        <v>39438</v>
      </c>
      <c r="O72" s="227"/>
      <c r="P72" s="197">
        <v>3459</v>
      </c>
      <c r="Q72" s="227">
        <v>8476</v>
      </c>
      <c r="R72" s="227">
        <v>9377</v>
      </c>
      <c r="S72" s="227">
        <v>7550</v>
      </c>
      <c r="T72" s="227">
        <v>4967</v>
      </c>
      <c r="U72" s="227">
        <v>2770</v>
      </c>
      <c r="V72" s="227">
        <v>1256</v>
      </c>
      <c r="W72" s="227">
        <v>597</v>
      </c>
      <c r="X72" s="227">
        <v>394</v>
      </c>
      <c r="Y72" s="227">
        <v>55</v>
      </c>
      <c r="Z72" s="227"/>
      <c r="AA72" s="227"/>
      <c r="AB72" s="291">
        <v>38901</v>
      </c>
      <c r="AC72" s="227"/>
      <c r="AD72" s="197">
        <v>252</v>
      </c>
      <c r="AE72" s="227">
        <v>185</v>
      </c>
      <c r="AF72" s="227">
        <v>74</v>
      </c>
      <c r="AG72" s="227">
        <v>22</v>
      </c>
      <c r="AH72" s="227">
        <v>3</v>
      </c>
      <c r="AI72" s="227">
        <v>0</v>
      </c>
      <c r="AJ72" s="227">
        <v>0</v>
      </c>
      <c r="AK72" s="227">
        <v>0</v>
      </c>
      <c r="AL72" s="227" t="s">
        <v>229</v>
      </c>
      <c r="AM72" s="227" t="s">
        <v>229</v>
      </c>
      <c r="AN72" s="227"/>
      <c r="AO72" s="227"/>
      <c r="AP72" s="291">
        <v>537</v>
      </c>
      <c r="AQ72" s="292"/>
    </row>
    <row r="73" spans="1:43" x14ac:dyDescent="0.4">
      <c r="A73" s="121" t="s">
        <v>58</v>
      </c>
      <c r="B73" s="197">
        <v>410</v>
      </c>
      <c r="C73" s="227">
        <v>476</v>
      </c>
      <c r="D73" s="227">
        <v>876</v>
      </c>
      <c r="E73" s="227">
        <v>994</v>
      </c>
      <c r="F73" s="227">
        <v>759</v>
      </c>
      <c r="G73" s="227">
        <v>343</v>
      </c>
      <c r="H73" s="227">
        <v>143</v>
      </c>
      <c r="I73" s="227">
        <v>46</v>
      </c>
      <c r="J73" s="227">
        <v>13</v>
      </c>
      <c r="K73" s="227">
        <v>4</v>
      </c>
      <c r="L73" s="227"/>
      <c r="M73" s="227"/>
      <c r="N73" s="291">
        <v>4064</v>
      </c>
      <c r="O73" s="227"/>
      <c r="P73" s="197">
        <v>410</v>
      </c>
      <c r="Q73" s="227">
        <v>476</v>
      </c>
      <c r="R73" s="227">
        <v>876</v>
      </c>
      <c r="S73" s="227">
        <v>994</v>
      </c>
      <c r="T73" s="227">
        <v>759</v>
      </c>
      <c r="U73" s="227">
        <v>343</v>
      </c>
      <c r="V73" s="227">
        <v>143</v>
      </c>
      <c r="W73" s="227">
        <v>46</v>
      </c>
      <c r="X73" s="227">
        <v>13</v>
      </c>
      <c r="Y73" s="227">
        <v>4</v>
      </c>
      <c r="Z73" s="227"/>
      <c r="AA73" s="227"/>
      <c r="AB73" s="291">
        <v>4064</v>
      </c>
      <c r="AC73" s="227"/>
      <c r="AD73" s="197" t="s">
        <v>199</v>
      </c>
      <c r="AE73" s="227" t="s">
        <v>199</v>
      </c>
      <c r="AF73" s="227" t="s">
        <v>199</v>
      </c>
      <c r="AG73" s="227" t="s">
        <v>199</v>
      </c>
      <c r="AH73" s="227" t="s">
        <v>199</v>
      </c>
      <c r="AI73" s="227" t="s">
        <v>199</v>
      </c>
      <c r="AJ73" s="227" t="s">
        <v>199</v>
      </c>
      <c r="AK73" s="227" t="s">
        <v>199</v>
      </c>
      <c r="AL73" s="227" t="s">
        <v>199</v>
      </c>
      <c r="AM73" s="227" t="s">
        <v>199</v>
      </c>
      <c r="AN73" s="227"/>
      <c r="AO73" s="227"/>
      <c r="AP73" s="291" t="s">
        <v>199</v>
      </c>
      <c r="AQ73" s="292"/>
    </row>
    <row r="74" spans="1:43" x14ac:dyDescent="0.4">
      <c r="A74" s="120" t="s">
        <v>59</v>
      </c>
      <c r="B74" s="197">
        <v>6151</v>
      </c>
      <c r="C74" s="227">
        <v>14452</v>
      </c>
      <c r="D74" s="227">
        <v>25386</v>
      </c>
      <c r="E74" s="227">
        <v>30708</v>
      </c>
      <c r="F74" s="227">
        <v>20714</v>
      </c>
      <c r="G74" s="227">
        <v>10289</v>
      </c>
      <c r="H74" s="227">
        <v>3167</v>
      </c>
      <c r="I74" s="227">
        <v>701</v>
      </c>
      <c r="J74" s="227">
        <v>258</v>
      </c>
      <c r="K74" s="227">
        <v>80</v>
      </c>
      <c r="L74" s="227"/>
      <c r="M74" s="227"/>
      <c r="N74" s="291">
        <v>111906</v>
      </c>
      <c r="O74" s="227"/>
      <c r="P74" s="197">
        <v>6151</v>
      </c>
      <c r="Q74" s="227">
        <v>14452</v>
      </c>
      <c r="R74" s="227">
        <v>25386</v>
      </c>
      <c r="S74" s="227">
        <v>30708</v>
      </c>
      <c r="T74" s="227">
        <v>20714</v>
      </c>
      <c r="U74" s="227">
        <v>10289</v>
      </c>
      <c r="V74" s="227">
        <v>3167</v>
      </c>
      <c r="W74" s="227">
        <v>701</v>
      </c>
      <c r="X74" s="227">
        <v>258</v>
      </c>
      <c r="Y74" s="227">
        <v>80</v>
      </c>
      <c r="Z74" s="227"/>
      <c r="AA74" s="227"/>
      <c r="AB74" s="291">
        <v>111906</v>
      </c>
      <c r="AC74" s="227"/>
      <c r="AD74" s="197" t="s">
        <v>199</v>
      </c>
      <c r="AE74" s="227" t="s">
        <v>199</v>
      </c>
      <c r="AF74" s="227" t="s">
        <v>199</v>
      </c>
      <c r="AG74" s="227" t="s">
        <v>199</v>
      </c>
      <c r="AH74" s="227" t="s">
        <v>199</v>
      </c>
      <c r="AI74" s="227" t="s">
        <v>199</v>
      </c>
      <c r="AJ74" s="227" t="s">
        <v>199</v>
      </c>
      <c r="AK74" s="227" t="s">
        <v>199</v>
      </c>
      <c r="AL74" s="227" t="s">
        <v>199</v>
      </c>
      <c r="AM74" s="227" t="s">
        <v>199</v>
      </c>
      <c r="AN74" s="227"/>
      <c r="AO74" s="227"/>
      <c r="AP74" s="291" t="s">
        <v>199</v>
      </c>
      <c r="AQ74" s="292"/>
    </row>
    <row r="75" spans="1:43" x14ac:dyDescent="0.4">
      <c r="A75" s="120" t="s">
        <v>60</v>
      </c>
      <c r="B75" s="197">
        <v>27167</v>
      </c>
      <c r="C75" s="227">
        <v>51749</v>
      </c>
      <c r="D75" s="227">
        <v>61554</v>
      </c>
      <c r="E75" s="227">
        <v>48765</v>
      </c>
      <c r="F75" s="227">
        <v>31595</v>
      </c>
      <c r="G75" s="227">
        <v>19233</v>
      </c>
      <c r="H75" s="227">
        <v>11924</v>
      </c>
      <c r="I75" s="227">
        <v>7086</v>
      </c>
      <c r="J75" s="227">
        <v>4681</v>
      </c>
      <c r="K75" s="227">
        <v>773</v>
      </c>
      <c r="L75" s="227"/>
      <c r="M75" s="227"/>
      <c r="N75" s="291">
        <v>264527</v>
      </c>
      <c r="O75" s="227"/>
      <c r="P75" s="197">
        <v>27167</v>
      </c>
      <c r="Q75" s="227">
        <v>51749</v>
      </c>
      <c r="R75" s="227">
        <v>61554</v>
      </c>
      <c r="S75" s="227">
        <v>48765</v>
      </c>
      <c r="T75" s="227">
        <v>31595</v>
      </c>
      <c r="U75" s="227">
        <v>19233</v>
      </c>
      <c r="V75" s="227">
        <v>11924</v>
      </c>
      <c r="W75" s="227">
        <v>7086</v>
      </c>
      <c r="X75" s="227">
        <v>4681</v>
      </c>
      <c r="Y75" s="227">
        <v>773</v>
      </c>
      <c r="Z75" s="227"/>
      <c r="AA75" s="227"/>
      <c r="AB75" s="291">
        <v>264527</v>
      </c>
      <c r="AC75" s="227"/>
      <c r="AD75" s="197" t="s">
        <v>199</v>
      </c>
      <c r="AE75" s="227" t="s">
        <v>199</v>
      </c>
      <c r="AF75" s="227" t="s">
        <v>199</v>
      </c>
      <c r="AG75" s="227" t="s">
        <v>199</v>
      </c>
      <c r="AH75" s="227" t="s">
        <v>199</v>
      </c>
      <c r="AI75" s="227" t="s">
        <v>199</v>
      </c>
      <c r="AJ75" s="227" t="s">
        <v>199</v>
      </c>
      <c r="AK75" s="227" t="s">
        <v>199</v>
      </c>
      <c r="AL75" s="227" t="s">
        <v>199</v>
      </c>
      <c r="AM75" s="227" t="s">
        <v>199</v>
      </c>
      <c r="AN75" s="227"/>
      <c r="AO75" s="227"/>
      <c r="AP75" s="291" t="s">
        <v>199</v>
      </c>
      <c r="AQ75" s="292"/>
    </row>
    <row r="76" spans="1:43" x14ac:dyDescent="0.4">
      <c r="A76" s="120" t="s">
        <v>61</v>
      </c>
      <c r="B76" s="197">
        <v>963</v>
      </c>
      <c r="C76" s="227">
        <v>4345</v>
      </c>
      <c r="D76" s="227">
        <v>6851</v>
      </c>
      <c r="E76" s="227">
        <v>8277</v>
      </c>
      <c r="F76" s="227">
        <v>4576</v>
      </c>
      <c r="G76" s="227">
        <v>1914</v>
      </c>
      <c r="H76" s="227">
        <v>934</v>
      </c>
      <c r="I76" s="227">
        <v>546</v>
      </c>
      <c r="J76" s="227">
        <v>600</v>
      </c>
      <c r="K76" s="227">
        <v>88</v>
      </c>
      <c r="L76" s="227"/>
      <c r="M76" s="227"/>
      <c r="N76" s="291">
        <v>29094</v>
      </c>
      <c r="O76" s="227"/>
      <c r="P76" s="197">
        <v>963</v>
      </c>
      <c r="Q76" s="227">
        <v>4345</v>
      </c>
      <c r="R76" s="227">
        <v>6851</v>
      </c>
      <c r="S76" s="227">
        <v>8277</v>
      </c>
      <c r="T76" s="227">
        <v>4576</v>
      </c>
      <c r="U76" s="227">
        <v>1914</v>
      </c>
      <c r="V76" s="227">
        <v>934</v>
      </c>
      <c r="W76" s="227">
        <v>546</v>
      </c>
      <c r="X76" s="227">
        <v>600</v>
      </c>
      <c r="Y76" s="227">
        <v>88</v>
      </c>
      <c r="Z76" s="227"/>
      <c r="AA76" s="227"/>
      <c r="AB76" s="291">
        <v>29094</v>
      </c>
      <c r="AC76" s="227"/>
      <c r="AD76" s="197" t="s">
        <v>199</v>
      </c>
      <c r="AE76" s="227" t="s">
        <v>199</v>
      </c>
      <c r="AF76" s="227" t="s">
        <v>199</v>
      </c>
      <c r="AG76" s="227" t="s">
        <v>199</v>
      </c>
      <c r="AH76" s="227" t="s">
        <v>199</v>
      </c>
      <c r="AI76" s="227" t="s">
        <v>199</v>
      </c>
      <c r="AJ76" s="227" t="s">
        <v>199</v>
      </c>
      <c r="AK76" s="227" t="s">
        <v>199</v>
      </c>
      <c r="AL76" s="227" t="s">
        <v>199</v>
      </c>
      <c r="AM76" s="227" t="s">
        <v>199</v>
      </c>
      <c r="AN76" s="227"/>
      <c r="AO76" s="227"/>
      <c r="AP76" s="291" t="s">
        <v>199</v>
      </c>
      <c r="AQ76" s="292"/>
    </row>
    <row r="77" spans="1:43" x14ac:dyDescent="0.4">
      <c r="A77" s="120" t="s">
        <v>62</v>
      </c>
      <c r="B77" s="197">
        <v>797</v>
      </c>
      <c r="C77" s="227">
        <v>3320</v>
      </c>
      <c r="D77" s="227">
        <v>6605</v>
      </c>
      <c r="E77" s="227">
        <v>9294</v>
      </c>
      <c r="F77" s="227">
        <v>7034</v>
      </c>
      <c r="G77" s="227">
        <v>3852</v>
      </c>
      <c r="H77" s="227">
        <v>1568</v>
      </c>
      <c r="I77" s="227">
        <v>492</v>
      </c>
      <c r="J77" s="227">
        <v>256</v>
      </c>
      <c r="K77" s="227">
        <v>26</v>
      </c>
      <c r="L77" s="227"/>
      <c r="M77" s="227"/>
      <c r="N77" s="291">
        <v>33244</v>
      </c>
      <c r="O77" s="227"/>
      <c r="P77" s="197">
        <v>797</v>
      </c>
      <c r="Q77" s="227">
        <v>3320</v>
      </c>
      <c r="R77" s="227">
        <v>6605</v>
      </c>
      <c r="S77" s="227">
        <v>9294</v>
      </c>
      <c r="T77" s="227">
        <v>7034</v>
      </c>
      <c r="U77" s="227">
        <v>3852</v>
      </c>
      <c r="V77" s="227">
        <v>1568</v>
      </c>
      <c r="W77" s="227">
        <v>492</v>
      </c>
      <c r="X77" s="227">
        <v>256</v>
      </c>
      <c r="Y77" s="227">
        <v>26</v>
      </c>
      <c r="Z77" s="227"/>
      <c r="AA77" s="227"/>
      <c r="AB77" s="291">
        <v>33244</v>
      </c>
      <c r="AC77" s="227"/>
      <c r="AD77" s="197" t="s">
        <v>199</v>
      </c>
      <c r="AE77" s="227" t="s">
        <v>199</v>
      </c>
      <c r="AF77" s="227" t="s">
        <v>199</v>
      </c>
      <c r="AG77" s="227" t="s">
        <v>199</v>
      </c>
      <c r="AH77" s="227" t="s">
        <v>199</v>
      </c>
      <c r="AI77" s="227" t="s">
        <v>199</v>
      </c>
      <c r="AJ77" s="227" t="s">
        <v>199</v>
      </c>
      <c r="AK77" s="227" t="s">
        <v>199</v>
      </c>
      <c r="AL77" s="227" t="s">
        <v>199</v>
      </c>
      <c r="AM77" s="227" t="s">
        <v>199</v>
      </c>
      <c r="AN77" s="227"/>
      <c r="AO77" s="227"/>
      <c r="AP77" s="291" t="s">
        <v>199</v>
      </c>
      <c r="AQ77" s="292"/>
    </row>
    <row r="78" spans="1:43" x14ac:dyDescent="0.4">
      <c r="A78" s="296"/>
      <c r="B78" s="297"/>
      <c r="C78" s="298"/>
      <c r="D78" s="298"/>
      <c r="E78" s="298"/>
      <c r="F78" s="298"/>
      <c r="G78" s="298"/>
      <c r="H78" s="298"/>
      <c r="I78" s="298"/>
      <c r="J78" s="298"/>
      <c r="K78" s="298"/>
      <c r="L78" s="298"/>
      <c r="M78" s="298"/>
      <c r="N78" s="299"/>
      <c r="O78" s="227"/>
      <c r="P78" s="297"/>
      <c r="Q78" s="298"/>
      <c r="R78" s="298"/>
      <c r="S78" s="298"/>
      <c r="T78" s="298"/>
      <c r="U78" s="298"/>
      <c r="V78" s="298"/>
      <c r="W78" s="298"/>
      <c r="X78" s="298"/>
      <c r="Y78" s="298"/>
      <c r="Z78" s="298"/>
      <c r="AA78" s="298"/>
      <c r="AB78" s="299"/>
      <c r="AC78" s="227"/>
      <c r="AD78" s="297"/>
      <c r="AE78" s="298"/>
      <c r="AF78" s="298"/>
      <c r="AG78" s="298"/>
      <c r="AH78" s="298"/>
      <c r="AI78" s="298"/>
      <c r="AJ78" s="298"/>
      <c r="AK78" s="298"/>
      <c r="AL78" s="298"/>
      <c r="AM78" s="298"/>
      <c r="AN78" s="298"/>
      <c r="AO78" s="298"/>
      <c r="AP78" s="299"/>
    </row>
    <row r="79" spans="1:43" x14ac:dyDescent="0.4">
      <c r="AP79" s="128" t="s">
        <v>593</v>
      </c>
    </row>
    <row r="80" spans="1:43" x14ac:dyDescent="0.4">
      <c r="A80" s="357" t="s">
        <v>397</v>
      </c>
      <c r="B80" s="357"/>
      <c r="C80" s="357"/>
      <c r="D80" s="357"/>
      <c r="E80" s="357"/>
      <c r="F80" s="357"/>
      <c r="G80" s="357"/>
      <c r="H80" s="357"/>
      <c r="I80" s="357"/>
      <c r="J80" s="357"/>
      <c r="K80" s="357"/>
      <c r="L80" s="357"/>
      <c r="M80" s="357"/>
      <c r="N80" s="357"/>
    </row>
    <row r="81" spans="1:15" ht="37.5" customHeight="1" x14ac:dyDescent="0.4">
      <c r="A81" s="358" t="s">
        <v>266</v>
      </c>
      <c r="B81" s="358"/>
      <c r="C81" s="358"/>
      <c r="D81" s="358"/>
      <c r="E81" s="358"/>
      <c r="F81" s="358"/>
      <c r="G81" s="358"/>
      <c r="H81" s="358"/>
      <c r="I81" s="358"/>
      <c r="J81" s="358"/>
      <c r="K81" s="358"/>
      <c r="L81" s="358"/>
      <c r="M81" s="358"/>
      <c r="N81" s="358"/>
      <c r="O81" s="233"/>
    </row>
    <row r="82" spans="1:15" ht="39.75" customHeight="1" x14ac:dyDescent="0.4">
      <c r="A82" s="358" t="s">
        <v>456</v>
      </c>
      <c r="B82" s="358"/>
      <c r="C82" s="358"/>
      <c r="D82" s="358"/>
      <c r="E82" s="358"/>
      <c r="F82" s="358"/>
      <c r="G82" s="358"/>
      <c r="H82" s="358"/>
      <c r="I82" s="358"/>
      <c r="J82" s="358"/>
      <c r="K82" s="358"/>
      <c r="L82" s="358"/>
      <c r="M82" s="358"/>
      <c r="N82" s="358"/>
      <c r="O82" s="233"/>
    </row>
    <row r="83" spans="1:15" ht="26.25" customHeight="1" x14ac:dyDescent="0.4">
      <c r="A83" s="358" t="s">
        <v>457</v>
      </c>
      <c r="B83" s="358"/>
      <c r="C83" s="358"/>
      <c r="D83" s="358"/>
      <c r="E83" s="358"/>
      <c r="F83" s="358"/>
      <c r="G83" s="358"/>
      <c r="H83" s="358"/>
      <c r="I83" s="358"/>
      <c r="J83" s="358"/>
      <c r="K83" s="358"/>
      <c r="L83" s="358"/>
      <c r="M83" s="358"/>
      <c r="N83" s="358"/>
      <c r="O83" s="233"/>
    </row>
    <row r="84" spans="1:15" ht="25.5" customHeight="1" x14ac:dyDescent="0.4">
      <c r="A84" s="358" t="s">
        <v>466</v>
      </c>
      <c r="B84" s="358"/>
      <c r="C84" s="358"/>
      <c r="D84" s="358"/>
      <c r="E84" s="358"/>
      <c r="F84" s="358"/>
      <c r="G84" s="358"/>
      <c r="H84" s="358"/>
      <c r="I84" s="358"/>
      <c r="J84" s="358"/>
      <c r="K84" s="358"/>
      <c r="L84" s="358"/>
      <c r="M84" s="358"/>
      <c r="N84" s="358"/>
      <c r="O84" s="233"/>
    </row>
    <row r="85" spans="1:15" x14ac:dyDescent="0.4">
      <c r="A85" s="385" t="s">
        <v>467</v>
      </c>
      <c r="B85" s="358"/>
      <c r="C85" s="358"/>
      <c r="D85" s="358"/>
      <c r="E85" s="358"/>
      <c r="F85" s="358"/>
      <c r="G85" s="358"/>
      <c r="H85" s="358"/>
      <c r="I85" s="358"/>
      <c r="J85" s="358"/>
      <c r="K85" s="358"/>
      <c r="L85" s="358"/>
      <c r="M85" s="358"/>
      <c r="N85" s="358"/>
      <c r="O85" s="233"/>
    </row>
    <row r="86" spans="1:15" x14ac:dyDescent="0.4">
      <c r="A86" s="134" t="s">
        <v>468</v>
      </c>
      <c r="B86" s="233"/>
      <c r="C86" s="233"/>
      <c r="D86" s="233"/>
      <c r="E86" s="233"/>
      <c r="F86" s="233"/>
      <c r="G86" s="233"/>
      <c r="H86" s="233"/>
      <c r="I86" s="233"/>
      <c r="J86" s="233"/>
      <c r="K86" s="233"/>
      <c r="L86" s="233"/>
      <c r="M86" s="233"/>
      <c r="N86" s="233"/>
      <c r="O86" s="233"/>
    </row>
    <row r="87" spans="1:15" x14ac:dyDescent="0.4">
      <c r="A87" s="134" t="s">
        <v>469</v>
      </c>
      <c r="B87" s="124"/>
      <c r="C87" s="124"/>
      <c r="D87" s="125"/>
      <c r="E87" s="125"/>
      <c r="F87" s="125"/>
      <c r="G87" s="125"/>
      <c r="H87" s="125"/>
      <c r="I87" s="125"/>
      <c r="J87" s="125"/>
      <c r="K87" s="125"/>
      <c r="L87" s="125"/>
      <c r="M87" s="125"/>
      <c r="N87" s="125"/>
      <c r="O87" s="125"/>
    </row>
    <row r="88" spans="1:15" ht="49.5" customHeight="1" x14ac:dyDescent="0.4">
      <c r="A88" s="359" t="s">
        <v>470</v>
      </c>
      <c r="B88" s="359"/>
      <c r="C88" s="359"/>
      <c r="D88" s="359"/>
      <c r="E88" s="359"/>
      <c r="F88" s="359"/>
      <c r="G88" s="359"/>
      <c r="H88" s="359"/>
      <c r="I88" s="359"/>
      <c r="J88" s="359"/>
      <c r="K88" s="359"/>
      <c r="L88" s="359"/>
      <c r="M88" s="359"/>
      <c r="N88" s="359"/>
      <c r="O88" s="125"/>
    </row>
    <row r="89" spans="1:15" x14ac:dyDescent="0.4">
      <c r="A89" s="120" t="s">
        <v>540</v>
      </c>
      <c r="B89" s="127"/>
      <c r="C89" s="127"/>
      <c r="D89" s="127"/>
      <c r="E89" s="127"/>
      <c r="F89" s="127"/>
      <c r="G89" s="125"/>
      <c r="H89" s="125"/>
      <c r="I89" s="125"/>
      <c r="J89" s="125"/>
      <c r="K89" s="125"/>
      <c r="L89" s="125"/>
      <c r="M89" s="125"/>
      <c r="N89" s="125"/>
      <c r="O89" s="125"/>
    </row>
    <row r="90" spans="1:15" x14ac:dyDescent="0.4">
      <c r="A90" s="126" t="s">
        <v>541</v>
      </c>
      <c r="B90" s="232"/>
      <c r="C90" s="232"/>
      <c r="D90" s="232"/>
      <c r="E90" s="232"/>
      <c r="F90" s="232"/>
      <c r="G90" s="232"/>
      <c r="H90" s="232"/>
      <c r="I90" s="232"/>
      <c r="J90" s="232"/>
      <c r="K90" s="232"/>
      <c r="L90" s="232"/>
      <c r="M90" s="232"/>
      <c r="N90" s="125"/>
      <c r="O90" s="125"/>
    </row>
    <row r="91" spans="1:15" x14ac:dyDescent="0.4">
      <c r="A91" s="232" t="s">
        <v>542</v>
      </c>
      <c r="B91" s="121"/>
      <c r="C91" s="121"/>
      <c r="D91" s="121"/>
      <c r="E91" s="121"/>
      <c r="F91" s="121"/>
      <c r="G91" s="121"/>
      <c r="H91" s="121"/>
      <c r="I91" s="121"/>
      <c r="J91" s="121"/>
      <c r="K91" s="121"/>
      <c r="L91" s="121"/>
      <c r="M91" s="121"/>
      <c r="N91" s="125"/>
      <c r="O91" s="125"/>
    </row>
    <row r="92" spans="1:15" x14ac:dyDescent="0.4">
      <c r="A92" s="121"/>
      <c r="B92" s="135"/>
      <c r="C92" s="135"/>
      <c r="D92" s="135"/>
      <c r="E92" s="135"/>
      <c r="F92" s="135"/>
      <c r="G92" s="135"/>
      <c r="H92" s="135"/>
      <c r="I92" s="135"/>
      <c r="J92" s="135"/>
      <c r="K92" s="135"/>
      <c r="L92" s="135"/>
      <c r="M92" s="135"/>
      <c r="N92" s="135"/>
      <c r="O92" s="135"/>
    </row>
    <row r="93" spans="1:15" x14ac:dyDescent="0.4">
      <c r="A93" s="223"/>
      <c r="B93" s="135"/>
      <c r="C93" s="135"/>
      <c r="D93" s="135"/>
      <c r="E93" s="135"/>
      <c r="F93" s="135"/>
      <c r="G93" s="135"/>
      <c r="H93" s="135"/>
      <c r="I93" s="135"/>
      <c r="J93" s="135"/>
      <c r="K93" s="135"/>
      <c r="L93" s="135"/>
      <c r="M93" s="135"/>
      <c r="N93" s="135"/>
      <c r="O93" s="135"/>
    </row>
    <row r="94" spans="1:15" x14ac:dyDescent="0.4">
      <c r="A94" s="126" t="s">
        <v>84</v>
      </c>
      <c r="B94" s="136"/>
      <c r="C94" s="136"/>
      <c r="D94" s="136"/>
      <c r="E94" s="136"/>
      <c r="F94" s="136"/>
      <c r="G94" s="136"/>
      <c r="H94" s="136"/>
      <c r="I94" s="136"/>
      <c r="J94" s="136"/>
      <c r="K94" s="136"/>
      <c r="L94" s="136"/>
      <c r="M94" s="136"/>
      <c r="N94" s="136"/>
      <c r="O94" s="136"/>
    </row>
    <row r="95" spans="1:15" x14ac:dyDescent="0.4">
      <c r="A95" s="126" t="s">
        <v>85</v>
      </c>
      <c r="B95" s="137"/>
      <c r="C95" s="137"/>
      <c r="D95" s="137"/>
      <c r="E95" s="137"/>
      <c r="F95" s="137"/>
      <c r="G95" s="137"/>
      <c r="H95" s="137"/>
      <c r="I95" s="137"/>
      <c r="J95" s="137"/>
      <c r="K95" s="126"/>
      <c r="L95" s="126"/>
      <c r="M95" s="126"/>
      <c r="N95" s="126"/>
      <c r="O95" s="126"/>
    </row>
    <row r="96" spans="1:15" x14ac:dyDescent="0.4">
      <c r="A96" s="137" t="s">
        <v>130</v>
      </c>
      <c r="B96" s="121"/>
      <c r="C96" s="121"/>
      <c r="D96" s="121"/>
      <c r="E96" s="121"/>
      <c r="F96" s="121"/>
      <c r="G96" s="121"/>
      <c r="H96" s="121"/>
      <c r="I96" s="121"/>
      <c r="J96" s="121"/>
      <c r="K96" s="121"/>
      <c r="L96" s="121"/>
      <c r="M96" s="121"/>
      <c r="N96" s="121"/>
      <c r="O96" s="121"/>
    </row>
  </sheetData>
  <sheetProtection sheet="1" objects="1" scenarios="1"/>
  <mergeCells count="27">
    <mergeCell ref="AD7:AP7"/>
    <mergeCell ref="A88:N88"/>
    <mergeCell ref="A80:N80"/>
    <mergeCell ref="A81:N81"/>
    <mergeCell ref="A82:N82"/>
    <mergeCell ref="A83:N83"/>
    <mergeCell ref="A84:N84"/>
    <mergeCell ref="A85:N85"/>
    <mergeCell ref="AP8:AP9"/>
    <mergeCell ref="B17:N17"/>
    <mergeCell ref="P17:AB17"/>
    <mergeCell ref="AD17:AP17"/>
    <mergeCell ref="B18:K18"/>
    <mergeCell ref="N18:N19"/>
    <mergeCell ref="P18:Y18"/>
    <mergeCell ref="AD18:AM18"/>
    <mergeCell ref="AP18:AP19"/>
    <mergeCell ref="B8:L8"/>
    <mergeCell ref="N8:N9"/>
    <mergeCell ref="P8:Z8"/>
    <mergeCell ref="AB8:AB9"/>
    <mergeCell ref="AD8:AN8"/>
    <mergeCell ref="A1:R1"/>
    <mergeCell ref="A2:B2"/>
    <mergeCell ref="B7:N7"/>
    <mergeCell ref="P7:AB7"/>
    <mergeCell ref="AB18:AB19"/>
  </mergeCells>
  <hyperlinks>
    <hyperlink ref="A85"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showGridLines="0" zoomScale="85" zoomScaleNormal="85" workbookViewId="0">
      <selection sqref="A1:N1"/>
    </sheetView>
  </sheetViews>
  <sheetFormatPr defaultColWidth="9" defaultRowHeight="13.15" x14ac:dyDescent="0.4"/>
  <cols>
    <col min="1" max="1" width="31.59765625" style="228" customWidth="1"/>
    <col min="2" max="2" width="12.1328125" style="228" customWidth="1"/>
    <col min="3" max="3" width="10.265625" style="228" customWidth="1"/>
    <col min="4" max="4" width="11.86328125" style="228" customWidth="1"/>
    <col min="5" max="5" width="2.265625" style="228" customWidth="1"/>
    <col min="6" max="7" width="9" style="228"/>
    <col min="8" max="8" width="10.86328125" style="228" customWidth="1"/>
    <col min="9" max="9" width="2.73046875" style="228" customWidth="1"/>
    <col min="10" max="10" width="9" style="228"/>
    <col min="11" max="11" width="10.59765625" style="228" customWidth="1"/>
    <col min="12" max="12" width="10.86328125" style="228" customWidth="1"/>
    <col min="13" max="13" width="9" style="84"/>
    <col min="14" max="16384" width="9" style="228"/>
  </cols>
  <sheetData>
    <row r="1" spans="1:14" ht="31.5" customHeight="1" x14ac:dyDescent="0.4">
      <c r="A1" s="388" t="s">
        <v>471</v>
      </c>
      <c r="B1" s="388"/>
      <c r="C1" s="388"/>
      <c r="D1" s="388"/>
      <c r="E1" s="388"/>
      <c r="F1" s="388"/>
      <c r="G1" s="388"/>
      <c r="H1" s="388"/>
      <c r="I1" s="388"/>
      <c r="J1" s="388"/>
      <c r="K1" s="388"/>
      <c r="L1" s="388"/>
      <c r="M1" s="388"/>
      <c r="N1" s="388"/>
    </row>
    <row r="2" spans="1:14" x14ac:dyDescent="0.4">
      <c r="A2" s="373" t="s">
        <v>594</v>
      </c>
      <c r="B2" s="373"/>
      <c r="C2" s="300"/>
      <c r="D2" s="138"/>
      <c r="E2" s="138"/>
      <c r="F2" s="138"/>
      <c r="G2" s="138"/>
      <c r="H2" s="138"/>
      <c r="I2" s="138"/>
      <c r="J2" s="138"/>
      <c r="K2" s="138"/>
      <c r="L2" s="138"/>
      <c r="M2" s="271"/>
      <c r="N2" s="138"/>
    </row>
    <row r="3" spans="1:14" x14ac:dyDescent="0.4">
      <c r="A3" s="132" t="s">
        <v>70</v>
      </c>
      <c r="B3" s="138"/>
      <c r="C3" s="138"/>
      <c r="D3" s="138"/>
      <c r="E3" s="138"/>
      <c r="F3" s="138"/>
      <c r="G3" s="138"/>
      <c r="H3" s="138"/>
      <c r="I3" s="138"/>
      <c r="J3" s="138"/>
      <c r="K3" s="138"/>
      <c r="L3" s="138"/>
      <c r="M3" s="196"/>
      <c r="N3" s="139"/>
    </row>
    <row r="4" spans="1:14" x14ac:dyDescent="0.4">
      <c r="A4" s="132"/>
      <c r="B4" s="138"/>
      <c r="C4" s="138"/>
      <c r="D4" s="138"/>
      <c r="E4" s="138"/>
      <c r="F4" s="138"/>
      <c r="G4" s="138"/>
      <c r="H4" s="138"/>
      <c r="I4" s="138"/>
      <c r="J4" s="138"/>
      <c r="K4" s="138"/>
      <c r="L4" s="138"/>
      <c r="M4" s="196"/>
      <c r="N4" s="139"/>
    </row>
    <row r="5" spans="1:14" s="304" customFormat="1" x14ac:dyDescent="0.4">
      <c r="A5" s="301"/>
      <c r="B5" s="302"/>
      <c r="C5" s="302"/>
      <c r="D5" s="302"/>
      <c r="E5" s="302"/>
      <c r="F5" s="302"/>
      <c r="G5" s="302"/>
      <c r="H5" s="302"/>
      <c r="I5" s="302"/>
      <c r="J5" s="302"/>
      <c r="K5" s="302"/>
      <c r="L5" s="302"/>
      <c r="M5" s="303"/>
      <c r="N5" s="303"/>
    </row>
    <row r="6" spans="1:14" s="305" customFormat="1" x14ac:dyDescent="0.4">
      <c r="M6" s="84"/>
    </row>
    <row r="7" spans="1:14" ht="15" customHeight="1" x14ac:dyDescent="0.4">
      <c r="A7" s="306"/>
      <c r="B7" s="356" t="s">
        <v>412</v>
      </c>
      <c r="C7" s="389"/>
      <c r="D7" s="389"/>
      <c r="E7" s="307"/>
      <c r="F7" s="356" t="s">
        <v>367</v>
      </c>
      <c r="G7" s="389"/>
      <c r="H7" s="389"/>
      <c r="I7" s="307"/>
      <c r="J7" s="356" t="s">
        <v>368</v>
      </c>
      <c r="K7" s="389"/>
      <c r="L7" s="389"/>
    </row>
    <row r="8" spans="1:14" x14ac:dyDescent="0.4">
      <c r="A8" s="308"/>
      <c r="B8" s="309" t="s">
        <v>72</v>
      </c>
      <c r="C8" s="309" t="s">
        <v>71</v>
      </c>
      <c r="D8" s="309" t="s">
        <v>73</v>
      </c>
      <c r="E8" s="71"/>
      <c r="F8" s="309" t="s">
        <v>72</v>
      </c>
      <c r="G8" s="309" t="s">
        <v>71</v>
      </c>
      <c r="H8" s="309" t="s">
        <v>73</v>
      </c>
      <c r="I8" s="71"/>
      <c r="J8" s="309" t="s">
        <v>72</v>
      </c>
      <c r="K8" s="309" t="s">
        <v>71</v>
      </c>
      <c r="L8" s="309" t="s">
        <v>73</v>
      </c>
    </row>
    <row r="9" spans="1:14" x14ac:dyDescent="0.4">
      <c r="B9" s="71"/>
      <c r="C9" s="71"/>
      <c r="D9" s="71"/>
      <c r="E9" s="71"/>
      <c r="F9" s="71"/>
      <c r="G9" s="71"/>
      <c r="H9" s="71"/>
      <c r="I9" s="71"/>
      <c r="J9" s="71"/>
      <c r="K9" s="71"/>
      <c r="L9" s="71"/>
    </row>
    <row r="10" spans="1:14" x14ac:dyDescent="0.4">
      <c r="A10" s="120" t="s">
        <v>125</v>
      </c>
      <c r="B10" s="227">
        <v>6270</v>
      </c>
      <c r="C10" s="227">
        <v>6881</v>
      </c>
      <c r="D10" s="227">
        <v>13151</v>
      </c>
      <c r="E10" s="227"/>
      <c r="F10" s="227">
        <v>3792</v>
      </c>
      <c r="G10" s="227">
        <v>4314</v>
      </c>
      <c r="H10" s="227">
        <v>8106</v>
      </c>
      <c r="I10" s="227"/>
      <c r="J10" s="227">
        <v>5705</v>
      </c>
      <c r="K10" s="227">
        <v>6091</v>
      </c>
      <c r="L10" s="227">
        <v>11796</v>
      </c>
    </row>
    <row r="11" spans="1:14" ht="21" customHeight="1" x14ac:dyDescent="0.4">
      <c r="A11" s="120" t="s">
        <v>0</v>
      </c>
      <c r="B11" s="227" t="s">
        <v>199</v>
      </c>
      <c r="C11" s="227" t="s">
        <v>199</v>
      </c>
      <c r="D11" s="227" t="s">
        <v>199</v>
      </c>
      <c r="E11" s="227"/>
      <c r="F11" s="227" t="s">
        <v>199</v>
      </c>
      <c r="G11" s="227" t="s">
        <v>199</v>
      </c>
      <c r="H11" s="227" t="s">
        <v>199</v>
      </c>
      <c r="I11" s="227"/>
      <c r="J11" s="227" t="s">
        <v>199</v>
      </c>
      <c r="K11" s="227" t="s">
        <v>199</v>
      </c>
      <c r="L11" s="227" t="s">
        <v>199</v>
      </c>
    </row>
    <row r="12" spans="1:14" x14ac:dyDescent="0.4">
      <c r="A12" s="120" t="s">
        <v>215</v>
      </c>
      <c r="B12" s="227">
        <v>5</v>
      </c>
      <c r="C12" s="227">
        <v>10</v>
      </c>
      <c r="D12" s="227">
        <v>15</v>
      </c>
      <c r="E12" s="227"/>
      <c r="F12" s="227" t="s">
        <v>229</v>
      </c>
      <c r="G12" s="227" t="s">
        <v>229</v>
      </c>
      <c r="H12" s="227">
        <v>3</v>
      </c>
      <c r="I12" s="227"/>
      <c r="J12" s="227">
        <v>5</v>
      </c>
      <c r="K12" s="227">
        <v>9</v>
      </c>
      <c r="L12" s="227">
        <v>14</v>
      </c>
    </row>
    <row r="13" spans="1:14" ht="24" customHeight="1" x14ac:dyDescent="0.4">
      <c r="A13" s="120" t="s">
        <v>237</v>
      </c>
      <c r="B13" s="227">
        <v>6</v>
      </c>
      <c r="C13" s="227">
        <v>27</v>
      </c>
      <c r="D13" s="227">
        <v>33</v>
      </c>
      <c r="E13" s="227"/>
      <c r="F13" s="227">
        <v>3</v>
      </c>
      <c r="G13" s="227">
        <v>21</v>
      </c>
      <c r="H13" s="227">
        <v>24</v>
      </c>
      <c r="I13" s="227"/>
      <c r="J13" s="227">
        <v>5</v>
      </c>
      <c r="K13" s="227">
        <v>26</v>
      </c>
      <c r="L13" s="227">
        <v>31</v>
      </c>
    </row>
    <row r="14" spans="1:14" x14ac:dyDescent="0.4">
      <c r="A14" s="140" t="s">
        <v>238</v>
      </c>
      <c r="B14" s="227">
        <v>3433</v>
      </c>
      <c r="C14" s="227">
        <v>4994</v>
      </c>
      <c r="D14" s="227">
        <v>8427</v>
      </c>
      <c r="E14" s="227"/>
      <c r="F14" s="227">
        <v>2120</v>
      </c>
      <c r="G14" s="227">
        <v>3211</v>
      </c>
      <c r="H14" s="227">
        <v>5331</v>
      </c>
      <c r="I14" s="227"/>
      <c r="J14" s="227">
        <v>3025</v>
      </c>
      <c r="K14" s="227">
        <v>4351</v>
      </c>
      <c r="L14" s="227">
        <v>7376</v>
      </c>
    </row>
    <row r="15" spans="1:14" ht="24" customHeight="1" x14ac:dyDescent="0.4">
      <c r="A15" s="235" t="s">
        <v>77</v>
      </c>
      <c r="B15" s="227">
        <v>53</v>
      </c>
      <c r="C15" s="227">
        <v>51</v>
      </c>
      <c r="D15" s="227">
        <v>104</v>
      </c>
      <c r="E15" s="227"/>
      <c r="F15" s="227">
        <v>24</v>
      </c>
      <c r="G15" s="227">
        <v>25</v>
      </c>
      <c r="H15" s="227">
        <v>49</v>
      </c>
      <c r="I15" s="227"/>
      <c r="J15" s="227">
        <v>47</v>
      </c>
      <c r="K15" s="227">
        <v>48</v>
      </c>
      <c r="L15" s="227">
        <v>95</v>
      </c>
    </row>
    <row r="16" spans="1:14" x14ac:dyDescent="0.4">
      <c r="A16" s="120" t="s">
        <v>6</v>
      </c>
      <c r="B16" s="227" t="s">
        <v>199</v>
      </c>
      <c r="C16" s="227" t="s">
        <v>199</v>
      </c>
      <c r="D16" s="227" t="s">
        <v>199</v>
      </c>
      <c r="E16" s="227"/>
      <c r="F16" s="227" t="s">
        <v>199</v>
      </c>
      <c r="G16" s="227" t="s">
        <v>199</v>
      </c>
      <c r="H16" s="227" t="s">
        <v>199</v>
      </c>
      <c r="I16" s="227"/>
      <c r="J16" s="227" t="s">
        <v>199</v>
      </c>
      <c r="K16" s="227" t="s">
        <v>199</v>
      </c>
      <c r="L16" s="227" t="s">
        <v>199</v>
      </c>
    </row>
    <row r="17" spans="1:12" ht="20.25" customHeight="1" x14ac:dyDescent="0.4">
      <c r="A17" s="120" t="s">
        <v>10</v>
      </c>
      <c r="B17" s="227">
        <v>4</v>
      </c>
      <c r="C17" s="227">
        <v>5</v>
      </c>
      <c r="D17" s="227">
        <v>9</v>
      </c>
      <c r="E17" s="227"/>
      <c r="F17" s="227" t="s">
        <v>229</v>
      </c>
      <c r="G17" s="227" t="s">
        <v>229</v>
      </c>
      <c r="H17" s="227">
        <v>6</v>
      </c>
      <c r="I17" s="227"/>
      <c r="J17" s="227">
        <v>4</v>
      </c>
      <c r="K17" s="227">
        <v>5</v>
      </c>
      <c r="L17" s="227">
        <v>9</v>
      </c>
    </row>
    <row r="18" spans="1:12" x14ac:dyDescent="0.4">
      <c r="A18" s="120" t="s">
        <v>11</v>
      </c>
      <c r="B18" s="227" t="s">
        <v>229</v>
      </c>
      <c r="C18" s="227" t="s">
        <v>229</v>
      </c>
      <c r="D18" s="227">
        <v>7</v>
      </c>
      <c r="E18" s="227"/>
      <c r="F18" s="227" t="s">
        <v>229</v>
      </c>
      <c r="G18" s="227" t="s">
        <v>229</v>
      </c>
      <c r="H18" s="227">
        <v>4</v>
      </c>
      <c r="I18" s="227"/>
      <c r="J18" s="227" t="s">
        <v>229</v>
      </c>
      <c r="K18" s="227" t="s">
        <v>229</v>
      </c>
      <c r="L18" s="227">
        <v>7</v>
      </c>
    </row>
    <row r="19" spans="1:12" x14ac:dyDescent="0.4">
      <c r="A19" s="120" t="s">
        <v>12</v>
      </c>
      <c r="B19" s="227">
        <v>5</v>
      </c>
      <c r="C19" s="227">
        <v>0</v>
      </c>
      <c r="D19" s="227">
        <v>5</v>
      </c>
      <c r="E19" s="227"/>
      <c r="F19" s="227" t="s">
        <v>229</v>
      </c>
      <c r="G19" s="227" t="s">
        <v>229</v>
      </c>
      <c r="H19" s="227" t="s">
        <v>229</v>
      </c>
      <c r="I19" s="227"/>
      <c r="J19" s="227">
        <v>3</v>
      </c>
      <c r="K19" s="227">
        <v>0</v>
      </c>
      <c r="L19" s="227">
        <v>3</v>
      </c>
    </row>
    <row r="20" spans="1:12" x14ac:dyDescent="0.4">
      <c r="A20" s="120" t="s">
        <v>13</v>
      </c>
      <c r="B20" s="227">
        <v>26</v>
      </c>
      <c r="C20" s="227">
        <v>23</v>
      </c>
      <c r="D20" s="227">
        <v>49</v>
      </c>
      <c r="E20" s="227"/>
      <c r="F20" s="227">
        <v>18</v>
      </c>
      <c r="G20" s="227">
        <v>7</v>
      </c>
      <c r="H20" s="227">
        <v>25</v>
      </c>
      <c r="I20" s="227"/>
      <c r="J20" s="227">
        <v>26</v>
      </c>
      <c r="K20" s="227">
        <v>22</v>
      </c>
      <c r="L20" s="227">
        <v>48</v>
      </c>
    </row>
    <row r="21" spans="1:12" ht="21" customHeight="1" x14ac:dyDescent="0.4">
      <c r="A21" s="120" t="s">
        <v>14</v>
      </c>
      <c r="B21" s="227">
        <v>17</v>
      </c>
      <c r="C21" s="227">
        <v>23</v>
      </c>
      <c r="D21" s="227">
        <v>40</v>
      </c>
      <c r="E21" s="227"/>
      <c r="F21" s="227" t="s">
        <v>229</v>
      </c>
      <c r="G21" s="227" t="s">
        <v>229</v>
      </c>
      <c r="H21" s="227">
        <v>15</v>
      </c>
      <c r="I21" s="227"/>
      <c r="J21" s="227">
        <v>13</v>
      </c>
      <c r="K21" s="227">
        <v>21</v>
      </c>
      <c r="L21" s="227">
        <v>34</v>
      </c>
    </row>
    <row r="22" spans="1:12" ht="24.75" customHeight="1" x14ac:dyDescent="0.4">
      <c r="A22" s="120" t="s">
        <v>369</v>
      </c>
      <c r="B22" s="227">
        <v>12</v>
      </c>
      <c r="C22" s="227">
        <v>11</v>
      </c>
      <c r="D22" s="227">
        <v>23</v>
      </c>
      <c r="E22" s="227"/>
      <c r="F22" s="227">
        <v>0</v>
      </c>
      <c r="G22" s="227">
        <v>0</v>
      </c>
      <c r="H22" s="227">
        <v>0</v>
      </c>
      <c r="I22" s="227"/>
      <c r="J22" s="227">
        <v>7</v>
      </c>
      <c r="K22" s="227">
        <v>4</v>
      </c>
      <c r="L22" s="227">
        <v>11</v>
      </c>
    </row>
    <row r="23" spans="1:12" x14ac:dyDescent="0.4">
      <c r="A23" s="120" t="s">
        <v>23</v>
      </c>
      <c r="B23" s="227">
        <v>59</v>
      </c>
      <c r="C23" s="227">
        <v>53</v>
      </c>
      <c r="D23" s="227">
        <v>112</v>
      </c>
      <c r="E23" s="227"/>
      <c r="F23" s="227">
        <v>36</v>
      </c>
      <c r="G23" s="227">
        <v>40</v>
      </c>
      <c r="H23" s="227">
        <v>76</v>
      </c>
      <c r="I23" s="227"/>
      <c r="J23" s="227">
        <v>56</v>
      </c>
      <c r="K23" s="227">
        <v>52</v>
      </c>
      <c r="L23" s="227">
        <v>108</v>
      </c>
    </row>
    <row r="24" spans="1:12" x14ac:dyDescent="0.4">
      <c r="A24" s="120" t="s">
        <v>24</v>
      </c>
      <c r="B24" s="227">
        <v>13</v>
      </c>
      <c r="C24" s="227">
        <v>7</v>
      </c>
      <c r="D24" s="227">
        <v>20</v>
      </c>
      <c r="E24" s="227"/>
      <c r="F24" s="227" t="s">
        <v>229</v>
      </c>
      <c r="G24" s="227" t="s">
        <v>229</v>
      </c>
      <c r="H24" s="227">
        <v>7</v>
      </c>
      <c r="I24" s="227"/>
      <c r="J24" s="227">
        <v>12</v>
      </c>
      <c r="K24" s="227">
        <v>7</v>
      </c>
      <c r="L24" s="227">
        <v>19</v>
      </c>
    </row>
    <row r="25" spans="1:12" ht="22.5" customHeight="1" x14ac:dyDescent="0.4">
      <c r="A25" s="120" t="s">
        <v>25</v>
      </c>
      <c r="B25" s="227" t="s">
        <v>199</v>
      </c>
      <c r="C25" s="227" t="s">
        <v>199</v>
      </c>
      <c r="D25" s="227" t="s">
        <v>199</v>
      </c>
      <c r="E25" s="227"/>
      <c r="F25" s="227" t="s">
        <v>199</v>
      </c>
      <c r="G25" s="227" t="s">
        <v>199</v>
      </c>
      <c r="H25" s="227" t="s">
        <v>199</v>
      </c>
      <c r="I25" s="227"/>
      <c r="J25" s="227" t="s">
        <v>199</v>
      </c>
      <c r="K25" s="227" t="s">
        <v>199</v>
      </c>
      <c r="L25" s="227" t="s">
        <v>199</v>
      </c>
    </row>
    <row r="26" spans="1:12" ht="20.25" customHeight="1" x14ac:dyDescent="0.4">
      <c r="A26" s="120" t="s">
        <v>27</v>
      </c>
      <c r="B26" s="227">
        <v>26</v>
      </c>
      <c r="C26" s="227">
        <v>7</v>
      </c>
      <c r="D26" s="227">
        <v>33</v>
      </c>
      <c r="E26" s="227"/>
      <c r="F26" s="227">
        <v>11</v>
      </c>
      <c r="G26" s="227">
        <v>5</v>
      </c>
      <c r="H26" s="227">
        <v>16</v>
      </c>
      <c r="I26" s="227"/>
      <c r="J26" s="227">
        <v>26</v>
      </c>
      <c r="K26" s="227">
        <v>7</v>
      </c>
      <c r="L26" s="227">
        <v>33</v>
      </c>
    </row>
    <row r="27" spans="1:12" x14ac:dyDescent="0.4">
      <c r="A27" s="120" t="s">
        <v>28</v>
      </c>
      <c r="B27" s="227">
        <v>0</v>
      </c>
      <c r="C27" s="227">
        <v>3</v>
      </c>
      <c r="D27" s="227">
        <v>3</v>
      </c>
      <c r="E27" s="227"/>
      <c r="F27" s="227">
        <v>0</v>
      </c>
      <c r="G27" s="227">
        <v>0</v>
      </c>
      <c r="H27" s="227">
        <v>0</v>
      </c>
      <c r="I27" s="227"/>
      <c r="J27" s="227">
        <v>0</v>
      </c>
      <c r="K27" s="227">
        <v>3</v>
      </c>
      <c r="L27" s="227">
        <v>3</v>
      </c>
    </row>
    <row r="28" spans="1:12" x14ac:dyDescent="0.4">
      <c r="A28" s="120" t="s">
        <v>30</v>
      </c>
      <c r="B28" s="227">
        <v>31</v>
      </c>
      <c r="C28" s="227">
        <v>25</v>
      </c>
      <c r="D28" s="227">
        <v>56</v>
      </c>
      <c r="E28" s="227"/>
      <c r="F28" s="227">
        <v>9</v>
      </c>
      <c r="G28" s="227">
        <v>11</v>
      </c>
      <c r="H28" s="227">
        <v>20</v>
      </c>
      <c r="I28" s="227"/>
      <c r="J28" s="227">
        <v>26</v>
      </c>
      <c r="K28" s="227">
        <v>23</v>
      </c>
      <c r="L28" s="227">
        <v>49</v>
      </c>
    </row>
    <row r="29" spans="1:12" x14ac:dyDescent="0.4">
      <c r="A29" s="120" t="s">
        <v>31</v>
      </c>
      <c r="B29" s="227">
        <v>135</v>
      </c>
      <c r="C29" s="227">
        <v>53</v>
      </c>
      <c r="D29" s="227">
        <v>188</v>
      </c>
      <c r="E29" s="227"/>
      <c r="F29" s="227">
        <v>45</v>
      </c>
      <c r="G29" s="227">
        <v>10</v>
      </c>
      <c r="H29" s="227">
        <v>55</v>
      </c>
      <c r="I29" s="227"/>
      <c r="J29" s="227">
        <v>112</v>
      </c>
      <c r="K29" s="227">
        <v>38</v>
      </c>
      <c r="L29" s="227">
        <v>150</v>
      </c>
    </row>
    <row r="30" spans="1:12" ht="21" customHeight="1" x14ac:dyDescent="0.4">
      <c r="A30" s="120" t="s">
        <v>80</v>
      </c>
      <c r="B30" s="227">
        <v>1391</v>
      </c>
      <c r="C30" s="227">
        <v>978</v>
      </c>
      <c r="D30" s="227">
        <v>2369</v>
      </c>
      <c r="E30" s="227"/>
      <c r="F30" s="227">
        <v>1157</v>
      </c>
      <c r="G30" s="227">
        <v>748</v>
      </c>
      <c r="H30" s="227">
        <v>1905</v>
      </c>
      <c r="I30" s="227"/>
      <c r="J30" s="227">
        <v>1359</v>
      </c>
      <c r="K30" s="227">
        <v>942</v>
      </c>
      <c r="L30" s="227">
        <v>2301</v>
      </c>
    </row>
    <row r="31" spans="1:12" x14ac:dyDescent="0.4">
      <c r="A31" s="121" t="s">
        <v>34</v>
      </c>
      <c r="B31" s="227">
        <v>81</v>
      </c>
      <c r="C31" s="227">
        <v>73</v>
      </c>
      <c r="D31" s="227">
        <v>154</v>
      </c>
      <c r="E31" s="227"/>
      <c r="F31" s="227">
        <v>66</v>
      </c>
      <c r="G31" s="227">
        <v>60</v>
      </c>
      <c r="H31" s="227">
        <v>126</v>
      </c>
      <c r="I31" s="227"/>
      <c r="J31" s="227">
        <v>80</v>
      </c>
      <c r="K31" s="227">
        <v>72</v>
      </c>
      <c r="L31" s="227">
        <v>152</v>
      </c>
    </row>
    <row r="32" spans="1:12" x14ac:dyDescent="0.4">
      <c r="A32" s="120" t="s">
        <v>35</v>
      </c>
      <c r="B32" s="227">
        <v>36</v>
      </c>
      <c r="C32" s="227">
        <v>14</v>
      </c>
      <c r="D32" s="227">
        <v>50</v>
      </c>
      <c r="E32" s="227"/>
      <c r="F32" s="227">
        <v>32</v>
      </c>
      <c r="G32" s="227">
        <v>14</v>
      </c>
      <c r="H32" s="227">
        <v>46</v>
      </c>
      <c r="I32" s="227"/>
      <c r="J32" s="227">
        <v>35</v>
      </c>
      <c r="K32" s="227">
        <v>14</v>
      </c>
      <c r="L32" s="227">
        <v>49</v>
      </c>
    </row>
    <row r="33" spans="1:12" x14ac:dyDescent="0.4">
      <c r="A33" s="120" t="s">
        <v>38</v>
      </c>
      <c r="B33" s="227">
        <v>92</v>
      </c>
      <c r="C33" s="227">
        <v>53</v>
      </c>
      <c r="D33" s="227">
        <v>145</v>
      </c>
      <c r="E33" s="227"/>
      <c r="F33" s="227">
        <v>69</v>
      </c>
      <c r="G33" s="227">
        <v>42</v>
      </c>
      <c r="H33" s="227">
        <v>111</v>
      </c>
      <c r="I33" s="227"/>
      <c r="J33" s="227">
        <v>91</v>
      </c>
      <c r="K33" s="227">
        <v>51</v>
      </c>
      <c r="L33" s="227">
        <v>142</v>
      </c>
    </row>
    <row r="34" spans="1:12" x14ac:dyDescent="0.4">
      <c r="A34" s="120" t="s">
        <v>40</v>
      </c>
      <c r="B34" s="227">
        <v>1189</v>
      </c>
      <c r="C34" s="227">
        <v>841</v>
      </c>
      <c r="D34" s="227">
        <v>2030</v>
      </c>
      <c r="E34" s="227"/>
      <c r="F34" s="227">
        <v>993</v>
      </c>
      <c r="G34" s="227">
        <v>634</v>
      </c>
      <c r="H34" s="227">
        <v>1627</v>
      </c>
      <c r="I34" s="227"/>
      <c r="J34" s="227">
        <v>1159</v>
      </c>
      <c r="K34" s="227">
        <v>808</v>
      </c>
      <c r="L34" s="227">
        <v>1967</v>
      </c>
    </row>
    <row r="35" spans="1:12" ht="21" customHeight="1" x14ac:dyDescent="0.4">
      <c r="A35" s="120" t="s">
        <v>81</v>
      </c>
      <c r="B35" s="227">
        <v>41</v>
      </c>
      <c r="C35" s="227">
        <v>21</v>
      </c>
      <c r="D35" s="227">
        <v>62</v>
      </c>
      <c r="E35" s="227"/>
      <c r="F35" s="227">
        <v>25</v>
      </c>
      <c r="G35" s="227">
        <v>12</v>
      </c>
      <c r="H35" s="227">
        <v>37</v>
      </c>
      <c r="I35" s="227"/>
      <c r="J35" s="227">
        <v>41</v>
      </c>
      <c r="K35" s="227">
        <v>19</v>
      </c>
      <c r="L35" s="227">
        <v>60</v>
      </c>
    </row>
    <row r="36" spans="1:12" x14ac:dyDescent="0.4">
      <c r="A36" s="120" t="s">
        <v>41</v>
      </c>
      <c r="B36" s="227" t="s">
        <v>229</v>
      </c>
      <c r="C36" s="227" t="s">
        <v>229</v>
      </c>
      <c r="D36" s="227" t="s">
        <v>229</v>
      </c>
      <c r="E36" s="227"/>
      <c r="F36" s="227" t="s">
        <v>229</v>
      </c>
      <c r="G36" s="227" t="s">
        <v>229</v>
      </c>
      <c r="H36" s="227" t="s">
        <v>229</v>
      </c>
      <c r="I36" s="227"/>
      <c r="J36" s="227" t="s">
        <v>229</v>
      </c>
      <c r="K36" s="227" t="s">
        <v>229</v>
      </c>
      <c r="L36" s="227" t="s">
        <v>229</v>
      </c>
    </row>
    <row r="37" spans="1:12" x14ac:dyDescent="0.4">
      <c r="A37" s="120" t="s">
        <v>42</v>
      </c>
      <c r="B37" s="227" t="s">
        <v>199</v>
      </c>
      <c r="C37" s="227" t="s">
        <v>199</v>
      </c>
      <c r="D37" s="227" t="s">
        <v>199</v>
      </c>
      <c r="E37" s="227"/>
      <c r="F37" s="227" t="s">
        <v>199</v>
      </c>
      <c r="G37" s="227" t="s">
        <v>199</v>
      </c>
      <c r="H37" s="227" t="s">
        <v>199</v>
      </c>
      <c r="I37" s="227"/>
      <c r="J37" s="227" t="s">
        <v>199</v>
      </c>
      <c r="K37" s="227" t="s">
        <v>199</v>
      </c>
      <c r="L37" s="227" t="s">
        <v>199</v>
      </c>
    </row>
    <row r="38" spans="1:12" x14ac:dyDescent="0.4">
      <c r="A38" s="120" t="s">
        <v>43</v>
      </c>
      <c r="B38" s="227" t="s">
        <v>229</v>
      </c>
      <c r="C38" s="227" t="s">
        <v>229</v>
      </c>
      <c r="D38" s="227" t="s">
        <v>229</v>
      </c>
      <c r="E38" s="227"/>
      <c r="F38" s="227" t="s">
        <v>229</v>
      </c>
      <c r="G38" s="227" t="s">
        <v>229</v>
      </c>
      <c r="H38" s="227" t="s">
        <v>229</v>
      </c>
      <c r="I38" s="227"/>
      <c r="J38" s="227" t="s">
        <v>229</v>
      </c>
      <c r="K38" s="227" t="s">
        <v>229</v>
      </c>
      <c r="L38" s="227" t="s">
        <v>229</v>
      </c>
    </row>
    <row r="39" spans="1:12" x14ac:dyDescent="0.4">
      <c r="A39" s="120" t="s">
        <v>44</v>
      </c>
      <c r="B39" s="227">
        <v>38</v>
      </c>
      <c r="C39" s="227">
        <v>21</v>
      </c>
      <c r="D39" s="227">
        <v>59</v>
      </c>
      <c r="E39" s="227"/>
      <c r="F39" s="227">
        <v>23</v>
      </c>
      <c r="G39" s="227">
        <v>12</v>
      </c>
      <c r="H39" s="227">
        <v>35</v>
      </c>
      <c r="I39" s="227"/>
      <c r="J39" s="227">
        <v>38</v>
      </c>
      <c r="K39" s="227">
        <v>19</v>
      </c>
      <c r="L39" s="227">
        <v>57</v>
      </c>
    </row>
    <row r="40" spans="1:12" ht="19.5" customHeight="1" x14ac:dyDescent="0.4">
      <c r="A40" s="120" t="s">
        <v>216</v>
      </c>
      <c r="B40" s="227">
        <v>236</v>
      </c>
      <c r="C40" s="227">
        <v>144</v>
      </c>
      <c r="D40" s="227">
        <v>380</v>
      </c>
      <c r="E40" s="227"/>
      <c r="F40" s="227">
        <v>75</v>
      </c>
      <c r="G40" s="227">
        <v>31</v>
      </c>
      <c r="H40" s="227">
        <v>106</v>
      </c>
      <c r="I40" s="227"/>
      <c r="J40" s="227">
        <v>196</v>
      </c>
      <c r="K40" s="227">
        <v>112</v>
      </c>
      <c r="L40" s="227">
        <v>308</v>
      </c>
    </row>
    <row r="41" spans="1:12" x14ac:dyDescent="0.4">
      <c r="A41" s="120" t="s">
        <v>46</v>
      </c>
      <c r="B41" s="227">
        <v>28</v>
      </c>
      <c r="C41" s="227">
        <v>12</v>
      </c>
      <c r="D41" s="227">
        <v>40</v>
      </c>
      <c r="E41" s="227"/>
      <c r="F41" s="227">
        <v>18</v>
      </c>
      <c r="G41" s="227">
        <v>7</v>
      </c>
      <c r="H41" s="227">
        <v>25</v>
      </c>
      <c r="I41" s="227"/>
      <c r="J41" s="227">
        <v>26</v>
      </c>
      <c r="K41" s="227">
        <v>9</v>
      </c>
      <c r="L41" s="227">
        <v>35</v>
      </c>
    </row>
    <row r="42" spans="1:12" x14ac:dyDescent="0.4">
      <c r="A42" s="120" t="s">
        <v>47</v>
      </c>
      <c r="B42" s="227">
        <v>60</v>
      </c>
      <c r="C42" s="227">
        <v>9</v>
      </c>
      <c r="D42" s="227">
        <v>69</v>
      </c>
      <c r="E42" s="227"/>
      <c r="F42" s="227">
        <v>37</v>
      </c>
      <c r="G42" s="227">
        <v>5</v>
      </c>
      <c r="H42" s="227">
        <v>42</v>
      </c>
      <c r="I42" s="227"/>
      <c r="J42" s="227">
        <v>60</v>
      </c>
      <c r="K42" s="227">
        <v>9</v>
      </c>
      <c r="L42" s="227">
        <v>69</v>
      </c>
    </row>
    <row r="43" spans="1:12" x14ac:dyDescent="0.4">
      <c r="A43" s="120" t="s">
        <v>48</v>
      </c>
      <c r="B43" s="227">
        <v>502</v>
      </c>
      <c r="C43" s="227">
        <v>207</v>
      </c>
      <c r="D43" s="227">
        <v>709</v>
      </c>
      <c r="E43" s="227"/>
      <c r="F43" s="227">
        <v>127</v>
      </c>
      <c r="G43" s="227">
        <v>41</v>
      </c>
      <c r="H43" s="227">
        <v>168</v>
      </c>
      <c r="I43" s="227"/>
      <c r="J43" s="227">
        <v>489</v>
      </c>
      <c r="K43" s="227">
        <v>199</v>
      </c>
      <c r="L43" s="227">
        <v>688</v>
      </c>
    </row>
    <row r="44" spans="1:12" x14ac:dyDescent="0.4">
      <c r="A44" s="120" t="s">
        <v>49</v>
      </c>
      <c r="B44" s="227" t="s">
        <v>229</v>
      </c>
      <c r="C44" s="227" t="s">
        <v>229</v>
      </c>
      <c r="D44" s="227">
        <v>3</v>
      </c>
      <c r="E44" s="227"/>
      <c r="F44" s="227" t="s">
        <v>229</v>
      </c>
      <c r="G44" s="227" t="s">
        <v>229</v>
      </c>
      <c r="H44" s="227" t="s">
        <v>229</v>
      </c>
      <c r="I44" s="227"/>
      <c r="J44" s="227" t="s">
        <v>229</v>
      </c>
      <c r="K44" s="227" t="s">
        <v>229</v>
      </c>
      <c r="L44" s="227">
        <v>3</v>
      </c>
    </row>
    <row r="45" spans="1:12" x14ac:dyDescent="0.4">
      <c r="A45" s="120" t="s">
        <v>51</v>
      </c>
      <c r="B45" s="227">
        <v>196</v>
      </c>
      <c r="C45" s="227">
        <v>193</v>
      </c>
      <c r="D45" s="227">
        <v>389</v>
      </c>
      <c r="E45" s="227"/>
      <c r="F45" s="227">
        <v>76</v>
      </c>
      <c r="G45" s="227">
        <v>84</v>
      </c>
      <c r="H45" s="227">
        <v>160</v>
      </c>
      <c r="I45" s="227"/>
      <c r="J45" s="227">
        <v>184</v>
      </c>
      <c r="K45" s="227">
        <v>180</v>
      </c>
      <c r="L45" s="227">
        <v>364</v>
      </c>
    </row>
    <row r="46" spans="1:12" x14ac:dyDescent="0.4">
      <c r="A46" s="121" t="s">
        <v>56</v>
      </c>
      <c r="B46" s="227" t="s">
        <v>229</v>
      </c>
      <c r="C46" s="227" t="s">
        <v>229</v>
      </c>
      <c r="D46" s="227" t="s">
        <v>229</v>
      </c>
      <c r="E46" s="227"/>
      <c r="F46" s="227" t="s">
        <v>229</v>
      </c>
      <c r="G46" s="227" t="s">
        <v>229</v>
      </c>
      <c r="H46" s="227" t="s">
        <v>229</v>
      </c>
      <c r="I46" s="227"/>
      <c r="J46" s="227" t="s">
        <v>229</v>
      </c>
      <c r="K46" s="227" t="s">
        <v>229</v>
      </c>
      <c r="L46" s="227" t="s">
        <v>229</v>
      </c>
    </row>
    <row r="47" spans="1:12" x14ac:dyDescent="0.4">
      <c r="A47" s="121" t="s">
        <v>57</v>
      </c>
      <c r="B47" s="227">
        <v>12</v>
      </c>
      <c r="C47" s="227">
        <v>4</v>
      </c>
      <c r="D47" s="227">
        <v>16</v>
      </c>
      <c r="E47" s="227"/>
      <c r="F47" s="227" t="s">
        <v>229</v>
      </c>
      <c r="G47" s="227" t="s">
        <v>229</v>
      </c>
      <c r="H47" s="227">
        <v>10</v>
      </c>
      <c r="I47" s="227"/>
      <c r="J47" s="227">
        <v>12</v>
      </c>
      <c r="K47" s="227">
        <v>4</v>
      </c>
      <c r="L47" s="227">
        <v>16</v>
      </c>
    </row>
    <row r="48" spans="1:12" x14ac:dyDescent="0.4">
      <c r="A48" s="120" t="s">
        <v>58</v>
      </c>
      <c r="B48" s="227" t="s">
        <v>199</v>
      </c>
      <c r="C48" s="227" t="s">
        <v>199</v>
      </c>
      <c r="D48" s="227" t="s">
        <v>199</v>
      </c>
      <c r="E48" s="227"/>
      <c r="F48" s="227" t="s">
        <v>199</v>
      </c>
      <c r="G48" s="227" t="s">
        <v>199</v>
      </c>
      <c r="H48" s="227" t="s">
        <v>199</v>
      </c>
      <c r="I48" s="227"/>
      <c r="J48" s="227" t="s">
        <v>199</v>
      </c>
      <c r="K48" s="227" t="s">
        <v>199</v>
      </c>
      <c r="L48" s="227" t="s">
        <v>199</v>
      </c>
    </row>
    <row r="49" spans="1:16" x14ac:dyDescent="0.4">
      <c r="A49" s="120" t="s">
        <v>59</v>
      </c>
      <c r="B49" s="227" t="s">
        <v>199</v>
      </c>
      <c r="C49" s="227" t="s">
        <v>199</v>
      </c>
      <c r="D49" s="227" t="s">
        <v>199</v>
      </c>
      <c r="E49" s="227"/>
      <c r="F49" s="227" t="s">
        <v>199</v>
      </c>
      <c r="G49" s="227" t="s">
        <v>199</v>
      </c>
      <c r="H49" s="227" t="s">
        <v>199</v>
      </c>
      <c r="I49" s="227"/>
      <c r="J49" s="227" t="s">
        <v>199</v>
      </c>
      <c r="K49" s="227" t="s">
        <v>199</v>
      </c>
      <c r="L49" s="227" t="s">
        <v>199</v>
      </c>
    </row>
    <row r="50" spans="1:16" x14ac:dyDescent="0.4">
      <c r="A50" s="121" t="s">
        <v>60</v>
      </c>
      <c r="B50" s="227">
        <v>131</v>
      </c>
      <c r="C50" s="227">
        <v>72</v>
      </c>
      <c r="D50" s="227">
        <v>203</v>
      </c>
      <c r="E50" s="227"/>
      <c r="F50" s="227">
        <v>63</v>
      </c>
      <c r="G50" s="227">
        <v>19</v>
      </c>
      <c r="H50" s="227">
        <v>82</v>
      </c>
      <c r="I50" s="227"/>
      <c r="J50" s="227">
        <v>119</v>
      </c>
      <c r="K50" s="227">
        <v>57</v>
      </c>
      <c r="L50" s="227">
        <v>176</v>
      </c>
    </row>
    <row r="51" spans="1:16" x14ac:dyDescent="0.4">
      <c r="A51" s="120" t="s">
        <v>61</v>
      </c>
      <c r="B51" s="227">
        <v>10</v>
      </c>
      <c r="C51" s="227">
        <v>7</v>
      </c>
      <c r="D51" s="227">
        <v>17</v>
      </c>
      <c r="E51" s="227"/>
      <c r="F51" s="227">
        <v>8</v>
      </c>
      <c r="G51" s="227">
        <v>4</v>
      </c>
      <c r="H51" s="227">
        <v>12</v>
      </c>
      <c r="I51" s="227"/>
      <c r="J51" s="227">
        <v>10</v>
      </c>
      <c r="K51" s="227">
        <v>7</v>
      </c>
      <c r="L51" s="227">
        <v>17</v>
      </c>
    </row>
    <row r="52" spans="1:16" x14ac:dyDescent="0.4">
      <c r="A52" s="120" t="s">
        <v>62</v>
      </c>
      <c r="B52" s="227" t="s">
        <v>229</v>
      </c>
      <c r="C52" s="227" t="s">
        <v>229</v>
      </c>
      <c r="D52" s="227">
        <v>6</v>
      </c>
      <c r="E52" s="227"/>
      <c r="F52" s="227" t="s">
        <v>229</v>
      </c>
      <c r="G52" s="227" t="s">
        <v>229</v>
      </c>
      <c r="H52" s="227">
        <v>5</v>
      </c>
      <c r="I52" s="227"/>
      <c r="J52" s="227" t="s">
        <v>229</v>
      </c>
      <c r="K52" s="227" t="s">
        <v>229</v>
      </c>
      <c r="L52" s="227">
        <v>6</v>
      </c>
    </row>
    <row r="53" spans="1:16" x14ac:dyDescent="0.4">
      <c r="A53" s="255"/>
      <c r="B53" s="308"/>
      <c r="C53" s="308"/>
      <c r="D53" s="308"/>
      <c r="E53" s="308"/>
      <c r="F53" s="308"/>
      <c r="G53" s="308"/>
      <c r="H53" s="308"/>
      <c r="I53" s="308"/>
      <c r="J53" s="308"/>
      <c r="K53" s="308"/>
      <c r="L53" s="308"/>
    </row>
    <row r="54" spans="1:16" x14ac:dyDescent="0.4">
      <c r="L54" s="128" t="s">
        <v>593</v>
      </c>
    </row>
    <row r="55" spans="1:16" ht="26.25" customHeight="1" x14ac:dyDescent="0.4">
      <c r="A55" s="358" t="s">
        <v>396</v>
      </c>
      <c r="B55" s="390"/>
      <c r="C55" s="390"/>
      <c r="D55" s="390"/>
      <c r="E55" s="390"/>
      <c r="F55" s="390"/>
      <c r="G55" s="390"/>
      <c r="H55" s="390"/>
      <c r="I55" s="390"/>
      <c r="J55" s="390"/>
      <c r="K55" s="390"/>
      <c r="L55" s="390"/>
      <c r="M55" s="358"/>
      <c r="N55" s="390"/>
      <c r="O55" s="120"/>
      <c r="P55" s="120"/>
    </row>
    <row r="56" spans="1:16" ht="27" customHeight="1" x14ac:dyDescent="0.4">
      <c r="A56" s="358" t="s">
        <v>239</v>
      </c>
      <c r="B56" s="390"/>
      <c r="C56" s="390"/>
      <c r="D56" s="390"/>
      <c r="E56" s="390"/>
      <c r="F56" s="390"/>
      <c r="G56" s="390"/>
      <c r="H56" s="390"/>
      <c r="I56" s="390"/>
      <c r="J56" s="390"/>
      <c r="K56" s="390"/>
      <c r="L56" s="390"/>
      <c r="M56" s="358"/>
      <c r="N56" s="390"/>
      <c r="O56" s="120"/>
      <c r="P56" s="120"/>
    </row>
    <row r="57" spans="1:16" ht="36.75" customHeight="1" x14ac:dyDescent="0.4">
      <c r="A57" s="358" t="s">
        <v>472</v>
      </c>
      <c r="B57" s="390"/>
      <c r="C57" s="390"/>
      <c r="D57" s="390"/>
      <c r="E57" s="390"/>
      <c r="F57" s="390"/>
      <c r="G57" s="390"/>
      <c r="H57" s="390"/>
      <c r="I57" s="390"/>
      <c r="J57" s="390"/>
      <c r="K57" s="390"/>
      <c r="L57" s="390"/>
      <c r="M57" s="310"/>
      <c r="N57" s="233"/>
      <c r="O57" s="120"/>
      <c r="P57" s="120"/>
    </row>
    <row r="58" spans="1:16" ht="57.75" customHeight="1" x14ac:dyDescent="0.4">
      <c r="A58" s="359" t="s">
        <v>473</v>
      </c>
      <c r="B58" s="359"/>
      <c r="C58" s="359"/>
      <c r="D58" s="359"/>
      <c r="E58" s="359"/>
      <c r="F58" s="359"/>
      <c r="G58" s="359"/>
      <c r="H58" s="359"/>
      <c r="I58" s="359"/>
      <c r="J58" s="359"/>
      <c r="K58" s="359"/>
      <c r="L58" s="359"/>
      <c r="M58" s="310"/>
      <c r="N58" s="233"/>
      <c r="O58" s="120"/>
      <c r="P58" s="120"/>
    </row>
    <row r="59" spans="1:16" ht="18.75" customHeight="1" x14ac:dyDescent="0.4">
      <c r="A59" s="126" t="s">
        <v>84</v>
      </c>
      <c r="B59" s="141"/>
      <c r="C59" s="141"/>
      <c r="D59" s="141"/>
      <c r="E59" s="141"/>
    </row>
    <row r="60" spans="1:16" x14ac:dyDescent="0.4">
      <c r="A60" s="137" t="s">
        <v>130</v>
      </c>
      <c r="B60" s="137"/>
      <c r="C60" s="137"/>
      <c r="D60" s="137"/>
      <c r="E60" s="137"/>
    </row>
  </sheetData>
  <sheetProtection sheet="1" objects="1" scenarios="1"/>
  <mergeCells count="11">
    <mergeCell ref="A56:L56"/>
    <mergeCell ref="M56:N56"/>
    <mergeCell ref="A57:L57"/>
    <mergeCell ref="A58:L58"/>
    <mergeCell ref="A55:L55"/>
    <mergeCell ref="M55:N55"/>
    <mergeCell ref="A1:N1"/>
    <mergeCell ref="A2:B2"/>
    <mergeCell ref="B7:D7"/>
    <mergeCell ref="F7:H7"/>
    <mergeCell ref="J7:L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zoomScale="85" zoomScaleNormal="85" workbookViewId="0">
      <selection sqref="A1:K1"/>
    </sheetView>
  </sheetViews>
  <sheetFormatPr defaultColWidth="9" defaultRowHeight="13.15" x14ac:dyDescent="0.4"/>
  <cols>
    <col min="1" max="1" width="31.59765625" style="228" customWidth="1"/>
    <col min="2" max="2" width="3.86328125" style="228" customWidth="1"/>
    <col min="3" max="4" width="9" style="228"/>
    <col min="5" max="5" width="10.86328125" style="228" customWidth="1"/>
    <col min="6" max="6" width="2.86328125" style="228" customWidth="1"/>
    <col min="7" max="7" width="9" style="228"/>
    <col min="8" max="8" width="10.59765625" style="228" customWidth="1"/>
    <col min="9" max="9" width="10.86328125" style="228" customWidth="1"/>
    <col min="10" max="16384" width="9" style="228"/>
  </cols>
  <sheetData>
    <row r="1" spans="1:11" ht="31.5" customHeight="1" x14ac:dyDescent="0.4">
      <c r="A1" s="388" t="s">
        <v>474</v>
      </c>
      <c r="B1" s="388"/>
      <c r="C1" s="388"/>
      <c r="D1" s="388"/>
      <c r="E1" s="388"/>
      <c r="F1" s="388"/>
      <c r="G1" s="388"/>
      <c r="H1" s="388"/>
      <c r="I1" s="388"/>
      <c r="J1" s="388"/>
      <c r="K1" s="388"/>
    </row>
    <row r="2" spans="1:11" x14ac:dyDescent="0.4">
      <c r="A2" s="234" t="s">
        <v>594</v>
      </c>
      <c r="B2" s="138"/>
      <c r="C2" s="138"/>
      <c r="D2" s="138"/>
      <c r="E2" s="138"/>
      <c r="F2" s="138"/>
      <c r="G2" s="138"/>
      <c r="H2" s="138"/>
      <c r="I2" s="138"/>
      <c r="J2" s="138"/>
      <c r="K2" s="138"/>
    </row>
    <row r="3" spans="1:11" x14ac:dyDescent="0.4">
      <c r="A3" s="132" t="s">
        <v>70</v>
      </c>
      <c r="B3" s="138"/>
      <c r="C3" s="138"/>
      <c r="D3" s="138"/>
      <c r="E3" s="138"/>
      <c r="F3" s="138"/>
      <c r="G3" s="138"/>
      <c r="H3" s="138"/>
      <c r="I3" s="138"/>
      <c r="J3" s="139"/>
      <c r="K3" s="139"/>
    </row>
    <row r="4" spans="1:11" x14ac:dyDescent="0.4">
      <c r="A4" s="132"/>
      <c r="B4" s="138"/>
      <c r="C4" s="138"/>
      <c r="D4" s="138"/>
      <c r="E4" s="138"/>
      <c r="F4" s="138"/>
      <c r="G4" s="138"/>
      <c r="H4" s="138"/>
      <c r="I4" s="138"/>
      <c r="J4" s="139"/>
      <c r="K4" s="139"/>
    </row>
    <row r="5" spans="1:11" x14ac:dyDescent="0.4">
      <c r="A5" s="132"/>
      <c r="B5" s="302"/>
      <c r="C5" s="302"/>
      <c r="D5" s="302"/>
      <c r="E5" s="302"/>
      <c r="F5" s="302"/>
      <c r="G5" s="302"/>
      <c r="H5" s="302"/>
      <c r="I5" s="302"/>
      <c r="J5" s="139"/>
      <c r="K5" s="139"/>
    </row>
    <row r="6" spans="1:11" x14ac:dyDescent="0.4">
      <c r="B6" s="305"/>
      <c r="C6" s="305"/>
      <c r="D6" s="305"/>
      <c r="E6" s="305"/>
      <c r="F6" s="305"/>
      <c r="G6" s="305"/>
      <c r="H6" s="305"/>
      <c r="I6" s="305"/>
    </row>
    <row r="7" spans="1:11" ht="15" customHeight="1" x14ac:dyDescent="0.4">
      <c r="A7" s="306"/>
      <c r="B7" s="307"/>
      <c r="C7" s="356" t="s">
        <v>367</v>
      </c>
      <c r="D7" s="389"/>
      <c r="E7" s="389"/>
      <c r="F7" s="307"/>
      <c r="G7" s="356" t="s">
        <v>368</v>
      </c>
      <c r="H7" s="389"/>
      <c r="I7" s="389"/>
    </row>
    <row r="8" spans="1:11" x14ac:dyDescent="0.4">
      <c r="A8" s="308"/>
      <c r="B8" s="71"/>
      <c r="C8" s="309" t="s">
        <v>72</v>
      </c>
      <c r="D8" s="309" t="s">
        <v>71</v>
      </c>
      <c r="E8" s="309" t="s">
        <v>73</v>
      </c>
      <c r="F8" s="71"/>
      <c r="G8" s="309" t="s">
        <v>72</v>
      </c>
      <c r="H8" s="309" t="s">
        <v>71</v>
      </c>
      <c r="I8" s="309" t="s">
        <v>73</v>
      </c>
    </row>
    <row r="9" spans="1:11" x14ac:dyDescent="0.4">
      <c r="B9" s="71"/>
      <c r="C9" s="71"/>
      <c r="D9" s="71"/>
      <c r="E9" s="71"/>
      <c r="F9" s="71"/>
      <c r="G9" s="71"/>
      <c r="H9" s="71"/>
      <c r="I9" s="71"/>
    </row>
    <row r="10" spans="1:11" x14ac:dyDescent="0.4">
      <c r="A10" s="120" t="s">
        <v>125</v>
      </c>
      <c r="B10" s="227"/>
      <c r="C10" s="227">
        <v>60</v>
      </c>
      <c r="D10" s="227">
        <v>63</v>
      </c>
      <c r="E10" s="227">
        <v>62</v>
      </c>
      <c r="F10" s="227"/>
      <c r="G10" s="227">
        <v>91</v>
      </c>
      <c r="H10" s="227">
        <v>89</v>
      </c>
      <c r="I10" s="227">
        <v>90</v>
      </c>
      <c r="J10" s="84"/>
    </row>
    <row r="11" spans="1:11" ht="21" customHeight="1" x14ac:dyDescent="0.4">
      <c r="A11" s="120" t="s">
        <v>639</v>
      </c>
      <c r="B11" s="227"/>
      <c r="C11" s="227" t="s">
        <v>199</v>
      </c>
      <c r="D11" s="227" t="s">
        <v>199</v>
      </c>
      <c r="E11" s="227" t="s">
        <v>199</v>
      </c>
      <c r="F11" s="227"/>
      <c r="G11" s="227" t="s">
        <v>199</v>
      </c>
      <c r="H11" s="227" t="s">
        <v>199</v>
      </c>
      <c r="I11" s="227" t="s">
        <v>199</v>
      </c>
      <c r="J11" s="84"/>
    </row>
    <row r="12" spans="1:11" ht="14.65" x14ac:dyDescent="0.4">
      <c r="A12" s="120" t="s">
        <v>640</v>
      </c>
      <c r="B12" s="227"/>
      <c r="C12" s="227" t="s">
        <v>229</v>
      </c>
      <c r="D12" s="227" t="s">
        <v>229</v>
      </c>
      <c r="E12" s="227">
        <v>20</v>
      </c>
      <c r="F12" s="227"/>
      <c r="G12" s="227">
        <v>100</v>
      </c>
      <c r="H12" s="227">
        <v>90</v>
      </c>
      <c r="I12" s="227">
        <v>93</v>
      </c>
      <c r="J12" s="84"/>
    </row>
    <row r="13" spans="1:11" ht="24" customHeight="1" x14ac:dyDescent="0.4">
      <c r="A13" s="120" t="s">
        <v>237</v>
      </c>
      <c r="B13" s="227"/>
      <c r="C13" s="227">
        <v>50</v>
      </c>
      <c r="D13" s="227">
        <v>78</v>
      </c>
      <c r="E13" s="227">
        <v>73</v>
      </c>
      <c r="F13" s="227"/>
      <c r="G13" s="227">
        <v>83</v>
      </c>
      <c r="H13" s="227">
        <v>96</v>
      </c>
      <c r="I13" s="227">
        <v>94</v>
      </c>
      <c r="J13" s="84"/>
    </row>
    <row r="14" spans="1:11" x14ac:dyDescent="0.4">
      <c r="A14" s="140" t="s">
        <v>238</v>
      </c>
      <c r="B14" s="227"/>
      <c r="C14" s="227">
        <v>62</v>
      </c>
      <c r="D14" s="227">
        <v>64</v>
      </c>
      <c r="E14" s="227">
        <v>63</v>
      </c>
      <c r="F14" s="227"/>
      <c r="G14" s="227">
        <v>88</v>
      </c>
      <c r="H14" s="227">
        <v>87</v>
      </c>
      <c r="I14" s="227">
        <v>88</v>
      </c>
      <c r="J14" s="84"/>
    </row>
    <row r="15" spans="1:11" ht="24" customHeight="1" x14ac:dyDescent="0.4">
      <c r="A15" s="235" t="s">
        <v>77</v>
      </c>
      <c r="B15" s="227"/>
      <c r="C15" s="227">
        <v>45</v>
      </c>
      <c r="D15" s="227">
        <v>49</v>
      </c>
      <c r="E15" s="227">
        <v>47</v>
      </c>
      <c r="F15" s="227"/>
      <c r="G15" s="227">
        <v>89</v>
      </c>
      <c r="H15" s="227">
        <v>94</v>
      </c>
      <c r="I15" s="227">
        <v>91</v>
      </c>
      <c r="J15" s="84"/>
    </row>
    <row r="16" spans="1:11" x14ac:dyDescent="0.4">
      <c r="A16" s="120" t="s">
        <v>6</v>
      </c>
      <c r="B16" s="227"/>
      <c r="C16" s="227" t="s">
        <v>199</v>
      </c>
      <c r="D16" s="227" t="s">
        <v>199</v>
      </c>
      <c r="E16" s="227" t="s">
        <v>199</v>
      </c>
      <c r="F16" s="227"/>
      <c r="G16" s="227" t="s">
        <v>199</v>
      </c>
      <c r="H16" s="227" t="s">
        <v>199</v>
      </c>
      <c r="I16" s="227" t="s">
        <v>199</v>
      </c>
      <c r="J16" s="84"/>
    </row>
    <row r="17" spans="1:10" ht="20.25" customHeight="1" x14ac:dyDescent="0.4">
      <c r="A17" s="120" t="s">
        <v>10</v>
      </c>
      <c r="B17" s="227"/>
      <c r="C17" s="227" t="s">
        <v>229</v>
      </c>
      <c r="D17" s="227" t="s">
        <v>229</v>
      </c>
      <c r="E17" s="227">
        <v>67</v>
      </c>
      <c r="F17" s="227"/>
      <c r="G17" s="227">
        <v>100</v>
      </c>
      <c r="H17" s="227">
        <v>100</v>
      </c>
      <c r="I17" s="227">
        <v>100</v>
      </c>
      <c r="J17" s="84"/>
    </row>
    <row r="18" spans="1:10" x14ac:dyDescent="0.4">
      <c r="A18" s="120" t="s">
        <v>11</v>
      </c>
      <c r="B18" s="227"/>
      <c r="C18" s="227" t="s">
        <v>229</v>
      </c>
      <c r="D18" s="227" t="s">
        <v>229</v>
      </c>
      <c r="E18" s="227">
        <v>57</v>
      </c>
      <c r="F18" s="227"/>
      <c r="G18" s="227" t="s">
        <v>229</v>
      </c>
      <c r="H18" s="227" t="s">
        <v>229</v>
      </c>
      <c r="I18" s="227">
        <v>100</v>
      </c>
      <c r="J18" s="84"/>
    </row>
    <row r="19" spans="1:10" x14ac:dyDescent="0.4">
      <c r="A19" s="120" t="s">
        <v>12</v>
      </c>
      <c r="B19" s="227"/>
      <c r="C19" s="227" t="s">
        <v>229</v>
      </c>
      <c r="D19" s="227" t="s">
        <v>229</v>
      </c>
      <c r="E19" s="227" t="s">
        <v>229</v>
      </c>
      <c r="F19" s="227"/>
      <c r="G19" s="227">
        <v>60</v>
      </c>
      <c r="H19" s="227" t="s">
        <v>199</v>
      </c>
      <c r="I19" s="227">
        <v>60</v>
      </c>
      <c r="J19" s="84"/>
    </row>
    <row r="20" spans="1:10" x14ac:dyDescent="0.4">
      <c r="A20" s="120" t="s">
        <v>13</v>
      </c>
      <c r="B20" s="227"/>
      <c r="C20" s="227">
        <v>69</v>
      </c>
      <c r="D20" s="227">
        <v>30</v>
      </c>
      <c r="E20" s="227">
        <v>51</v>
      </c>
      <c r="F20" s="227"/>
      <c r="G20" s="227">
        <v>100</v>
      </c>
      <c r="H20" s="227">
        <v>96</v>
      </c>
      <c r="I20" s="227">
        <v>98</v>
      </c>
      <c r="J20" s="84"/>
    </row>
    <row r="21" spans="1:10" ht="21" customHeight="1" x14ac:dyDescent="0.4">
      <c r="A21" s="120" t="s">
        <v>641</v>
      </c>
      <c r="B21" s="227"/>
      <c r="C21" s="227" t="s">
        <v>229</v>
      </c>
      <c r="D21" s="227" t="s">
        <v>229</v>
      </c>
      <c r="E21" s="227">
        <v>38</v>
      </c>
      <c r="F21" s="227"/>
      <c r="G21" s="227">
        <v>76</v>
      </c>
      <c r="H21" s="227">
        <v>91</v>
      </c>
      <c r="I21" s="227">
        <v>85</v>
      </c>
      <c r="J21" s="84"/>
    </row>
    <row r="22" spans="1:10" ht="24.75" customHeight="1" x14ac:dyDescent="0.4">
      <c r="A22" s="120" t="s">
        <v>369</v>
      </c>
      <c r="B22" s="227"/>
      <c r="C22" s="227">
        <v>0</v>
      </c>
      <c r="D22" s="227">
        <v>0</v>
      </c>
      <c r="E22" s="227">
        <v>0</v>
      </c>
      <c r="F22" s="227"/>
      <c r="G22" s="227">
        <v>58</v>
      </c>
      <c r="H22" s="227">
        <v>36</v>
      </c>
      <c r="I22" s="227">
        <v>48</v>
      </c>
      <c r="J22" s="84"/>
    </row>
    <row r="23" spans="1:10" x14ac:dyDescent="0.4">
      <c r="A23" s="120" t="s">
        <v>23</v>
      </c>
      <c r="B23" s="227"/>
      <c r="C23" s="227">
        <v>61</v>
      </c>
      <c r="D23" s="227">
        <v>75</v>
      </c>
      <c r="E23" s="227">
        <v>68</v>
      </c>
      <c r="F23" s="227"/>
      <c r="G23" s="227">
        <v>95</v>
      </c>
      <c r="H23" s="227">
        <v>98</v>
      </c>
      <c r="I23" s="227">
        <v>96</v>
      </c>
      <c r="J23" s="84"/>
    </row>
    <row r="24" spans="1:10" x14ac:dyDescent="0.4">
      <c r="A24" s="120" t="s">
        <v>24</v>
      </c>
      <c r="B24" s="227"/>
      <c r="C24" s="227" t="s">
        <v>229</v>
      </c>
      <c r="D24" s="227" t="s">
        <v>229</v>
      </c>
      <c r="E24" s="227">
        <v>35</v>
      </c>
      <c r="F24" s="227"/>
      <c r="G24" s="227">
        <v>92</v>
      </c>
      <c r="H24" s="227">
        <v>100</v>
      </c>
      <c r="I24" s="227">
        <v>95</v>
      </c>
      <c r="J24" s="84"/>
    </row>
    <row r="25" spans="1:10" ht="22.5" customHeight="1" x14ac:dyDescent="0.4">
      <c r="A25" s="120" t="s">
        <v>25</v>
      </c>
      <c r="B25" s="227"/>
      <c r="C25" s="227" t="s">
        <v>199</v>
      </c>
      <c r="D25" s="227" t="s">
        <v>199</v>
      </c>
      <c r="E25" s="227" t="s">
        <v>199</v>
      </c>
      <c r="F25" s="227"/>
      <c r="G25" s="227" t="s">
        <v>199</v>
      </c>
      <c r="H25" s="227" t="s">
        <v>199</v>
      </c>
      <c r="I25" s="227" t="s">
        <v>199</v>
      </c>
      <c r="J25" s="84"/>
    </row>
    <row r="26" spans="1:10" ht="20.25" customHeight="1" x14ac:dyDescent="0.4">
      <c r="A26" s="120" t="s">
        <v>27</v>
      </c>
      <c r="B26" s="227"/>
      <c r="C26" s="227">
        <v>42</v>
      </c>
      <c r="D26" s="227">
        <v>71</v>
      </c>
      <c r="E26" s="227">
        <v>48</v>
      </c>
      <c r="F26" s="227"/>
      <c r="G26" s="227">
        <v>100</v>
      </c>
      <c r="H26" s="227">
        <v>100</v>
      </c>
      <c r="I26" s="227">
        <v>100</v>
      </c>
      <c r="J26" s="84"/>
    </row>
    <row r="27" spans="1:10" x14ac:dyDescent="0.4">
      <c r="A27" s="120" t="s">
        <v>28</v>
      </c>
      <c r="B27" s="227"/>
      <c r="C27" s="227" t="s">
        <v>199</v>
      </c>
      <c r="D27" s="227">
        <v>0</v>
      </c>
      <c r="E27" s="227">
        <v>0</v>
      </c>
      <c r="F27" s="227"/>
      <c r="G27" s="227" t="s">
        <v>199</v>
      </c>
      <c r="H27" s="227">
        <v>100</v>
      </c>
      <c r="I27" s="227">
        <v>100</v>
      </c>
      <c r="J27" s="84"/>
    </row>
    <row r="28" spans="1:10" x14ac:dyDescent="0.4">
      <c r="A28" s="120" t="s">
        <v>30</v>
      </c>
      <c r="B28" s="227"/>
      <c r="C28" s="227">
        <v>29</v>
      </c>
      <c r="D28" s="227">
        <v>44</v>
      </c>
      <c r="E28" s="227">
        <v>36</v>
      </c>
      <c r="F28" s="227"/>
      <c r="G28" s="227">
        <v>84</v>
      </c>
      <c r="H28" s="227">
        <v>92</v>
      </c>
      <c r="I28" s="227">
        <v>88</v>
      </c>
      <c r="J28" s="84"/>
    </row>
    <row r="29" spans="1:10" x14ac:dyDescent="0.4">
      <c r="A29" s="120" t="s">
        <v>31</v>
      </c>
      <c r="B29" s="227"/>
      <c r="C29" s="227">
        <v>33</v>
      </c>
      <c r="D29" s="227">
        <v>19</v>
      </c>
      <c r="E29" s="227">
        <v>29</v>
      </c>
      <c r="F29" s="227"/>
      <c r="G29" s="227">
        <v>83</v>
      </c>
      <c r="H29" s="227">
        <v>72</v>
      </c>
      <c r="I29" s="227">
        <v>80</v>
      </c>
      <c r="J29" s="84"/>
    </row>
    <row r="30" spans="1:10" ht="21" customHeight="1" x14ac:dyDescent="0.4">
      <c r="A30" s="120" t="s">
        <v>80</v>
      </c>
      <c r="B30" s="227"/>
      <c r="C30" s="227">
        <v>83</v>
      </c>
      <c r="D30" s="227">
        <v>76</v>
      </c>
      <c r="E30" s="227">
        <v>80</v>
      </c>
      <c r="F30" s="227"/>
      <c r="G30" s="227">
        <v>98</v>
      </c>
      <c r="H30" s="227">
        <v>96</v>
      </c>
      <c r="I30" s="227">
        <v>97</v>
      </c>
      <c r="J30" s="84"/>
    </row>
    <row r="31" spans="1:10" x14ac:dyDescent="0.4">
      <c r="A31" s="121" t="s">
        <v>34</v>
      </c>
      <c r="B31" s="227"/>
      <c r="C31" s="227">
        <v>81</v>
      </c>
      <c r="D31" s="227">
        <v>82</v>
      </c>
      <c r="E31" s="227">
        <v>82</v>
      </c>
      <c r="F31" s="227"/>
      <c r="G31" s="227">
        <v>99</v>
      </c>
      <c r="H31" s="227">
        <v>99</v>
      </c>
      <c r="I31" s="227">
        <v>99</v>
      </c>
      <c r="J31" s="84"/>
    </row>
    <row r="32" spans="1:10" x14ac:dyDescent="0.4">
      <c r="A32" s="120" t="s">
        <v>35</v>
      </c>
      <c r="B32" s="227"/>
      <c r="C32" s="227">
        <v>89</v>
      </c>
      <c r="D32" s="227">
        <v>100</v>
      </c>
      <c r="E32" s="227">
        <v>92</v>
      </c>
      <c r="F32" s="227"/>
      <c r="G32" s="227">
        <v>97</v>
      </c>
      <c r="H32" s="227">
        <v>100</v>
      </c>
      <c r="I32" s="227">
        <v>98</v>
      </c>
      <c r="J32" s="84"/>
    </row>
    <row r="33" spans="1:10" x14ac:dyDescent="0.4">
      <c r="A33" s="120" t="s">
        <v>38</v>
      </c>
      <c r="B33" s="227"/>
      <c r="C33" s="227">
        <v>75</v>
      </c>
      <c r="D33" s="227">
        <v>79</v>
      </c>
      <c r="E33" s="227">
        <v>77</v>
      </c>
      <c r="F33" s="227"/>
      <c r="G33" s="227">
        <v>99</v>
      </c>
      <c r="H33" s="227">
        <v>96</v>
      </c>
      <c r="I33" s="227">
        <v>98</v>
      </c>
      <c r="J33" s="84"/>
    </row>
    <row r="34" spans="1:10" x14ac:dyDescent="0.4">
      <c r="A34" s="120" t="s">
        <v>40</v>
      </c>
      <c r="B34" s="227"/>
      <c r="C34" s="227">
        <v>84</v>
      </c>
      <c r="D34" s="227">
        <v>75</v>
      </c>
      <c r="E34" s="227">
        <v>80</v>
      </c>
      <c r="F34" s="227"/>
      <c r="G34" s="227">
        <v>97</v>
      </c>
      <c r="H34" s="227">
        <v>96</v>
      </c>
      <c r="I34" s="227">
        <v>97</v>
      </c>
      <c r="J34" s="84"/>
    </row>
    <row r="35" spans="1:10" ht="21" customHeight="1" x14ac:dyDescent="0.4">
      <c r="A35" s="120" t="s">
        <v>81</v>
      </c>
      <c r="B35" s="227"/>
      <c r="C35" s="227">
        <v>61</v>
      </c>
      <c r="D35" s="227">
        <v>57</v>
      </c>
      <c r="E35" s="227">
        <v>60</v>
      </c>
      <c r="F35" s="227"/>
      <c r="G35" s="227">
        <v>100</v>
      </c>
      <c r="H35" s="227">
        <v>90</v>
      </c>
      <c r="I35" s="227">
        <v>97</v>
      </c>
      <c r="J35" s="84"/>
    </row>
    <row r="36" spans="1:10" x14ac:dyDescent="0.4">
      <c r="A36" s="120" t="s">
        <v>41</v>
      </c>
      <c r="B36" s="227"/>
      <c r="C36" s="227" t="s">
        <v>229</v>
      </c>
      <c r="D36" s="227" t="s">
        <v>229</v>
      </c>
      <c r="E36" s="227" t="s">
        <v>229</v>
      </c>
      <c r="F36" s="227"/>
      <c r="G36" s="227" t="s">
        <v>229</v>
      </c>
      <c r="H36" s="227" t="s">
        <v>229</v>
      </c>
      <c r="I36" s="227" t="s">
        <v>229</v>
      </c>
      <c r="J36" s="84"/>
    </row>
    <row r="37" spans="1:10" x14ac:dyDescent="0.4">
      <c r="A37" s="120" t="s">
        <v>42</v>
      </c>
      <c r="B37" s="227"/>
      <c r="C37" s="227" t="s">
        <v>199</v>
      </c>
      <c r="D37" s="227" t="s">
        <v>199</v>
      </c>
      <c r="E37" s="227" t="s">
        <v>199</v>
      </c>
      <c r="F37" s="227"/>
      <c r="G37" s="227" t="s">
        <v>199</v>
      </c>
      <c r="H37" s="227" t="s">
        <v>199</v>
      </c>
      <c r="I37" s="227" t="s">
        <v>199</v>
      </c>
      <c r="J37" s="84"/>
    </row>
    <row r="38" spans="1:10" x14ac:dyDescent="0.4">
      <c r="A38" s="120" t="s">
        <v>43</v>
      </c>
      <c r="B38" s="227"/>
      <c r="C38" s="227" t="s">
        <v>229</v>
      </c>
      <c r="D38" s="227" t="s">
        <v>229</v>
      </c>
      <c r="E38" s="227" t="s">
        <v>229</v>
      </c>
      <c r="F38" s="227"/>
      <c r="G38" s="227" t="s">
        <v>229</v>
      </c>
      <c r="H38" s="227" t="s">
        <v>229</v>
      </c>
      <c r="I38" s="227" t="s">
        <v>229</v>
      </c>
      <c r="J38" s="84"/>
    </row>
    <row r="39" spans="1:10" ht="14.65" x14ac:dyDescent="0.4">
      <c r="A39" s="120" t="s">
        <v>642</v>
      </c>
      <c r="B39" s="227"/>
      <c r="C39" s="227">
        <v>61</v>
      </c>
      <c r="D39" s="227">
        <v>57</v>
      </c>
      <c r="E39" s="227">
        <v>59</v>
      </c>
      <c r="F39" s="227"/>
      <c r="G39" s="227">
        <v>100</v>
      </c>
      <c r="H39" s="227">
        <v>90</v>
      </c>
      <c r="I39" s="227">
        <v>97</v>
      </c>
      <c r="J39" s="84"/>
    </row>
    <row r="40" spans="1:10" ht="19.5" customHeight="1" x14ac:dyDescent="0.4">
      <c r="A40" s="120" t="s">
        <v>216</v>
      </c>
      <c r="B40" s="227"/>
      <c r="C40" s="227">
        <v>32</v>
      </c>
      <c r="D40" s="227">
        <v>22</v>
      </c>
      <c r="E40" s="227">
        <v>28</v>
      </c>
      <c r="F40" s="227"/>
      <c r="G40" s="227">
        <v>83</v>
      </c>
      <c r="H40" s="227">
        <v>78</v>
      </c>
      <c r="I40" s="227">
        <v>81</v>
      </c>
      <c r="J40" s="84"/>
    </row>
    <row r="41" spans="1:10" x14ac:dyDescent="0.4">
      <c r="A41" s="120" t="s">
        <v>46</v>
      </c>
      <c r="B41" s="227"/>
      <c r="C41" s="227">
        <v>64</v>
      </c>
      <c r="D41" s="227">
        <v>58</v>
      </c>
      <c r="E41" s="227">
        <v>63</v>
      </c>
      <c r="F41" s="227"/>
      <c r="G41" s="227">
        <v>93</v>
      </c>
      <c r="H41" s="227">
        <v>75</v>
      </c>
      <c r="I41" s="227">
        <v>88</v>
      </c>
      <c r="J41" s="84"/>
    </row>
    <row r="42" spans="1:10" x14ac:dyDescent="0.4">
      <c r="A42" s="120" t="s">
        <v>47</v>
      </c>
      <c r="B42" s="227"/>
      <c r="C42" s="227">
        <v>62</v>
      </c>
      <c r="D42" s="227">
        <v>56</v>
      </c>
      <c r="E42" s="227">
        <v>61</v>
      </c>
      <c r="F42" s="227"/>
      <c r="G42" s="227">
        <v>100</v>
      </c>
      <c r="H42" s="227">
        <v>100</v>
      </c>
      <c r="I42" s="227">
        <v>100</v>
      </c>
      <c r="J42" s="84"/>
    </row>
    <row r="43" spans="1:10" x14ac:dyDescent="0.4">
      <c r="A43" s="120" t="s">
        <v>48</v>
      </c>
      <c r="B43" s="227"/>
      <c r="C43" s="227">
        <v>25</v>
      </c>
      <c r="D43" s="227">
        <v>20</v>
      </c>
      <c r="E43" s="227">
        <v>24</v>
      </c>
      <c r="F43" s="227"/>
      <c r="G43" s="227">
        <v>97</v>
      </c>
      <c r="H43" s="227">
        <v>96</v>
      </c>
      <c r="I43" s="227">
        <v>97</v>
      </c>
      <c r="J43" s="84"/>
    </row>
    <row r="44" spans="1:10" ht="14.65" x14ac:dyDescent="0.4">
      <c r="A44" s="120" t="s">
        <v>643</v>
      </c>
      <c r="B44" s="227"/>
      <c r="C44" s="227" t="s">
        <v>229</v>
      </c>
      <c r="D44" s="227" t="s">
        <v>229</v>
      </c>
      <c r="E44" s="227" t="s">
        <v>229</v>
      </c>
      <c r="F44" s="227"/>
      <c r="G44" s="227" t="s">
        <v>229</v>
      </c>
      <c r="H44" s="227" t="s">
        <v>229</v>
      </c>
      <c r="I44" s="227">
        <v>100</v>
      </c>
      <c r="J44" s="84"/>
    </row>
    <row r="45" spans="1:10" x14ac:dyDescent="0.4">
      <c r="A45" s="120" t="s">
        <v>51</v>
      </c>
      <c r="B45" s="227"/>
      <c r="C45" s="227">
        <v>39</v>
      </c>
      <c r="D45" s="227">
        <v>44</v>
      </c>
      <c r="E45" s="227">
        <v>41</v>
      </c>
      <c r="F45" s="227"/>
      <c r="G45" s="227">
        <v>94</v>
      </c>
      <c r="H45" s="227">
        <v>93</v>
      </c>
      <c r="I45" s="227">
        <v>94</v>
      </c>
      <c r="J45" s="84"/>
    </row>
    <row r="46" spans="1:10" x14ac:dyDescent="0.4">
      <c r="A46" s="121" t="s">
        <v>56</v>
      </c>
      <c r="B46" s="227"/>
      <c r="C46" s="227" t="s">
        <v>229</v>
      </c>
      <c r="D46" s="227" t="s">
        <v>229</v>
      </c>
      <c r="E46" s="227" t="s">
        <v>229</v>
      </c>
      <c r="F46" s="227"/>
      <c r="G46" s="227" t="s">
        <v>229</v>
      </c>
      <c r="H46" s="227" t="s">
        <v>229</v>
      </c>
      <c r="I46" s="227" t="s">
        <v>229</v>
      </c>
      <c r="J46" s="84"/>
    </row>
    <row r="47" spans="1:10" x14ac:dyDescent="0.4">
      <c r="A47" s="121" t="s">
        <v>57</v>
      </c>
      <c r="B47" s="227"/>
      <c r="C47" s="227" t="s">
        <v>229</v>
      </c>
      <c r="D47" s="227" t="s">
        <v>229</v>
      </c>
      <c r="E47" s="227">
        <v>63</v>
      </c>
      <c r="F47" s="227"/>
      <c r="G47" s="227">
        <v>100</v>
      </c>
      <c r="H47" s="227">
        <v>100</v>
      </c>
      <c r="I47" s="227">
        <v>100</v>
      </c>
      <c r="J47" s="84"/>
    </row>
    <row r="48" spans="1:10" x14ac:dyDescent="0.4">
      <c r="A48" s="120" t="s">
        <v>58</v>
      </c>
      <c r="B48" s="227"/>
      <c r="C48" s="227" t="s">
        <v>199</v>
      </c>
      <c r="D48" s="227" t="s">
        <v>199</v>
      </c>
      <c r="E48" s="227" t="s">
        <v>199</v>
      </c>
      <c r="F48" s="227"/>
      <c r="G48" s="227" t="s">
        <v>199</v>
      </c>
      <c r="H48" s="227" t="s">
        <v>199</v>
      </c>
      <c r="I48" s="227" t="s">
        <v>199</v>
      </c>
      <c r="J48" s="84"/>
    </row>
    <row r="49" spans="1:17" x14ac:dyDescent="0.4">
      <c r="A49" s="120" t="s">
        <v>59</v>
      </c>
      <c r="B49" s="227"/>
      <c r="C49" s="227" t="s">
        <v>199</v>
      </c>
      <c r="D49" s="227" t="s">
        <v>199</v>
      </c>
      <c r="E49" s="227" t="s">
        <v>199</v>
      </c>
      <c r="F49" s="227"/>
      <c r="G49" s="227" t="s">
        <v>199</v>
      </c>
      <c r="H49" s="227" t="s">
        <v>199</v>
      </c>
      <c r="I49" s="227" t="s">
        <v>199</v>
      </c>
      <c r="J49" s="84"/>
    </row>
    <row r="50" spans="1:17" x14ac:dyDescent="0.4">
      <c r="A50" s="121" t="s">
        <v>60</v>
      </c>
      <c r="B50" s="227"/>
      <c r="C50" s="227">
        <v>48</v>
      </c>
      <c r="D50" s="227">
        <v>26</v>
      </c>
      <c r="E50" s="227">
        <v>40</v>
      </c>
      <c r="F50" s="227"/>
      <c r="G50" s="227">
        <v>91</v>
      </c>
      <c r="H50" s="227">
        <v>79</v>
      </c>
      <c r="I50" s="227">
        <v>87</v>
      </c>
      <c r="J50" s="84"/>
    </row>
    <row r="51" spans="1:17" x14ac:dyDescent="0.4">
      <c r="A51" s="120" t="s">
        <v>61</v>
      </c>
      <c r="B51" s="227"/>
      <c r="C51" s="227">
        <v>80</v>
      </c>
      <c r="D51" s="227">
        <v>57</v>
      </c>
      <c r="E51" s="227">
        <v>71</v>
      </c>
      <c r="F51" s="227"/>
      <c r="G51" s="227">
        <v>100</v>
      </c>
      <c r="H51" s="227">
        <v>100</v>
      </c>
      <c r="I51" s="227">
        <v>100</v>
      </c>
      <c r="J51" s="84"/>
    </row>
    <row r="52" spans="1:17" x14ac:dyDescent="0.4">
      <c r="A52" s="120" t="s">
        <v>62</v>
      </c>
      <c r="B52" s="227"/>
      <c r="C52" s="227" t="s">
        <v>229</v>
      </c>
      <c r="D52" s="227" t="s">
        <v>229</v>
      </c>
      <c r="E52" s="227">
        <v>83</v>
      </c>
      <c r="F52" s="227"/>
      <c r="G52" s="227" t="s">
        <v>229</v>
      </c>
      <c r="H52" s="227" t="s">
        <v>229</v>
      </c>
      <c r="I52" s="227">
        <v>100</v>
      </c>
      <c r="J52" s="84"/>
    </row>
    <row r="53" spans="1:17" x14ac:dyDescent="0.4">
      <c r="A53" s="255"/>
      <c r="B53" s="308"/>
      <c r="C53" s="308"/>
      <c r="D53" s="308"/>
      <c r="E53" s="308"/>
      <c r="F53" s="308"/>
      <c r="G53" s="308"/>
      <c r="H53" s="308"/>
      <c r="I53" s="308"/>
    </row>
    <row r="54" spans="1:17" x14ac:dyDescent="0.4">
      <c r="I54" s="128" t="s">
        <v>593</v>
      </c>
    </row>
    <row r="55" spans="1:17" ht="21.75" customHeight="1" x14ac:dyDescent="0.4">
      <c r="A55" s="358" t="s">
        <v>396</v>
      </c>
      <c r="B55" s="390"/>
      <c r="C55" s="390"/>
      <c r="D55" s="390"/>
      <c r="E55" s="390"/>
      <c r="F55" s="390"/>
      <c r="G55" s="390"/>
      <c r="H55" s="390"/>
      <c r="I55" s="390"/>
      <c r="J55" s="358"/>
      <c r="K55" s="390"/>
      <c r="L55" s="120"/>
      <c r="M55" s="120"/>
    </row>
    <row r="56" spans="1:17" ht="27" customHeight="1" x14ac:dyDescent="0.4">
      <c r="A56" s="358" t="s">
        <v>239</v>
      </c>
      <c r="B56" s="390"/>
      <c r="C56" s="390"/>
      <c r="D56" s="390"/>
      <c r="E56" s="390"/>
      <c r="F56" s="390"/>
      <c r="G56" s="390"/>
      <c r="H56" s="390"/>
      <c r="I56" s="390"/>
      <c r="J56" s="358"/>
      <c r="K56" s="390"/>
      <c r="L56" s="120"/>
      <c r="M56" s="120"/>
    </row>
    <row r="57" spans="1:17" ht="49.9" customHeight="1" x14ac:dyDescent="0.4">
      <c r="A57" s="358" t="s">
        <v>472</v>
      </c>
      <c r="B57" s="390"/>
      <c r="C57" s="390"/>
      <c r="D57" s="390"/>
      <c r="E57" s="390"/>
      <c r="F57" s="390"/>
      <c r="G57" s="390"/>
      <c r="H57" s="390"/>
      <c r="I57" s="390"/>
      <c r="J57" s="233"/>
      <c r="K57" s="233"/>
      <c r="L57" s="120"/>
      <c r="M57" s="120"/>
    </row>
    <row r="58" spans="1:17" ht="69" customHeight="1" x14ac:dyDescent="0.4">
      <c r="A58" s="359" t="s">
        <v>473</v>
      </c>
      <c r="B58" s="359"/>
      <c r="C58" s="359"/>
      <c r="D58" s="359"/>
      <c r="E58" s="359"/>
      <c r="F58" s="359"/>
      <c r="G58" s="359"/>
      <c r="H58" s="359"/>
      <c r="I58" s="359"/>
      <c r="J58" s="166"/>
      <c r="K58" s="166"/>
      <c r="L58" s="166"/>
      <c r="M58" s="166"/>
      <c r="N58" s="166"/>
      <c r="O58" s="166"/>
      <c r="P58" s="166"/>
      <c r="Q58" s="166"/>
    </row>
    <row r="59" spans="1:17" x14ac:dyDescent="0.4">
      <c r="A59" s="391" t="s">
        <v>398</v>
      </c>
      <c r="B59" s="391"/>
      <c r="C59" s="391"/>
      <c r="D59" s="391"/>
      <c r="E59" s="391"/>
      <c r="F59" s="391"/>
      <c r="G59" s="391"/>
      <c r="H59" s="391"/>
      <c r="I59" s="391"/>
      <c r="J59" s="141"/>
      <c r="K59" s="141"/>
      <c r="L59" s="120"/>
      <c r="M59" s="120"/>
    </row>
    <row r="60" spans="1:17" x14ac:dyDescent="0.4">
      <c r="A60" s="360" t="s">
        <v>644</v>
      </c>
      <c r="B60" s="360"/>
      <c r="C60" s="360"/>
      <c r="D60" s="360"/>
      <c r="E60" s="360"/>
      <c r="F60" s="360"/>
      <c r="G60" s="360"/>
      <c r="H60" s="360"/>
      <c r="I60" s="360"/>
    </row>
    <row r="61" spans="1:17" x14ac:dyDescent="0.4">
      <c r="A61" s="126" t="s">
        <v>84</v>
      </c>
      <c r="B61" s="141"/>
      <c r="C61" s="141"/>
      <c r="D61" s="141"/>
      <c r="E61" s="141"/>
      <c r="F61" s="141"/>
      <c r="G61" s="141"/>
      <c r="H61" s="141"/>
      <c r="I61" s="141"/>
    </row>
    <row r="62" spans="1:17" x14ac:dyDescent="0.4">
      <c r="A62" s="137" t="s">
        <v>130</v>
      </c>
      <c r="B62" s="137"/>
      <c r="C62" s="137"/>
      <c r="D62" s="137"/>
      <c r="E62" s="137"/>
      <c r="F62" s="137"/>
      <c r="G62" s="137"/>
      <c r="H62" s="137"/>
      <c r="I62" s="137"/>
    </row>
  </sheetData>
  <sheetProtection sheet="1" objects="1" scenarios="1"/>
  <mergeCells count="11">
    <mergeCell ref="A60:I60"/>
    <mergeCell ref="A56:I56"/>
    <mergeCell ref="J56:K56"/>
    <mergeCell ref="A57:I57"/>
    <mergeCell ref="A58:I58"/>
    <mergeCell ref="A59:I59"/>
    <mergeCell ref="A55:I55"/>
    <mergeCell ref="J55:K55"/>
    <mergeCell ref="A1:K1"/>
    <mergeCell ref="C7:E7"/>
    <mergeCell ref="G7:I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Cover</vt:lpstr>
      <vt:lpstr>Index</vt:lpstr>
      <vt:lpstr>S1a</vt:lpstr>
      <vt:lpstr>S1b</vt:lpstr>
      <vt:lpstr>S2a</vt:lpstr>
      <vt:lpstr>S2b</vt:lpstr>
      <vt:lpstr>S3</vt:lpstr>
      <vt:lpstr>S4a</vt:lpstr>
      <vt:lpstr>S4b</vt:lpstr>
      <vt:lpstr>S5a</vt:lpstr>
      <vt:lpstr>S5b</vt:lpstr>
      <vt:lpstr>S6 </vt:lpstr>
      <vt:lpstr>S7a</vt:lpstr>
      <vt:lpstr>S7b</vt:lpstr>
      <vt:lpstr>S8a</vt:lpstr>
      <vt:lpstr>S8b</vt:lpstr>
      <vt:lpstr>S9a</vt:lpstr>
      <vt:lpstr>S9b</vt:lpstr>
      <vt:lpstr>Subject grouping composition</vt:lpstr>
      <vt:lpstr>S1_working_DISC3CAP_compare</vt:lpstr>
      <vt:lpstr>S1_working_DISC3_CAP_temp</vt:lpstr>
      <vt:lpstr>S1_working_DISC3B_temp</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REED, Georgina</dc:creator>
  <cp:lastModifiedBy>ABDULLA, Tahani</cp:lastModifiedBy>
  <dcterms:created xsi:type="dcterms:W3CDTF">2016-09-12T14:42:26Z</dcterms:created>
  <dcterms:modified xsi:type="dcterms:W3CDTF">2019-03-06T09:56:43Z</dcterms:modified>
</cp:coreProperties>
</file>