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376" windowHeight="12072"/>
  </bookViews>
  <sheets>
    <sheet name="Contents" sheetId="6" r:id="rId1"/>
    <sheet name="Table 1 data" sheetId="1" state="hidden" r:id="rId2"/>
    <sheet name="Table 1" sheetId="2" r:id="rId3"/>
    <sheet name="Table 2 data" sheetId="3" state="hidden" r:id="rId4"/>
    <sheet name="Table 2" sheetId="4" r:id="rId5"/>
  </sheets>
  <externalReferences>
    <externalReference r:id="rId6"/>
  </externalReferences>
  <definedNames>
    <definedName name="_AMO_UniqueIdentifier" localSheetId="4" hidden="1">"'666b6f06-1721-4f83-bedb-bf57103bfa81'"</definedName>
    <definedName name="_AMO_UniqueIdentifier" localSheetId="3" hidden="1">"'666b6f06-1721-4f83-bedb-bf57103bfa81'"</definedName>
    <definedName name="_AMO_UniqueIdentifier" hidden="1">"'a2e7e1e1-854e-4791-af6e-75dfd6f1a64b'"</definedName>
    <definedName name="data_all">[1]Output!$A$28:$AW$40</definedName>
    <definedName name="data_raw">[1]Output!$C$1:$AU$25</definedName>
    <definedName name="Five_year">'Table 2 data'!$A$35:$M$48</definedName>
    <definedName name="One_year">'Table 2 data'!$A$3:$M$16</definedName>
    <definedName name="Table">'Table 1 data'!$A$5:$DX$24</definedName>
    <definedName name="ten_year">'Table 2 data'!$A$50:$O$64</definedName>
    <definedName name="Three_year">'Table 2 data'!$A$19:$M$32</definedName>
  </definedNames>
  <calcPr calcId="145621"/>
</workbook>
</file>

<file path=xl/calcChain.xml><?xml version="1.0" encoding="utf-8"?>
<calcChain xmlns="http://schemas.openxmlformats.org/spreadsheetml/2006/main">
  <c r="A5" i="4" l="1"/>
  <c r="T12" i="4"/>
  <c r="T7" i="4"/>
  <c r="F15" i="4"/>
  <c r="E12" i="4"/>
  <c r="D14" i="4"/>
  <c r="F11" i="4"/>
  <c r="E9" i="4"/>
  <c r="E7" i="4"/>
  <c r="E8" i="4"/>
  <c r="D12" i="4"/>
  <c r="B11" i="4"/>
  <c r="D7" i="4"/>
  <c r="B7" i="4"/>
  <c r="B16" i="4"/>
  <c r="F7" i="4"/>
  <c r="B12" i="4"/>
  <c r="B10" i="4"/>
  <c r="E10" i="4"/>
  <c r="E14" i="4"/>
  <c r="D9" i="4"/>
  <c r="B13" i="4"/>
  <c r="D15" i="4"/>
  <c r="E15" i="4"/>
  <c r="F8" i="4"/>
  <c r="F12" i="4"/>
  <c r="D8" i="4"/>
  <c r="E11" i="4"/>
  <c r="B15" i="4"/>
  <c r="D16" i="4"/>
  <c r="F14" i="4"/>
  <c r="D13" i="4"/>
  <c r="F13" i="4"/>
  <c r="F16" i="4"/>
  <c r="AH16" i="2" l="1"/>
  <c r="AH14" i="2"/>
  <c r="A5" i="2"/>
  <c r="J20" i="2"/>
  <c r="G25" i="2"/>
  <c r="K15" i="2"/>
  <c r="E10" i="2"/>
  <c r="C24" i="2"/>
  <c r="I13" i="2"/>
  <c r="B11" i="2"/>
  <c r="B9" i="2"/>
  <c r="K19" i="2"/>
  <c r="I27" i="2"/>
  <c r="F27" i="2"/>
  <c r="K24" i="2"/>
  <c r="K25" i="2"/>
  <c r="K11" i="2"/>
  <c r="J19" i="2"/>
  <c r="F18" i="2"/>
  <c r="I24" i="2"/>
  <c r="B8" i="4"/>
  <c r="F10" i="2"/>
  <c r="C23" i="2"/>
  <c r="C18" i="2"/>
  <c r="H9" i="2"/>
  <c r="E13" i="2"/>
  <c r="C16" i="2"/>
  <c r="C10" i="2"/>
  <c r="E13" i="4"/>
  <c r="E14" i="2"/>
  <c r="J8" i="2"/>
  <c r="G22" i="2"/>
  <c r="F26" i="2"/>
  <c r="I16" i="2"/>
  <c r="G8" i="2"/>
  <c r="H14" i="2"/>
  <c r="F11" i="2"/>
  <c r="H7" i="2"/>
  <c r="C11" i="2"/>
  <c r="C21" i="2"/>
  <c r="I10" i="2"/>
  <c r="F21" i="2"/>
  <c r="C19" i="2"/>
  <c r="C20" i="2"/>
  <c r="D10" i="4"/>
  <c r="D11" i="4"/>
  <c r="C15" i="2"/>
  <c r="J11" i="2"/>
  <c r="G15" i="2"/>
  <c r="H16" i="2"/>
  <c r="J10" i="2"/>
  <c r="B14" i="4"/>
  <c r="K26" i="2"/>
  <c r="G21" i="2"/>
  <c r="I8" i="2"/>
  <c r="G18" i="2"/>
  <c r="I19" i="2"/>
  <c r="K16" i="2"/>
  <c r="B7" i="2"/>
  <c r="I7" i="2"/>
  <c r="H8" i="2"/>
  <c r="H10" i="2"/>
  <c r="J22" i="2"/>
  <c r="K27" i="2"/>
  <c r="K12" i="2"/>
  <c r="F20" i="2"/>
  <c r="K10" i="2"/>
  <c r="B16" i="2"/>
  <c r="J7" i="2"/>
  <c r="I26" i="2"/>
  <c r="G9" i="2"/>
  <c r="J13" i="2"/>
  <c r="J24" i="2"/>
  <c r="H20" i="2"/>
  <c r="E9" i="2"/>
  <c r="F15" i="2"/>
  <c r="J23" i="2"/>
  <c r="I15" i="2"/>
  <c r="B15" i="2"/>
  <c r="J16" i="2"/>
  <c r="C7" i="2"/>
  <c r="G20" i="2"/>
  <c r="C26" i="2"/>
  <c r="K22" i="2"/>
  <c r="G26" i="2"/>
  <c r="H12" i="2"/>
  <c r="G12" i="2"/>
  <c r="B8" i="2"/>
  <c r="I20" i="2"/>
  <c r="K13" i="2"/>
  <c r="E11" i="2"/>
  <c r="F16" i="2"/>
  <c r="E16" i="4"/>
  <c r="C9" i="2"/>
  <c r="H27" i="2"/>
  <c r="E8" i="2"/>
  <c r="G11" i="2"/>
  <c r="B9" i="4"/>
  <c r="G19" i="2"/>
  <c r="K8" i="2"/>
  <c r="E15" i="2"/>
  <c r="F12" i="2"/>
  <c r="J14" i="2"/>
  <c r="G14" i="2"/>
  <c r="C25" i="2"/>
  <c r="I14" i="2"/>
  <c r="G24" i="2"/>
  <c r="G13" i="2"/>
  <c r="E16" i="2"/>
  <c r="K7" i="2"/>
  <c r="K20" i="2"/>
  <c r="G23" i="2"/>
  <c r="J12" i="2"/>
  <c r="C12" i="2"/>
  <c r="K23" i="2"/>
  <c r="F13" i="2"/>
  <c r="J27" i="2"/>
  <c r="F25" i="2"/>
  <c r="J15" i="2"/>
  <c r="J9" i="2"/>
  <c r="G10" i="2"/>
  <c r="F8" i="2"/>
  <c r="B10" i="2"/>
  <c r="F9" i="4"/>
  <c r="H26" i="2"/>
  <c r="H11" i="2"/>
  <c r="J25" i="2"/>
  <c r="F9" i="2"/>
  <c r="I12" i="2"/>
  <c r="H25" i="2"/>
  <c r="F14" i="2"/>
  <c r="H23" i="2"/>
  <c r="K21" i="2"/>
  <c r="F7" i="2"/>
  <c r="B12" i="2"/>
  <c r="E12" i="2"/>
  <c r="B14" i="2"/>
  <c r="I25" i="2"/>
  <c r="E7" i="2"/>
  <c r="F19" i="2"/>
  <c r="H13" i="2"/>
  <c r="K18" i="2"/>
  <c r="C13" i="2"/>
  <c r="H22" i="2"/>
  <c r="C14" i="2"/>
  <c r="F24" i="2"/>
  <c r="I11" i="2"/>
  <c r="H15" i="2"/>
  <c r="F23" i="2"/>
  <c r="G7" i="2"/>
  <c r="J26" i="2"/>
  <c r="I9" i="2"/>
  <c r="C8" i="2"/>
  <c r="H19" i="2"/>
  <c r="J21" i="2"/>
  <c r="F10" i="4"/>
  <c r="C22" i="2"/>
  <c r="K14" i="2"/>
  <c r="J18" i="2"/>
  <c r="B13" i="2"/>
  <c r="I21" i="2"/>
  <c r="C27" i="2"/>
  <c r="H18" i="2"/>
  <c r="H24" i="2"/>
  <c r="I22" i="2"/>
  <c r="K9" i="2"/>
  <c r="H21" i="2"/>
  <c r="G16" i="2"/>
  <c r="G27" i="2"/>
  <c r="F22" i="2"/>
  <c r="I23" i="2"/>
  <c r="I18" i="2"/>
</calcChain>
</file>

<file path=xl/sharedStrings.xml><?xml version="1.0" encoding="utf-8"?>
<sst xmlns="http://schemas.openxmlformats.org/spreadsheetml/2006/main" count="1564" uniqueCount="118">
  <si>
    <t>One year</t>
  </si>
  <si>
    <t>Three years</t>
  </si>
  <si>
    <t>Five years</t>
  </si>
  <si>
    <t xml:space="preserve"> </t>
  </si>
  <si>
    <t>Ten years</t>
  </si>
  <si>
    <t>ALL</t>
  </si>
  <si>
    <t>FULL TIME</t>
  </si>
  <si>
    <t>PART TIME</t>
  </si>
  <si>
    <t>Academic year</t>
  </si>
  <si>
    <t>Total</t>
  </si>
  <si>
    <t>Unmatched and no further study</t>
  </si>
  <si>
    <t>Total matched to further study, employment or benefits</t>
  </si>
  <si>
    <t>Activity not captured</t>
  </si>
  <si>
    <t>No sustained destination</t>
  </si>
  <si>
    <t>Sustained employment</t>
  </si>
  <si>
    <t>Further study</t>
  </si>
  <si>
    <t>Further study and sustained employment</t>
  </si>
  <si>
    <t>employment, study or both</t>
  </si>
  <si>
    <t>N</t>
  </si>
  <si>
    <t>2003/2004N</t>
  </si>
  <si>
    <t>Percent</t>
  </si>
  <si>
    <t>2003/2004Percent</t>
  </si>
  <si>
    <t>2004/2005N</t>
  </si>
  <si>
    <t>-</t>
  </si>
  <si>
    <t>2004/2005Percent</t>
  </si>
  <si>
    <t>2005/2006N</t>
  </si>
  <si>
    <t>2005/2006Percent</t>
  </si>
  <si>
    <t>2006/2007N</t>
  </si>
  <si>
    <t>2006/2007Percent</t>
  </si>
  <si>
    <t>2007/2008N</t>
  </si>
  <si>
    <t>2007/2008Percent</t>
  </si>
  <si>
    <t>2008/2009N</t>
  </si>
  <si>
    <t>2008/2009Percent</t>
  </si>
  <si>
    <t>2009/2010N</t>
  </si>
  <si>
    <t>2009/2010Percent</t>
  </si>
  <si>
    <t>2010/2011N</t>
  </si>
  <si>
    <t>2010/2011Percent</t>
  </si>
  <si>
    <t>2011/2012N</t>
  </si>
  <si>
    <t>2011/2012Percent</t>
  </si>
  <si>
    <t>2012/2013N</t>
  </si>
  <si>
    <t>2012/2013Percent</t>
  </si>
  <si>
    <t>Years: 2003/2004 to 2012/2013</t>
  </si>
  <si>
    <t>Coverage: UK domiciled first degree graduates in English HEIs</t>
  </si>
  <si>
    <t>Please select mode of study and year after graduation from the following options:</t>
  </si>
  <si>
    <t>2012/2013</t>
  </si>
  <si>
    <t>All graduates</t>
  </si>
  <si>
    <t>2011/2012</t>
  </si>
  <si>
    <t>1 year after graduation</t>
  </si>
  <si>
    <t>Full time graduates</t>
  </si>
  <si>
    <t>2010/2011</t>
  </si>
  <si>
    <t>Part time graduates</t>
  </si>
  <si>
    <t>2009/2010</t>
  </si>
  <si>
    <t>2008/2009</t>
  </si>
  <si>
    <t>3 years after graduation</t>
  </si>
  <si>
    <t>2007/2008</t>
  </si>
  <si>
    <t>5 years after graduation</t>
  </si>
  <si>
    <t>2006/2007</t>
  </si>
  <si>
    <t>10 years after graduation</t>
  </si>
  <si>
    <t>2005/2006</t>
  </si>
  <si>
    <t>2004/2005</t>
  </si>
  <si>
    <t>Table</t>
  </si>
  <si>
    <t>2003/2004</t>
  </si>
  <si>
    <t>Full-time</t>
  </si>
  <si>
    <t>Part-time</t>
  </si>
  <si>
    <t>LQ</t>
  </si>
  <si>
    <t>Median</t>
  </si>
  <si>
    <t>UQ</t>
  </si>
  <si>
    <t>Count</t>
  </si>
  <si>
    <t>2002/2003</t>
  </si>
  <si>
    <t>2013/2014</t>
  </si>
  <si>
    <t>Coverage: UK domiciled first degree graduates from English HEIs in sustained employment only</t>
  </si>
  <si>
    <t>Lower quartile</t>
  </si>
  <si>
    <t>Upper quartile</t>
  </si>
  <si>
    <t/>
  </si>
  <si>
    <r>
      <t>Total number of graduates</t>
    </r>
    <r>
      <rPr>
        <vertAlign val="superscript"/>
        <sz val="8"/>
        <color theme="1"/>
        <rFont val="Arial"/>
        <family val="2"/>
      </rPr>
      <t>1</t>
    </r>
  </si>
  <si>
    <r>
      <t>Number of graduates matched to further study, employment or benefits records</t>
    </r>
    <r>
      <rPr>
        <b/>
        <vertAlign val="superscript"/>
        <sz val="8"/>
        <color theme="1"/>
        <rFont val="Arial"/>
        <family val="2"/>
      </rPr>
      <t>1</t>
    </r>
  </si>
  <si>
    <t>Full-time graduates</t>
  </si>
  <si>
    <t>Part-time graduates</t>
  </si>
  <si>
    <t>Academic 
Year</t>
  </si>
  <si>
    <t>Source: Employment data (P45 and P14), The National Benefits Database, Labour Market System, Juvos, Higher Education Statistics Agency data</t>
  </si>
  <si>
    <r>
      <t>Unmatched</t>
    </r>
    <r>
      <rPr>
        <vertAlign val="superscript"/>
        <sz val="8"/>
        <color theme="1"/>
        <rFont val="Arial"/>
        <family val="2"/>
      </rPr>
      <t>1,2</t>
    </r>
  </si>
  <si>
    <r>
      <t>Activity not captured</t>
    </r>
    <r>
      <rPr>
        <vertAlign val="superscript"/>
        <sz val="8"/>
        <color theme="1"/>
        <rFont val="Arial"/>
        <family val="2"/>
      </rPr>
      <t>1,3</t>
    </r>
  </si>
  <si>
    <r>
      <t>No sustained destination</t>
    </r>
    <r>
      <rPr>
        <vertAlign val="superscript"/>
        <sz val="8"/>
        <color theme="1"/>
        <rFont val="Arial"/>
        <family val="2"/>
      </rPr>
      <t>1,4</t>
    </r>
  </si>
  <si>
    <r>
      <t>Sustained employment</t>
    </r>
    <r>
      <rPr>
        <vertAlign val="superscript"/>
        <sz val="8"/>
        <color theme="1"/>
        <rFont val="Arial"/>
        <family val="2"/>
      </rPr>
      <t>1,5</t>
    </r>
  </si>
  <si>
    <t xml:space="preserve">5. Graduates with an employment record for one day or more in at least five out of six months between October and March in the tax year of interest. </t>
  </si>
  <si>
    <r>
      <t>Further study</t>
    </r>
    <r>
      <rPr>
        <vertAlign val="superscript"/>
        <sz val="8"/>
        <color theme="1"/>
        <rFont val="Arial"/>
        <family val="2"/>
      </rPr>
      <t>1,6</t>
    </r>
  </si>
  <si>
    <t>4. Graduates who have no sustained employment record but are recorded as having a benefits spell or unsustained employment spell in the tax year of interest.</t>
  </si>
  <si>
    <t>7. Graduates who have a sustained employment record and further study record in the tax year of interest.</t>
  </si>
  <si>
    <t>Activity of graduates who were matched to further study, employment or benefits records</t>
  </si>
  <si>
    <r>
      <t>Further study, sustained employment or both</t>
    </r>
    <r>
      <rPr>
        <vertAlign val="superscript"/>
        <sz val="8"/>
        <color theme="1"/>
        <rFont val="Arial"/>
        <family val="2"/>
      </rPr>
      <t>1</t>
    </r>
  </si>
  <si>
    <t xml:space="preserve">2. Graduates who could not be matched to the Department for Work and Pensions' (DWP) Customer Information System (CIS) and who do not have a further study record in the tax year of interest are considered to be unmatched. </t>
  </si>
  <si>
    <t>3. Graduates who have been matched to the DWP's CIS but have no employment or benefits record in the tax year of interest.</t>
  </si>
  <si>
    <t>SFR36/2016</t>
  </si>
  <si>
    <t>Contents</t>
  </si>
  <si>
    <t>Table 1</t>
  </si>
  <si>
    <t>Table 2</t>
  </si>
  <si>
    <t>Activity of first degree graduates in the United Kingdom</t>
  </si>
  <si>
    <t>Table 1: Activity of first degree graduates in the United Kingdom</t>
  </si>
  <si>
    <t>Enquiries</t>
  </si>
  <si>
    <t>Media</t>
  </si>
  <si>
    <t xml:space="preserve">
Non-media</t>
  </si>
  <si>
    <t xml:space="preserve">
Alison Judd, Higher Education Analysis, Department for Education, 1 Victoria Street, London SW1H 0ET. 
Tel: 020 7215 0539</t>
  </si>
  <si>
    <t>Press Office News Desk, Department for Education, Sanctuary Buildings, 20 Great Smith St, London SW1P 3BT. 
Tel: 020 7783 8300</t>
  </si>
  <si>
    <t>Employment and Earnings Outcomes of Higher Education Graduates: Experimental Data from the Longitudinal Education Outcomes (LEO) Dataset</t>
  </si>
  <si>
    <r>
      <t>Table 2: Annualised earnings</t>
    </r>
    <r>
      <rPr>
        <b/>
        <vertAlign val="superscript"/>
        <sz val="9"/>
        <color theme="1"/>
        <rFont val="Arial"/>
        <family val="2"/>
      </rPr>
      <t>1</t>
    </r>
    <r>
      <rPr>
        <b/>
        <sz val="9"/>
        <color theme="1"/>
        <rFont val="Arial"/>
        <family val="2"/>
      </rPr>
      <t xml:space="preserve"> of first degree graduates in sustained employment</t>
    </r>
    <r>
      <rPr>
        <b/>
        <vertAlign val="superscript"/>
        <sz val="9"/>
        <color theme="1"/>
        <rFont val="Arial"/>
        <family val="2"/>
      </rPr>
      <t>2</t>
    </r>
    <r>
      <rPr>
        <b/>
        <sz val="9"/>
        <color theme="1"/>
        <rFont val="Arial"/>
        <family val="2"/>
      </rPr>
      <t xml:space="preserve"> in the United Kingdom</t>
    </r>
  </si>
  <si>
    <t xml:space="preserve">2. Graduates with an employment record for one day or more in at least five out of six months between October and March in the tax year of interest. </t>
  </si>
  <si>
    <r>
      <t>Total number of graduates included in earnings figures</t>
    </r>
    <r>
      <rPr>
        <b/>
        <vertAlign val="superscript"/>
        <sz val="8"/>
        <color theme="1"/>
        <rFont val="Arial"/>
        <family val="2"/>
      </rPr>
      <t>3</t>
    </r>
  </si>
  <si>
    <t>Annualised earnings of first degree graduates in sustained employment in the United Kingdom</t>
  </si>
  <si>
    <t xml:space="preserve">6. Graduates who are enrolled on a higher education course at any UK HEI at any point during the tax year of interest. Students enrolled on further education courses, on some initial teacher training enhancement, booster and extension courses, or whose study status is dormant or who are on sabbatical are excluded from this indicator. Each tax year spans two academic years; therefore, graduates will be flagged as being in further study if they have a HESA record in one of these two academic years.  </t>
  </si>
  <si>
    <t>1. Figures have been rounded to the nearest 5. Therefore, full-time and part-time figures will not always sum to the total figure. Percentages have been calculated on unrounded figures but have been rounded to one decimal place; therefore, they will not always sum exactly to 100.</t>
  </si>
  <si>
    <t xml:space="preserve">3. Figures have been rounded to the nearest 5. Therefore, full-time and part-time figures will not always sum to the total figure. </t>
  </si>
  <si>
    <t>1. Raw earnings have been adjusted to represent what individuals would have earned if they had been earning at the same daily rate for the full tax year. This will be higher than raw earnings for those who did not work for the entire year.</t>
  </si>
  <si>
    <r>
      <t>Further study and sustained employment</t>
    </r>
    <r>
      <rPr>
        <vertAlign val="superscript"/>
        <sz val="8"/>
        <color theme="1"/>
        <rFont val="Arial"/>
        <family val="2"/>
      </rPr>
      <t>1,7</t>
    </r>
  </si>
  <si>
    <r>
      <t>Annualised earnings, £</t>
    </r>
    <r>
      <rPr>
        <b/>
        <vertAlign val="superscript"/>
        <sz val="8"/>
        <color theme="1"/>
        <rFont val="Arial"/>
        <family val="2"/>
      </rPr>
      <t>4</t>
    </r>
  </si>
  <si>
    <t>4. Earnings have been rounded to the nearest £500.</t>
  </si>
  <si>
    <t>he.statistics@bis.gsi.gov.uk</t>
  </si>
  <si>
    <t xml:space="preserve">https://www.gov.uk/government/statistics?departments%5B%5D=department-for-education </t>
  </si>
  <si>
    <t>Webpage: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</si>
</sst>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0.0"/>
    <numFmt numFmtId="166" formatCode="0.0\%"/>
    <numFmt numFmtId="167" formatCode="0\%"/>
    <numFmt numFmtId="168" formatCode="_-* #,##0_-;\-* #,##0_-;_-* &quot;-&quot;??_-;_-@_-"/>
  </numFmts>
  <fonts count="25" x14ac:knownFonts="1">
    <font>
      <sz val="11"/>
      <color theme="1"/>
      <name val="Calibri"/>
      <family val="2"/>
      <scheme val="minor"/>
    </font>
    <font>
      <sz val="11"/>
      <color theme="1"/>
      <name val="Calibri"/>
      <family val="2"/>
      <scheme val="minor"/>
    </font>
    <font>
      <b/>
      <sz val="11"/>
      <color rgb="FFC00000"/>
      <name val="Arial"/>
      <family val="2"/>
    </font>
    <font>
      <sz val="11"/>
      <color theme="1"/>
      <name val="Arial"/>
      <family val="2"/>
    </font>
    <font>
      <b/>
      <sz val="11"/>
      <color rgb="FF00B050"/>
      <name val="Arial"/>
      <family val="2"/>
    </font>
    <font>
      <b/>
      <sz val="11"/>
      <color rgb="FFFF0000"/>
      <name val="Arial"/>
      <family val="2"/>
    </font>
    <font>
      <sz val="8"/>
      <color theme="1"/>
      <name val="Arial"/>
      <family val="2"/>
    </font>
    <font>
      <sz val="11"/>
      <color rgb="FF00B050"/>
      <name val="Arial"/>
      <family val="2"/>
    </font>
    <font>
      <b/>
      <sz val="11"/>
      <color theme="1"/>
      <name val="Arial"/>
      <family val="2"/>
    </font>
    <font>
      <sz val="10"/>
      <name val="Arial"/>
      <family val="2"/>
    </font>
    <font>
      <b/>
      <sz val="8"/>
      <color theme="1"/>
      <name val="Arial"/>
      <family val="2"/>
    </font>
    <font>
      <b/>
      <sz val="9"/>
      <color theme="1"/>
      <name val="Arial"/>
      <family val="2"/>
    </font>
    <font>
      <sz val="11"/>
      <color theme="0" tint="-0.14999847407452621"/>
      <name val="Calibri"/>
      <family val="2"/>
      <scheme val="minor"/>
    </font>
    <font>
      <i/>
      <sz val="11"/>
      <color theme="1"/>
      <name val="Calibri"/>
      <family val="2"/>
      <scheme val="minor"/>
    </font>
    <font>
      <b/>
      <vertAlign val="superscript"/>
      <sz val="8"/>
      <color theme="1"/>
      <name val="Arial"/>
      <family val="2"/>
    </font>
    <font>
      <vertAlign val="superscript"/>
      <sz val="8"/>
      <color theme="1"/>
      <name val="Arial"/>
      <family val="2"/>
    </font>
    <font>
      <i/>
      <sz val="8"/>
      <name val="Arial"/>
      <family val="2"/>
    </font>
    <font>
      <sz val="14"/>
      <color theme="1"/>
      <name val="Arial"/>
      <family val="2"/>
    </font>
    <font>
      <b/>
      <sz val="14"/>
      <color theme="1"/>
      <name val="Arial"/>
      <family val="2"/>
    </font>
    <font>
      <u/>
      <sz val="11"/>
      <color theme="10"/>
      <name val="Calibri"/>
      <family val="2"/>
      <scheme val="minor"/>
    </font>
    <font>
      <u/>
      <sz val="11"/>
      <color theme="10"/>
      <name val="Arial"/>
      <family val="2"/>
    </font>
    <font>
      <sz val="9"/>
      <color theme="1"/>
      <name val="Arial"/>
      <family val="2"/>
    </font>
    <font>
      <b/>
      <vertAlign val="superscript"/>
      <sz val="9"/>
      <color theme="1"/>
      <name val="Arial"/>
      <family val="2"/>
    </font>
    <font>
      <sz val="11"/>
      <name val="Arial"/>
      <family val="2"/>
    </font>
    <font>
      <sz val="11"/>
      <color rgb="FFFF0000"/>
      <name val="Arial"/>
      <family val="2"/>
    </font>
  </fonts>
  <fills count="8">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4" tint="0.59999389629810485"/>
        <bgColor indexed="64"/>
      </patternFill>
    </fill>
  </fills>
  <borders count="12">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6">
    <xf numFmtId="0" fontId="0" fillId="0" borderId="0"/>
    <xf numFmtId="9" fontId="1" fillId="0" borderId="0" applyFont="0" applyFill="0" applyBorder="0" applyAlignment="0" applyProtection="0"/>
    <xf numFmtId="0" fontId="9" fillId="0" borderId="0"/>
    <xf numFmtId="43" fontId="1" fillId="0" borderId="0" applyFont="0" applyFill="0" applyBorder="0" applyAlignment="0" applyProtection="0"/>
    <xf numFmtId="0" fontId="19" fillId="0" borderId="0" applyNumberFormat="0" applyFill="0" applyBorder="0" applyAlignment="0" applyProtection="0"/>
    <xf numFmtId="0" fontId="1" fillId="0" borderId="0"/>
  </cellStyleXfs>
  <cellXfs count="105">
    <xf numFmtId="0" fontId="0" fillId="0" borderId="0" xfId="0"/>
    <xf numFmtId="0" fontId="2" fillId="0" borderId="0" xfId="0" applyFont="1"/>
    <xf numFmtId="0" fontId="3" fillId="0" borderId="0" xfId="0" applyFont="1"/>
    <xf numFmtId="0" fontId="4" fillId="0" borderId="0" xfId="0" applyFont="1"/>
    <xf numFmtId="3" fontId="3" fillId="0" borderId="0" xfId="0" applyNumberFormat="1" applyFont="1"/>
    <xf numFmtId="0" fontId="5" fillId="0" borderId="0" xfId="0" applyFont="1"/>
    <xf numFmtId="0" fontId="6" fillId="2" borderId="1" xfId="0" applyFont="1" applyFill="1" applyBorder="1" applyAlignment="1">
      <alignment wrapText="1"/>
    </xf>
    <xf numFmtId="0" fontId="6" fillId="2" borderId="2" xfId="0" applyFont="1" applyFill="1" applyBorder="1" applyAlignment="1">
      <alignment wrapText="1"/>
    </xf>
    <xf numFmtId="0" fontId="6" fillId="3" borderId="2" xfId="0" applyFont="1" applyFill="1" applyBorder="1" applyAlignment="1">
      <alignment wrapText="1"/>
    </xf>
    <xf numFmtId="0" fontId="6" fillId="4" borderId="2" xfId="0" applyFont="1" applyFill="1" applyBorder="1" applyAlignment="1">
      <alignment wrapText="1"/>
    </xf>
    <xf numFmtId="0" fontId="3" fillId="4" borderId="0" xfId="0" applyFont="1" applyFill="1"/>
    <xf numFmtId="0" fontId="3" fillId="2" borderId="0" xfId="0" applyFont="1" applyFill="1"/>
    <xf numFmtId="1" fontId="3" fillId="3" borderId="0" xfId="0" applyNumberFormat="1" applyFont="1" applyFill="1"/>
    <xf numFmtId="1" fontId="3" fillId="4" borderId="0" xfId="0" applyNumberFormat="1" applyFont="1" applyFill="1"/>
    <xf numFmtId="3" fontId="3" fillId="2" borderId="0" xfId="0" applyNumberFormat="1" applyFont="1" applyFill="1"/>
    <xf numFmtId="1" fontId="3" fillId="3" borderId="0" xfId="1" applyNumberFormat="1" applyFont="1" applyFill="1"/>
    <xf numFmtId="0" fontId="7" fillId="4" borderId="0" xfId="0" applyFont="1" applyFill="1"/>
    <xf numFmtId="164" fontId="3" fillId="2" borderId="0" xfId="1" applyNumberFormat="1" applyFont="1" applyFill="1"/>
    <xf numFmtId="9" fontId="3" fillId="2" borderId="0" xfId="1" applyFont="1" applyFill="1"/>
    <xf numFmtId="164" fontId="3" fillId="3" borderId="0" xfId="1" applyNumberFormat="1" applyFont="1" applyFill="1"/>
    <xf numFmtId="1" fontId="3" fillId="4" borderId="0" xfId="1" applyNumberFormat="1" applyFont="1" applyFill="1"/>
    <xf numFmtId="164" fontId="3" fillId="4" borderId="0" xfId="1" applyNumberFormat="1" applyFont="1" applyFill="1"/>
    <xf numFmtId="165" fontId="3" fillId="2" borderId="0" xfId="0" applyNumberFormat="1" applyFont="1" applyFill="1"/>
    <xf numFmtId="164" fontId="3" fillId="4" borderId="0" xfId="0" applyNumberFormat="1" applyFont="1" applyFill="1"/>
    <xf numFmtId="0" fontId="3" fillId="0" borderId="0" xfId="0" applyFont="1" applyFill="1"/>
    <xf numFmtId="3" fontId="3" fillId="0" borderId="0" xfId="0" applyNumberFormat="1" applyFont="1" applyFill="1"/>
    <xf numFmtId="0" fontId="0" fillId="5" borderId="0" xfId="0" applyFill="1"/>
    <xf numFmtId="0" fontId="0" fillId="5" borderId="0" xfId="0" applyFill="1" applyBorder="1"/>
    <xf numFmtId="0" fontId="0" fillId="5" borderId="2" xfId="0" applyFill="1" applyBorder="1"/>
    <xf numFmtId="0" fontId="10" fillId="5" borderId="0" xfId="0" applyFont="1" applyFill="1" applyBorder="1" applyAlignment="1">
      <alignment horizontal="left" wrapText="1"/>
    </xf>
    <xf numFmtId="0" fontId="10" fillId="5" borderId="0" xfId="0" applyFont="1" applyFill="1" applyBorder="1" applyAlignment="1">
      <alignment horizontal="center"/>
    </xf>
    <xf numFmtId="0" fontId="6" fillId="5" borderId="2" xfId="0" applyFont="1" applyFill="1" applyBorder="1" applyAlignment="1">
      <alignment wrapText="1"/>
    </xf>
    <xf numFmtId="0" fontId="6" fillId="5" borderId="0" xfId="0" applyFont="1" applyFill="1" applyBorder="1" applyAlignment="1">
      <alignment wrapText="1"/>
    </xf>
    <xf numFmtId="0" fontId="11" fillId="7" borderId="4" xfId="0" applyFont="1" applyFill="1" applyBorder="1" applyAlignment="1">
      <alignment horizontal="center" vertical="center" wrapText="1"/>
    </xf>
    <xf numFmtId="0" fontId="6" fillId="3" borderId="0" xfId="0" applyFont="1" applyFill="1"/>
    <xf numFmtId="3" fontId="6" fillId="3" borderId="0" xfId="0" applyNumberFormat="1" applyFont="1" applyFill="1" applyAlignment="1">
      <alignment horizontal="right"/>
    </xf>
    <xf numFmtId="3" fontId="6" fillId="5" borderId="0" xfId="0" applyNumberFormat="1" applyFont="1" applyFill="1"/>
    <xf numFmtId="0" fontId="6" fillId="5" borderId="0" xfId="0" applyFont="1" applyFill="1"/>
    <xf numFmtId="0" fontId="3" fillId="5" borderId="0" xfId="0" applyFont="1" applyFill="1"/>
    <xf numFmtId="3" fontId="6" fillId="5" borderId="0" xfId="0" applyNumberFormat="1" applyFont="1" applyFill="1" applyAlignment="1">
      <alignment horizontal="right"/>
    </xf>
    <xf numFmtId="0" fontId="6" fillId="5" borderId="0" xfId="1" applyNumberFormat="1" applyFont="1" applyFill="1" applyAlignment="1">
      <alignment horizontal="right"/>
    </xf>
    <xf numFmtId="9" fontId="6" fillId="5" borderId="0" xfId="1" applyFont="1" applyFill="1" applyBorder="1"/>
    <xf numFmtId="3" fontId="6" fillId="5" borderId="0" xfId="0" applyNumberFormat="1" applyFont="1" applyFill="1" applyBorder="1"/>
    <xf numFmtId="0" fontId="2" fillId="5" borderId="0" xfId="0" applyFont="1" applyFill="1" applyAlignment="1">
      <alignment horizontal="left"/>
    </xf>
    <xf numFmtId="0" fontId="6" fillId="5" borderId="0" xfId="0" applyFont="1" applyFill="1" applyBorder="1"/>
    <xf numFmtId="3" fontId="6" fillId="5" borderId="0" xfId="0" applyNumberFormat="1" applyFont="1" applyFill="1" applyBorder="1" applyAlignment="1">
      <alignment horizontal="right"/>
    </xf>
    <xf numFmtId="0" fontId="6" fillId="0" borderId="0" xfId="0" applyFont="1"/>
    <xf numFmtId="166" fontId="6" fillId="3" borderId="0" xfId="1" applyNumberFormat="1" applyFont="1" applyFill="1" applyAlignment="1">
      <alignment horizontal="right"/>
    </xf>
    <xf numFmtId="167" fontId="6" fillId="5" borderId="0" xfId="0" applyNumberFormat="1" applyFont="1" applyFill="1"/>
    <xf numFmtId="166" fontId="6" fillId="5" borderId="0" xfId="1" applyNumberFormat="1" applyFont="1" applyFill="1" applyAlignment="1">
      <alignment horizontal="right"/>
    </xf>
    <xf numFmtId="166" fontId="6" fillId="5" borderId="0" xfId="0" applyNumberFormat="1" applyFont="1" applyFill="1" applyAlignment="1">
      <alignment horizontal="right"/>
    </xf>
    <xf numFmtId="166" fontId="6" fillId="5" borderId="0" xfId="0" applyNumberFormat="1" applyFont="1" applyFill="1" applyBorder="1" applyAlignment="1">
      <alignment horizontal="right"/>
    </xf>
    <xf numFmtId="166" fontId="6" fillId="5" borderId="0" xfId="1" applyNumberFormat="1" applyFont="1" applyFill="1" applyBorder="1" applyAlignment="1">
      <alignment horizontal="right"/>
    </xf>
    <xf numFmtId="166" fontId="6" fillId="3" borderId="0" xfId="1" applyNumberFormat="1" applyFont="1" applyFill="1" applyBorder="1" applyAlignment="1">
      <alignment horizontal="right"/>
    </xf>
    <xf numFmtId="0" fontId="6" fillId="5" borderId="2" xfId="0" applyFont="1" applyFill="1" applyBorder="1"/>
    <xf numFmtId="3" fontId="6" fillId="5" borderId="2" xfId="0" applyNumberFormat="1" applyFont="1" applyFill="1" applyBorder="1" applyAlignment="1">
      <alignment horizontal="right"/>
    </xf>
    <xf numFmtId="166" fontId="6" fillId="5" borderId="2" xfId="1" applyNumberFormat="1" applyFont="1" applyFill="1" applyBorder="1" applyAlignment="1">
      <alignment horizontal="right"/>
    </xf>
    <xf numFmtId="166" fontId="0" fillId="5" borderId="2" xfId="0" applyNumberFormat="1" applyFill="1" applyBorder="1"/>
    <xf numFmtId="0" fontId="0" fillId="5" borderId="0" xfId="0" applyNumberFormat="1" applyFill="1"/>
    <xf numFmtId="0" fontId="0" fillId="0" borderId="0" xfId="0" applyFill="1"/>
    <xf numFmtId="0" fontId="12" fillId="0" borderId="0" xfId="0" applyFont="1" applyFill="1"/>
    <xf numFmtId="0" fontId="0" fillId="0" borderId="7" xfId="0" applyFill="1" applyBorder="1" applyAlignment="1">
      <alignment horizontal="right"/>
    </xf>
    <xf numFmtId="0" fontId="0" fillId="0" borderId="1" xfId="0" applyFill="1" applyBorder="1" applyAlignment="1">
      <alignment horizontal="right"/>
    </xf>
    <xf numFmtId="0" fontId="13" fillId="0" borderId="0" xfId="0" applyFont="1" applyFill="1"/>
    <xf numFmtId="0" fontId="0" fillId="0" borderId="0" xfId="0" applyFill="1" applyBorder="1" applyAlignment="1">
      <alignment horizontal="right"/>
    </xf>
    <xf numFmtId="168" fontId="0" fillId="0" borderId="0" xfId="3" applyNumberFormat="1" applyFont="1" applyFill="1"/>
    <xf numFmtId="0" fontId="13" fillId="0" borderId="0" xfId="0" applyFont="1" applyFill="1" applyBorder="1"/>
    <xf numFmtId="0" fontId="0" fillId="5" borderId="3" xfId="0" applyFill="1" applyBorder="1"/>
    <xf numFmtId="0" fontId="10" fillId="5" borderId="2" xfId="0" applyFont="1" applyFill="1" applyBorder="1" applyAlignment="1">
      <alignment horizontal="right" wrapText="1"/>
    </xf>
    <xf numFmtId="0" fontId="10" fillId="5" borderId="0" xfId="0" applyFont="1" applyFill="1" applyBorder="1" applyAlignment="1">
      <alignment horizontal="right" wrapText="1"/>
    </xf>
    <xf numFmtId="0" fontId="6" fillId="5" borderId="2" xfId="0" applyFont="1" applyFill="1" applyBorder="1" applyAlignment="1">
      <alignment horizontal="right"/>
    </xf>
    <xf numFmtId="0" fontId="0" fillId="5" borderId="0" xfId="0" applyFill="1" applyAlignment="1"/>
    <xf numFmtId="168" fontId="6" fillId="5" borderId="0" xfId="3" applyNumberFormat="1" applyFont="1" applyFill="1"/>
    <xf numFmtId="168" fontId="6" fillId="3" borderId="0" xfId="3" applyNumberFormat="1" applyFont="1" applyFill="1" applyAlignment="1">
      <alignment horizontal="right"/>
    </xf>
    <xf numFmtId="168" fontId="6" fillId="5" borderId="0" xfId="3" applyNumberFormat="1" applyFont="1" applyFill="1" applyAlignment="1">
      <alignment horizontal="right"/>
    </xf>
    <xf numFmtId="168" fontId="6" fillId="5" borderId="2" xfId="3" applyNumberFormat="1" applyFont="1" applyFill="1" applyBorder="1" applyAlignment="1">
      <alignment horizontal="right"/>
    </xf>
    <xf numFmtId="0" fontId="10" fillId="6" borderId="3" xfId="0" applyFont="1" applyFill="1" applyBorder="1"/>
    <xf numFmtId="0" fontId="0" fillId="6" borderId="3" xfId="0" applyFill="1" applyBorder="1"/>
    <xf numFmtId="0" fontId="16" fillId="5" borderId="0" xfId="0" applyFont="1" applyFill="1" applyAlignment="1">
      <alignment horizontal="right"/>
    </xf>
    <xf numFmtId="0" fontId="6" fillId="5" borderId="0" xfId="0" applyFont="1" applyFill="1" applyAlignment="1"/>
    <xf numFmtId="0" fontId="8" fillId="5" borderId="0" xfId="0" applyFont="1" applyFill="1"/>
    <xf numFmtId="0" fontId="17" fillId="5" borderId="0" xfId="0" applyFont="1" applyFill="1"/>
    <xf numFmtId="0" fontId="18" fillId="5" borderId="0" xfId="0" applyFont="1" applyFill="1"/>
    <xf numFmtId="0" fontId="3" fillId="5" borderId="8" xfId="0" applyFont="1" applyFill="1" applyBorder="1"/>
    <xf numFmtId="0" fontId="20" fillId="5" borderId="8" xfId="4" applyFont="1" applyFill="1" applyBorder="1"/>
    <xf numFmtId="0" fontId="11" fillId="5" borderId="0" xfId="0" applyFont="1" applyFill="1"/>
    <xf numFmtId="0" fontId="21" fillId="5" borderId="0" xfId="0" applyFont="1" applyFill="1"/>
    <xf numFmtId="0" fontId="21" fillId="6" borderId="6" xfId="0" applyFont="1" applyFill="1" applyBorder="1" applyAlignment="1">
      <alignment horizontal="center"/>
    </xf>
    <xf numFmtId="0" fontId="21" fillId="6" borderId="5" xfId="0" applyFont="1" applyFill="1" applyBorder="1" applyAlignment="1">
      <alignment horizontal="center"/>
    </xf>
    <xf numFmtId="0" fontId="8" fillId="5" borderId="3" xfId="5" applyFont="1" applyFill="1" applyBorder="1"/>
    <xf numFmtId="0" fontId="3" fillId="5" borderId="0" xfId="5" applyFont="1" applyFill="1" applyBorder="1" applyAlignment="1">
      <alignment vertical="top"/>
    </xf>
    <xf numFmtId="0" fontId="3" fillId="5" borderId="2" xfId="5" applyFont="1" applyFill="1" applyBorder="1" applyAlignment="1">
      <alignment vertical="center"/>
    </xf>
    <xf numFmtId="0" fontId="3" fillId="5" borderId="9" xfId="5" applyFont="1" applyFill="1" applyBorder="1"/>
    <xf numFmtId="0" fontId="23" fillId="5" borderId="10" xfId="0" applyFont="1" applyFill="1" applyBorder="1" applyAlignment="1">
      <alignment horizontal="justify" vertical="top" wrapText="1"/>
    </xf>
    <xf numFmtId="0" fontId="23" fillId="5" borderId="10" xfId="0" applyFont="1" applyFill="1" applyBorder="1" applyAlignment="1">
      <alignment horizontal="justify" wrapText="1"/>
    </xf>
    <xf numFmtId="0" fontId="20" fillId="5" borderId="11" xfId="4" applyFont="1" applyFill="1" applyBorder="1" applyAlignment="1">
      <alignment horizontal="justify" vertical="center" wrapText="1"/>
    </xf>
    <xf numFmtId="0" fontId="24" fillId="5" borderId="0" xfId="0" applyFont="1" applyFill="1"/>
    <xf numFmtId="0" fontId="23" fillId="5" borderId="0" xfId="0" applyFont="1" applyFill="1" applyBorder="1" applyAlignment="1">
      <alignment vertical="top" wrapText="1"/>
    </xf>
    <xf numFmtId="0" fontId="19" fillId="0" borderId="0" xfId="4"/>
    <xf numFmtId="0" fontId="10" fillId="6" borderId="3" xfId="0" applyFont="1" applyFill="1" applyBorder="1" applyAlignment="1">
      <alignment horizontal="left" wrapText="1"/>
    </xf>
    <xf numFmtId="0" fontId="10" fillId="5" borderId="3" xfId="0" applyFont="1" applyFill="1" applyBorder="1" applyAlignment="1">
      <alignment horizontal="left" wrapText="1"/>
    </xf>
    <xf numFmtId="0" fontId="10" fillId="5" borderId="2" xfId="0" applyFont="1" applyFill="1" applyBorder="1" applyAlignment="1">
      <alignment horizontal="left" wrapText="1"/>
    </xf>
    <xf numFmtId="0" fontId="10" fillId="5" borderId="1" xfId="0" applyFont="1" applyFill="1" applyBorder="1" applyAlignment="1">
      <alignment horizontal="center"/>
    </xf>
    <xf numFmtId="0" fontId="6" fillId="5" borderId="0" xfId="0" applyFont="1" applyFill="1" applyAlignment="1">
      <alignment horizontal="left" wrapText="1"/>
    </xf>
    <xf numFmtId="0" fontId="16" fillId="5" borderId="3" xfId="0" applyFont="1" applyFill="1" applyBorder="1" applyAlignment="1">
      <alignment horizontal="right" wrapText="1"/>
    </xf>
  </cellXfs>
  <cellStyles count="6">
    <cellStyle name="Comma" xfId="3" builtinId="3"/>
    <cellStyle name="Hyperlink" xfId="4" builtinId="8"/>
    <cellStyle name="Normal" xfId="0" builtinId="0"/>
    <cellStyle name="Normal 2 2" xfId="2"/>
    <cellStyle name="Normal 3" xfId="5"/>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967740</xdr:colOff>
      <xdr:row>5</xdr:row>
      <xdr:rowOff>122698</xdr:rowOff>
    </xdr:to>
    <xdr:pic>
      <xdr:nvPicPr>
        <xdr:cNvPr id="2" name="Picture 1" descr="https://upload.wikimedia.org/wikipedia/en/thumb/6/68/Department_for_Education.svg/1024px-Department_for_Education.sv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52600" cy="10370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oars\AppData\Local\Temp\Earnings%20draft%20270716%20for%20Q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Data"/>
      <sheetName val="Tables"/>
      <sheetName val="D_2707"/>
    </sheetNames>
    <sheetDataSet>
      <sheetData sheetId="0">
        <row r="1">
          <cell r="D1" t="str">
            <v>LOWER_2005</v>
          </cell>
          <cell r="E1" t="str">
            <v>MEDIAN_2005</v>
          </cell>
          <cell r="F1" t="str">
            <v>UPPER_2005</v>
          </cell>
          <cell r="G1" t="str">
            <v>COUNT_2005</v>
          </cell>
          <cell r="H1" t="str">
            <v>LOWER_2006</v>
          </cell>
          <cell r="I1" t="str">
            <v>MEDIAN_2006</v>
          </cell>
          <cell r="J1" t="str">
            <v>UPPER_2006</v>
          </cell>
          <cell r="K1" t="str">
            <v>COUNT_2006</v>
          </cell>
          <cell r="L1" t="str">
            <v>LOWER_2007</v>
          </cell>
          <cell r="M1" t="str">
            <v>MEDIAN_2007</v>
          </cell>
          <cell r="N1" t="str">
            <v>UPPER_2007</v>
          </cell>
          <cell r="O1" t="str">
            <v>COUNT_2007</v>
          </cell>
          <cell r="P1" t="str">
            <v>LOWER_2008</v>
          </cell>
          <cell r="Q1" t="str">
            <v>MEDIAN_2008</v>
          </cell>
          <cell r="R1" t="str">
            <v>UPPER_2008</v>
          </cell>
          <cell r="S1" t="str">
            <v>COUNT_2008</v>
          </cell>
          <cell r="T1" t="str">
            <v>LOWER_2009</v>
          </cell>
          <cell r="U1" t="str">
            <v>MEDIAN_2009</v>
          </cell>
          <cell r="V1" t="str">
            <v>UPPER_2009</v>
          </cell>
          <cell r="W1" t="str">
            <v>COUNT_2009</v>
          </cell>
          <cell r="X1" t="str">
            <v>LOWER_2010</v>
          </cell>
          <cell r="Y1" t="str">
            <v>MEDIAN_2010</v>
          </cell>
          <cell r="Z1" t="str">
            <v>UPPER_2010</v>
          </cell>
          <cell r="AA1" t="str">
            <v>COUNT_2010</v>
          </cell>
          <cell r="AB1" t="str">
            <v>LOWER_2011</v>
          </cell>
          <cell r="AC1" t="str">
            <v>MEDIAN_2011</v>
          </cell>
          <cell r="AD1" t="str">
            <v>UPPER_2011</v>
          </cell>
          <cell r="AE1" t="str">
            <v>COUNT_2011</v>
          </cell>
          <cell r="AF1" t="str">
            <v>LOWER_2012</v>
          </cell>
          <cell r="AG1" t="str">
            <v>MEDIAN_2012</v>
          </cell>
          <cell r="AH1" t="str">
            <v>UPPER_2012</v>
          </cell>
          <cell r="AI1" t="str">
            <v>COUNT_2012</v>
          </cell>
          <cell r="AJ1" t="str">
            <v>LOWER_2013</v>
          </cell>
          <cell r="AK1" t="str">
            <v>MEDIAN_2013</v>
          </cell>
          <cell r="AL1" t="str">
            <v>UPPER_2013</v>
          </cell>
          <cell r="AM1" t="str">
            <v>COUNT_2013</v>
          </cell>
          <cell r="AN1" t="str">
            <v>LOWER_2014</v>
          </cell>
          <cell r="AO1" t="str">
            <v>MEDIAN_2014</v>
          </cell>
          <cell r="AP1" t="str">
            <v>UPPER_2014</v>
          </cell>
          <cell r="AQ1" t="str">
            <v>COUNT_2014</v>
          </cell>
          <cell r="AR1" t="str">
            <v>LOWER_2015</v>
          </cell>
          <cell r="AS1" t="str">
            <v>MEDIAN_2015</v>
          </cell>
          <cell r="AT1" t="str">
            <v>UPPER_2015</v>
          </cell>
          <cell r="AU1" t="str">
            <v>COUNT_2015</v>
          </cell>
        </row>
        <row r="2">
          <cell r="C2" t="str">
            <v>2002/20031</v>
          </cell>
          <cell r="D2">
            <v>10618.0454545455</v>
          </cell>
          <cell r="E2">
            <v>15258.014084507</v>
          </cell>
          <cell r="F2">
            <v>19645.6409219858</v>
          </cell>
          <cell r="G2">
            <v>80930</v>
          </cell>
          <cell r="H2">
            <v>13841.9230769231</v>
          </cell>
          <cell r="I2">
            <v>18666</v>
          </cell>
          <cell r="J2">
            <v>23181.860068259401</v>
          </cell>
          <cell r="K2">
            <v>89833</v>
          </cell>
          <cell r="L2">
            <v>15896</v>
          </cell>
          <cell r="M2">
            <v>21144</v>
          </cell>
          <cell r="N2">
            <v>26545</v>
          </cell>
          <cell r="O2">
            <v>93713</v>
          </cell>
          <cell r="P2">
            <v>17646.403688524599</v>
          </cell>
          <cell r="Q2">
            <v>23576.9988890891</v>
          </cell>
          <cell r="R2">
            <v>29987.8415300546</v>
          </cell>
          <cell r="S2">
            <v>93708</v>
          </cell>
          <cell r="T2">
            <v>19248</v>
          </cell>
          <cell r="U2">
            <v>25785.167785234898</v>
          </cell>
          <cell r="V2">
            <v>33038</v>
          </cell>
          <cell r="W2">
            <v>98325</v>
          </cell>
          <cell r="X2">
            <v>19994.819711538501</v>
          </cell>
          <cell r="Y2">
            <v>27347.5</v>
          </cell>
          <cell r="Z2">
            <v>34999</v>
          </cell>
          <cell r="AA2">
            <v>103404</v>
          </cell>
          <cell r="AB2">
            <v>20470.75</v>
          </cell>
          <cell r="AC2">
            <v>28658.5</v>
          </cell>
          <cell r="AD2">
            <v>37115</v>
          </cell>
          <cell r="AE2">
            <v>106920</v>
          </cell>
          <cell r="AF2">
            <v>20538.4801912568</v>
          </cell>
          <cell r="AG2">
            <v>29628.326502732201</v>
          </cell>
          <cell r="AH2">
            <v>39247.472677595601</v>
          </cell>
          <cell r="AI2">
            <v>108968</v>
          </cell>
          <cell r="AJ2">
            <v>20557</v>
          </cell>
          <cell r="AK2">
            <v>30430</v>
          </cell>
          <cell r="AL2">
            <v>40632</v>
          </cell>
          <cell r="AM2">
            <v>107505</v>
          </cell>
          <cell r="AN2">
            <v>20284.338235294101</v>
          </cell>
          <cell r="AO2">
            <v>30934</v>
          </cell>
          <cell r="AP2">
            <v>42246</v>
          </cell>
          <cell r="AQ2">
            <v>109217</v>
          </cell>
          <cell r="AR2">
            <v>20064.25</v>
          </cell>
          <cell r="AS2">
            <v>31479.889112903202</v>
          </cell>
          <cell r="AT2">
            <v>43646</v>
          </cell>
          <cell r="AU2">
            <v>108014</v>
          </cell>
        </row>
        <row r="3">
          <cell r="C3" t="str">
            <v>2002/20032</v>
          </cell>
          <cell r="D3">
            <v>14408.3480825959</v>
          </cell>
          <cell r="E3">
            <v>21720.041782729801</v>
          </cell>
          <cell r="F3">
            <v>28731.163793103398</v>
          </cell>
          <cell r="G3">
            <v>9177</v>
          </cell>
          <cell r="H3">
            <v>15967</v>
          </cell>
          <cell r="I3">
            <v>23111</v>
          </cell>
          <cell r="J3">
            <v>30569.5</v>
          </cell>
          <cell r="K3">
            <v>10019</v>
          </cell>
          <cell r="L3">
            <v>16705</v>
          </cell>
          <cell r="M3">
            <v>24761.701388888901</v>
          </cell>
          <cell r="N3">
            <v>32699.0354107649</v>
          </cell>
          <cell r="O3">
            <v>10647</v>
          </cell>
          <cell r="P3">
            <v>17247.2527472527</v>
          </cell>
          <cell r="Q3">
            <v>25889.071038251401</v>
          </cell>
          <cell r="R3">
            <v>34227.226775956296</v>
          </cell>
          <cell r="S3">
            <v>10565</v>
          </cell>
          <cell r="T3">
            <v>18152.136645962699</v>
          </cell>
          <cell r="U3">
            <v>27606.5</v>
          </cell>
          <cell r="V3">
            <v>36262</v>
          </cell>
          <cell r="W3">
            <v>11240</v>
          </cell>
          <cell r="X3">
            <v>18184.5</v>
          </cell>
          <cell r="Y3">
            <v>28467</v>
          </cell>
          <cell r="Z3">
            <v>37185</v>
          </cell>
          <cell r="AA3">
            <v>11903</v>
          </cell>
          <cell r="AB3">
            <v>17985</v>
          </cell>
          <cell r="AC3">
            <v>29173</v>
          </cell>
          <cell r="AD3">
            <v>38231</v>
          </cell>
          <cell r="AE3">
            <v>12361</v>
          </cell>
          <cell r="AF3">
            <v>17909.9316939891</v>
          </cell>
          <cell r="AG3">
            <v>29526.106557376999</v>
          </cell>
          <cell r="AH3">
            <v>39104.1154371585</v>
          </cell>
          <cell r="AI3">
            <v>12674</v>
          </cell>
          <cell r="AJ3">
            <v>17382</v>
          </cell>
          <cell r="AK3">
            <v>29835</v>
          </cell>
          <cell r="AL3">
            <v>39838</v>
          </cell>
          <cell r="AM3">
            <v>12621</v>
          </cell>
          <cell r="AN3">
            <v>17190.75</v>
          </cell>
          <cell r="AO3">
            <v>30000</v>
          </cell>
          <cell r="AP3">
            <v>40213.5</v>
          </cell>
          <cell r="AQ3">
            <v>13034</v>
          </cell>
          <cell r="AR3">
            <v>16984.5</v>
          </cell>
          <cell r="AS3">
            <v>30236.5</v>
          </cell>
          <cell r="AT3">
            <v>40980.5</v>
          </cell>
          <cell r="AU3">
            <v>12834</v>
          </cell>
        </row>
        <row r="4">
          <cell r="C4" t="str">
            <v>2003/20041</v>
          </cell>
          <cell r="D4">
            <v>10738</v>
          </cell>
          <cell r="E4">
            <v>16389</v>
          </cell>
          <cell r="F4">
            <v>21169.5</v>
          </cell>
          <cell r="G4">
            <v>3655</v>
          </cell>
          <cell r="H4">
            <v>11350</v>
          </cell>
          <cell r="I4">
            <v>15972.659217877101</v>
          </cell>
          <cell r="J4">
            <v>20539</v>
          </cell>
          <cell r="K4">
            <v>88914</v>
          </cell>
          <cell r="L4">
            <v>14229.1421130952</v>
          </cell>
          <cell r="M4">
            <v>19136</v>
          </cell>
          <cell r="N4">
            <v>24085.75</v>
          </cell>
          <cell r="O4">
            <v>95666</v>
          </cell>
          <cell r="P4">
            <v>16330.2595628415</v>
          </cell>
          <cell r="Q4">
            <v>21690.573770491799</v>
          </cell>
          <cell r="R4">
            <v>27492.499512099901</v>
          </cell>
          <cell r="S4">
            <v>96739</v>
          </cell>
          <cell r="T4">
            <v>18081</v>
          </cell>
          <cell r="U4">
            <v>24143</v>
          </cell>
          <cell r="V4">
            <v>30618.164239482201</v>
          </cell>
          <cell r="W4">
            <v>102480</v>
          </cell>
          <cell r="X4">
            <v>19043</v>
          </cell>
          <cell r="Y4">
            <v>25736</v>
          </cell>
          <cell r="Z4">
            <v>32660</v>
          </cell>
          <cell r="AA4">
            <v>108053</v>
          </cell>
          <cell r="AB4">
            <v>19791.5</v>
          </cell>
          <cell r="AC4">
            <v>27283.498622589501</v>
          </cell>
          <cell r="AD4">
            <v>35117.056338028196</v>
          </cell>
          <cell r="AE4">
            <v>112631</v>
          </cell>
          <cell r="AF4">
            <v>20194.672131147501</v>
          </cell>
          <cell r="AG4">
            <v>28516.951198512201</v>
          </cell>
          <cell r="AH4">
            <v>37395.5464480874</v>
          </cell>
          <cell r="AI4">
            <v>115104</v>
          </cell>
          <cell r="AJ4">
            <v>20413.464285714301</v>
          </cell>
          <cell r="AK4">
            <v>29430</v>
          </cell>
          <cell r="AL4">
            <v>39050</v>
          </cell>
          <cell r="AM4">
            <v>114239</v>
          </cell>
          <cell r="AN4">
            <v>20332.672752809001</v>
          </cell>
          <cell r="AO4">
            <v>30187.113259668498</v>
          </cell>
          <cell r="AP4">
            <v>40824</v>
          </cell>
          <cell r="AQ4">
            <v>115963</v>
          </cell>
          <cell r="AR4">
            <v>20277.777777777799</v>
          </cell>
          <cell r="AS4">
            <v>30957</v>
          </cell>
          <cell r="AT4">
            <v>42397</v>
          </cell>
          <cell r="AU4">
            <v>114549</v>
          </cell>
        </row>
        <row r="5">
          <cell r="C5" t="str">
            <v>2003/20042</v>
          </cell>
          <cell r="D5">
            <v>13073.615853658501</v>
          </cell>
          <cell r="E5">
            <v>20891</v>
          </cell>
          <cell r="F5">
            <v>27748.006868131899</v>
          </cell>
          <cell r="G5">
            <v>2103</v>
          </cell>
          <cell r="H5">
            <v>14901.25</v>
          </cell>
          <cell r="I5">
            <v>22161.385041551199</v>
          </cell>
          <cell r="J5">
            <v>29685</v>
          </cell>
          <cell r="K5">
            <v>10410</v>
          </cell>
          <cell r="L5">
            <v>16004.5</v>
          </cell>
          <cell r="M5">
            <v>23649.5</v>
          </cell>
          <cell r="N5">
            <v>31668</v>
          </cell>
          <cell r="O5">
            <v>10976</v>
          </cell>
          <cell r="P5">
            <v>16940.386894155399</v>
          </cell>
          <cell r="Q5">
            <v>25116.691131648298</v>
          </cell>
          <cell r="R5">
            <v>33431.656420765001</v>
          </cell>
          <cell r="S5">
            <v>11004</v>
          </cell>
          <cell r="T5">
            <v>17670.449380165301</v>
          </cell>
          <cell r="U5">
            <v>26836</v>
          </cell>
          <cell r="V5">
            <v>35695</v>
          </cell>
          <cell r="W5">
            <v>11743</v>
          </cell>
          <cell r="X5">
            <v>18043.25</v>
          </cell>
          <cell r="Y5">
            <v>27843</v>
          </cell>
          <cell r="Z5">
            <v>36744</v>
          </cell>
          <cell r="AA5">
            <v>12354</v>
          </cell>
          <cell r="AB5">
            <v>18357.75</v>
          </cell>
          <cell r="AC5">
            <v>28859</v>
          </cell>
          <cell r="AD5">
            <v>37700.25</v>
          </cell>
          <cell r="AE5">
            <v>12798</v>
          </cell>
          <cell r="AF5">
            <v>18234.043715847001</v>
          </cell>
          <cell r="AG5">
            <v>29495.619834710698</v>
          </cell>
          <cell r="AH5">
            <v>38993.169398907099</v>
          </cell>
          <cell r="AI5">
            <v>13157</v>
          </cell>
          <cell r="AJ5">
            <v>18366</v>
          </cell>
          <cell r="AK5">
            <v>29974.5</v>
          </cell>
          <cell r="AL5">
            <v>39532.765350877198</v>
          </cell>
          <cell r="AM5">
            <v>13110</v>
          </cell>
          <cell r="AN5">
            <v>18093.316901408401</v>
          </cell>
          <cell r="AO5">
            <v>30131</v>
          </cell>
          <cell r="AP5">
            <v>40075.5</v>
          </cell>
          <cell r="AQ5">
            <v>13523</v>
          </cell>
          <cell r="AR5">
            <v>17946</v>
          </cell>
          <cell r="AS5">
            <v>30249</v>
          </cell>
          <cell r="AT5">
            <v>40738</v>
          </cell>
          <cell r="AU5">
            <v>13434</v>
          </cell>
        </row>
        <row r="6">
          <cell r="C6" t="str">
            <v>2004/20051</v>
          </cell>
          <cell r="D6">
            <v>5233</v>
          </cell>
          <cell r="E6">
            <v>11534</v>
          </cell>
          <cell r="F6">
            <v>16067.3489932886</v>
          </cell>
          <cell r="G6">
            <v>145</v>
          </cell>
          <cell r="H6">
            <v>11278.120689655199</v>
          </cell>
          <cell r="I6">
            <v>17394</v>
          </cell>
          <cell r="J6">
            <v>21962.6707988981</v>
          </cell>
          <cell r="K6">
            <v>4403</v>
          </cell>
          <cell r="L6">
            <v>11793</v>
          </cell>
          <cell r="M6">
            <v>16563</v>
          </cell>
          <cell r="N6">
            <v>21468</v>
          </cell>
          <cell r="O6">
            <v>92365</v>
          </cell>
          <cell r="P6">
            <v>14609.0124983065</v>
          </cell>
          <cell r="Q6">
            <v>19657.1448087432</v>
          </cell>
          <cell r="R6">
            <v>25029.020943405601</v>
          </cell>
          <cell r="S6">
            <v>96043</v>
          </cell>
          <cell r="T6">
            <v>16688.4003115265</v>
          </cell>
          <cell r="U6">
            <v>22360</v>
          </cell>
          <cell r="V6">
            <v>28330.205382436299</v>
          </cell>
          <cell r="W6">
            <v>102647</v>
          </cell>
          <cell r="X6">
            <v>17884</v>
          </cell>
          <cell r="Y6">
            <v>24001</v>
          </cell>
          <cell r="Z6">
            <v>30404.406876790799</v>
          </cell>
          <cell r="AA6">
            <v>109599</v>
          </cell>
          <cell r="AB6">
            <v>18867.25</v>
          </cell>
          <cell r="AC6">
            <v>25822</v>
          </cell>
          <cell r="AD6">
            <v>32933.75</v>
          </cell>
          <cell r="AE6">
            <v>115258</v>
          </cell>
          <cell r="AF6">
            <v>19568.387978142098</v>
          </cell>
          <cell r="AG6">
            <v>27236.379781420801</v>
          </cell>
          <cell r="AH6">
            <v>35454.863387978097</v>
          </cell>
          <cell r="AI6">
            <v>119087</v>
          </cell>
          <cell r="AJ6">
            <v>20030.388888888901</v>
          </cell>
          <cell r="AK6">
            <v>28429</v>
          </cell>
          <cell r="AL6">
            <v>37439</v>
          </cell>
          <cell r="AM6">
            <v>118453</v>
          </cell>
          <cell r="AN6">
            <v>20321</v>
          </cell>
          <cell r="AO6">
            <v>29395</v>
          </cell>
          <cell r="AP6">
            <v>39441.316225165603</v>
          </cell>
          <cell r="AQ6">
            <v>120538</v>
          </cell>
          <cell r="AR6">
            <v>20362.75</v>
          </cell>
          <cell r="AS6">
            <v>30320</v>
          </cell>
          <cell r="AT6">
            <v>41287</v>
          </cell>
          <cell r="AU6">
            <v>119400</v>
          </cell>
        </row>
        <row r="7">
          <cell r="C7" t="str">
            <v>2004/20052</v>
          </cell>
          <cell r="D7">
            <v>12863</v>
          </cell>
          <cell r="E7">
            <v>18800.5</v>
          </cell>
          <cell r="F7">
            <v>28171.25</v>
          </cell>
          <cell r="G7">
            <v>86</v>
          </cell>
          <cell r="H7">
            <v>13220</v>
          </cell>
          <cell r="I7">
            <v>21130</v>
          </cell>
          <cell r="J7">
            <v>29519.793577981702</v>
          </cell>
          <cell r="K7">
            <v>4937</v>
          </cell>
          <cell r="L7">
            <v>14872.6424050633</v>
          </cell>
          <cell r="M7">
            <v>22327.420289855101</v>
          </cell>
          <cell r="N7">
            <v>30435</v>
          </cell>
          <cell r="O7">
            <v>11639</v>
          </cell>
          <cell r="P7">
            <v>15776.7759562842</v>
          </cell>
          <cell r="Q7">
            <v>23734.972677595601</v>
          </cell>
          <cell r="R7">
            <v>32102.0491803279</v>
          </cell>
          <cell r="S7">
            <v>11889</v>
          </cell>
          <cell r="T7">
            <v>16652.75</v>
          </cell>
          <cell r="U7">
            <v>25083.5</v>
          </cell>
          <cell r="V7">
            <v>33887.0185950413</v>
          </cell>
          <cell r="W7">
            <v>12742</v>
          </cell>
          <cell r="X7">
            <v>17330.5</v>
          </cell>
          <cell r="Y7">
            <v>26416</v>
          </cell>
          <cell r="Z7">
            <v>35308</v>
          </cell>
          <cell r="AA7">
            <v>13479</v>
          </cell>
          <cell r="AB7">
            <v>17772</v>
          </cell>
          <cell r="AC7">
            <v>27466</v>
          </cell>
          <cell r="AD7">
            <v>36646</v>
          </cell>
          <cell r="AE7">
            <v>14077</v>
          </cell>
          <cell r="AF7">
            <v>17722.943989070998</v>
          </cell>
          <cell r="AG7">
            <v>28373.695041860901</v>
          </cell>
          <cell r="AH7">
            <v>37589.515027322399</v>
          </cell>
          <cell r="AI7">
            <v>14538</v>
          </cell>
          <cell r="AJ7">
            <v>17636.5</v>
          </cell>
          <cell r="AK7">
            <v>28900</v>
          </cell>
          <cell r="AL7">
            <v>38125.75</v>
          </cell>
          <cell r="AM7">
            <v>14650</v>
          </cell>
          <cell r="AN7">
            <v>17397</v>
          </cell>
          <cell r="AO7">
            <v>29148</v>
          </cell>
          <cell r="AP7">
            <v>39025</v>
          </cell>
          <cell r="AQ7">
            <v>15179</v>
          </cell>
          <cell r="AR7">
            <v>17132.75</v>
          </cell>
          <cell r="AS7">
            <v>29551.5</v>
          </cell>
          <cell r="AT7">
            <v>39813.75</v>
          </cell>
          <cell r="AU7">
            <v>15136</v>
          </cell>
        </row>
        <row r="8">
          <cell r="C8" t="str">
            <v>2005/20061</v>
          </cell>
          <cell r="D8">
            <v>4798.4713656387703</v>
          </cell>
          <cell r="E8">
            <v>8969</v>
          </cell>
          <cell r="F8">
            <v>17457</v>
          </cell>
          <cell r="G8">
            <v>910</v>
          </cell>
          <cell r="H8">
            <v>7600</v>
          </cell>
          <cell r="I8">
            <v>13780.471698113201</v>
          </cell>
          <cell r="J8">
            <v>18299</v>
          </cell>
          <cell r="K8">
            <v>121</v>
          </cell>
          <cell r="L8">
            <v>11584</v>
          </cell>
          <cell r="M8">
            <v>17576.939999999999</v>
          </cell>
          <cell r="N8">
            <v>22633</v>
          </cell>
          <cell r="O8">
            <v>4741</v>
          </cell>
          <cell r="P8">
            <v>12118.797814207601</v>
          </cell>
          <cell r="Q8">
            <v>17182.923497267799</v>
          </cell>
          <cell r="R8">
            <v>22279.7096994536</v>
          </cell>
          <cell r="S8">
            <v>91946</v>
          </cell>
          <cell r="T8">
            <v>15009.6610440778</v>
          </cell>
          <cell r="U8">
            <v>20281</v>
          </cell>
          <cell r="V8">
            <v>25750</v>
          </cell>
          <cell r="W8">
            <v>99923</v>
          </cell>
          <cell r="X8">
            <v>16416</v>
          </cell>
          <cell r="Y8">
            <v>22144</v>
          </cell>
          <cell r="Z8">
            <v>27880.25</v>
          </cell>
          <cell r="AA8">
            <v>108716</v>
          </cell>
          <cell r="AB8">
            <v>17700</v>
          </cell>
          <cell r="AC8">
            <v>24070</v>
          </cell>
          <cell r="AD8">
            <v>30628</v>
          </cell>
          <cell r="AE8">
            <v>116104</v>
          </cell>
          <cell r="AF8">
            <v>18606.024590163899</v>
          </cell>
          <cell r="AG8">
            <v>25705.573770491799</v>
          </cell>
          <cell r="AH8">
            <v>33142.199453551897</v>
          </cell>
          <cell r="AI8">
            <v>120675</v>
          </cell>
          <cell r="AJ8">
            <v>19510.5</v>
          </cell>
          <cell r="AK8">
            <v>27124</v>
          </cell>
          <cell r="AL8">
            <v>35370</v>
          </cell>
          <cell r="AM8">
            <v>121071</v>
          </cell>
          <cell r="AN8">
            <v>19999</v>
          </cell>
          <cell r="AO8">
            <v>28346</v>
          </cell>
          <cell r="AP8">
            <v>37563</v>
          </cell>
          <cell r="AQ8">
            <v>123875</v>
          </cell>
          <cell r="AR8">
            <v>20270.5</v>
          </cell>
          <cell r="AS8">
            <v>29496</v>
          </cell>
          <cell r="AT8">
            <v>39583.5</v>
          </cell>
          <cell r="AU8">
            <v>122655</v>
          </cell>
        </row>
        <row r="9">
          <cell r="C9" t="str">
            <v>2005/20062</v>
          </cell>
          <cell r="D9">
            <v>14546.5</v>
          </cell>
          <cell r="E9">
            <v>21567.856534090901</v>
          </cell>
          <cell r="F9">
            <v>27125.5</v>
          </cell>
          <cell r="G9">
            <v>170</v>
          </cell>
          <cell r="H9">
            <v>15300.315371024701</v>
          </cell>
          <cell r="I9">
            <v>22166</v>
          </cell>
          <cell r="J9">
            <v>30337.25</v>
          </cell>
          <cell r="K9">
            <v>166</v>
          </cell>
          <cell r="L9">
            <v>14294.466292134801</v>
          </cell>
          <cell r="M9">
            <v>22743</v>
          </cell>
          <cell r="N9">
            <v>30558</v>
          </cell>
          <cell r="O9">
            <v>5681</v>
          </cell>
          <cell r="P9">
            <v>15367.896174863399</v>
          </cell>
          <cell r="Q9">
            <v>22998.4904371585</v>
          </cell>
          <cell r="R9">
            <v>30839.258879781399</v>
          </cell>
          <cell r="S9">
            <v>12868</v>
          </cell>
          <cell r="T9">
            <v>16510.8062015504</v>
          </cell>
          <cell r="U9">
            <v>24363</v>
          </cell>
          <cell r="V9">
            <v>32884</v>
          </cell>
          <cell r="W9">
            <v>13604</v>
          </cell>
          <cell r="X9">
            <v>17220</v>
          </cell>
          <cell r="Y9">
            <v>25439</v>
          </cell>
          <cell r="Z9">
            <v>34000</v>
          </cell>
          <cell r="AA9">
            <v>14538</v>
          </cell>
          <cell r="AB9">
            <v>17810.75</v>
          </cell>
          <cell r="AC9">
            <v>26593</v>
          </cell>
          <cell r="AD9">
            <v>35250</v>
          </cell>
          <cell r="AE9">
            <v>15358</v>
          </cell>
          <cell r="AF9">
            <v>17922.896174863399</v>
          </cell>
          <cell r="AG9">
            <v>27378.989071038301</v>
          </cell>
          <cell r="AH9">
            <v>36342.4316939891</v>
          </cell>
          <cell r="AI9">
            <v>15965</v>
          </cell>
          <cell r="AJ9">
            <v>18054</v>
          </cell>
          <cell r="AK9">
            <v>28211.006600660101</v>
          </cell>
          <cell r="AL9">
            <v>37098</v>
          </cell>
          <cell r="AM9">
            <v>16041</v>
          </cell>
          <cell r="AN9">
            <v>17995</v>
          </cell>
          <cell r="AO9">
            <v>28744</v>
          </cell>
          <cell r="AP9">
            <v>37819</v>
          </cell>
          <cell r="AQ9">
            <v>16865</v>
          </cell>
          <cell r="AR9">
            <v>17722.5</v>
          </cell>
          <cell r="AS9">
            <v>29182.5</v>
          </cell>
          <cell r="AT9">
            <v>38560.25</v>
          </cell>
          <cell r="AU9">
            <v>16858</v>
          </cell>
        </row>
        <row r="10">
          <cell r="C10" t="str">
            <v>2006/20071</v>
          </cell>
          <cell r="D10">
            <v>4181.25</v>
          </cell>
          <cell r="E10">
            <v>8924.9347826086996</v>
          </cell>
          <cell r="F10">
            <v>17541.087743732602</v>
          </cell>
          <cell r="G10">
            <v>1464</v>
          </cell>
          <cell r="H10">
            <v>4212.2859922178995</v>
          </cell>
          <cell r="I10">
            <v>7725</v>
          </cell>
          <cell r="J10">
            <v>15048.0125628141</v>
          </cell>
          <cell r="K10">
            <v>775</v>
          </cell>
          <cell r="L10">
            <v>6687.1346704871103</v>
          </cell>
          <cell r="M10">
            <v>12801</v>
          </cell>
          <cell r="N10">
            <v>19496</v>
          </cell>
          <cell r="O10">
            <v>149</v>
          </cell>
          <cell r="P10">
            <v>12340.4981805475</v>
          </cell>
          <cell r="Q10">
            <v>18179.692622950799</v>
          </cell>
          <cell r="R10">
            <v>23452.247267759602</v>
          </cell>
          <cell r="S10">
            <v>4520</v>
          </cell>
          <cell r="T10">
            <v>12370</v>
          </cell>
          <cell r="U10">
            <v>17751</v>
          </cell>
          <cell r="V10">
            <v>23071</v>
          </cell>
          <cell r="W10">
            <v>94529</v>
          </cell>
          <cell r="X10">
            <v>14558.9435261708</v>
          </cell>
          <cell r="Y10">
            <v>20019.161016949201</v>
          </cell>
          <cell r="Z10">
            <v>25428</v>
          </cell>
          <cell r="AA10">
            <v>105496</v>
          </cell>
          <cell r="AB10">
            <v>16215</v>
          </cell>
          <cell r="AC10">
            <v>22183</v>
          </cell>
          <cell r="AD10">
            <v>28102</v>
          </cell>
          <cell r="AE10">
            <v>114366</v>
          </cell>
          <cell r="AF10">
            <v>17512.021857923501</v>
          </cell>
          <cell r="AG10">
            <v>24068.060109289599</v>
          </cell>
          <cell r="AH10">
            <v>30865.4371584699</v>
          </cell>
          <cell r="AI10">
            <v>120464</v>
          </cell>
          <cell r="AJ10">
            <v>18600</v>
          </cell>
          <cell r="AK10">
            <v>25683</v>
          </cell>
          <cell r="AL10">
            <v>33105</v>
          </cell>
          <cell r="AM10">
            <v>121620</v>
          </cell>
          <cell r="AN10">
            <v>19426.4231843575</v>
          </cell>
          <cell r="AO10">
            <v>27157</v>
          </cell>
          <cell r="AP10">
            <v>35621</v>
          </cell>
          <cell r="AQ10">
            <v>125472</v>
          </cell>
          <cell r="AR10">
            <v>20056.25</v>
          </cell>
          <cell r="AS10">
            <v>28574</v>
          </cell>
          <cell r="AT10">
            <v>38063.75</v>
          </cell>
          <cell r="AU10">
            <v>124878</v>
          </cell>
        </row>
        <row r="11">
          <cell r="C11" t="str">
            <v>2006/20072</v>
          </cell>
          <cell r="D11">
            <v>14129.5</v>
          </cell>
          <cell r="E11">
            <v>21126.5</v>
          </cell>
          <cell r="F11">
            <v>26532.75</v>
          </cell>
          <cell r="G11">
            <v>936</v>
          </cell>
          <cell r="H11">
            <v>17107</v>
          </cell>
          <cell r="I11">
            <v>21967.5</v>
          </cell>
          <cell r="J11">
            <v>27605.25</v>
          </cell>
          <cell r="K11">
            <v>160</v>
          </cell>
          <cell r="L11">
            <v>13755</v>
          </cell>
          <cell r="M11">
            <v>24561</v>
          </cell>
          <cell r="N11">
            <v>31453</v>
          </cell>
          <cell r="O11">
            <v>125</v>
          </cell>
          <cell r="P11">
            <v>14038.2889344262</v>
          </cell>
          <cell r="Q11">
            <v>22309.3784153005</v>
          </cell>
          <cell r="R11">
            <v>30582.462431693999</v>
          </cell>
          <cell r="S11">
            <v>5306</v>
          </cell>
          <cell r="T11">
            <v>15379.75</v>
          </cell>
          <cell r="U11">
            <v>23245</v>
          </cell>
          <cell r="V11">
            <v>31658.25</v>
          </cell>
          <cell r="W11">
            <v>13108</v>
          </cell>
          <cell r="X11">
            <v>16163.5</v>
          </cell>
          <cell r="Y11">
            <v>24243</v>
          </cell>
          <cell r="Z11">
            <v>32691</v>
          </cell>
          <cell r="AA11">
            <v>14015</v>
          </cell>
          <cell r="AB11">
            <v>16824</v>
          </cell>
          <cell r="AC11">
            <v>25251</v>
          </cell>
          <cell r="AD11">
            <v>33912</v>
          </cell>
          <cell r="AE11">
            <v>14955</v>
          </cell>
          <cell r="AF11">
            <v>16966.017759562801</v>
          </cell>
          <cell r="AG11">
            <v>26012.732240437199</v>
          </cell>
          <cell r="AH11">
            <v>34813.620218579199</v>
          </cell>
          <cell r="AI11">
            <v>15639</v>
          </cell>
          <cell r="AJ11">
            <v>17235</v>
          </cell>
          <cell r="AK11">
            <v>26792</v>
          </cell>
          <cell r="AL11">
            <v>35664</v>
          </cell>
          <cell r="AM11">
            <v>15901</v>
          </cell>
          <cell r="AN11">
            <v>17474</v>
          </cell>
          <cell r="AO11">
            <v>27516</v>
          </cell>
          <cell r="AP11">
            <v>36596</v>
          </cell>
          <cell r="AQ11">
            <v>16587</v>
          </cell>
          <cell r="AR11">
            <v>17421</v>
          </cell>
          <cell r="AS11">
            <v>27934</v>
          </cell>
          <cell r="AT11">
            <v>37335.5</v>
          </cell>
          <cell r="AU11">
            <v>16571</v>
          </cell>
        </row>
        <row r="12">
          <cell r="C12" t="str">
            <v>2007/20081</v>
          </cell>
          <cell r="D12">
            <v>2068.3333333333298</v>
          </cell>
          <cell r="E12">
            <v>3371</v>
          </cell>
          <cell r="F12">
            <v>6097</v>
          </cell>
          <cell r="G12">
            <v>49184</v>
          </cell>
          <cell r="H12">
            <v>4488.9504613890203</v>
          </cell>
          <cell r="I12">
            <v>9204</v>
          </cell>
          <cell r="J12">
            <v>17238.5</v>
          </cell>
          <cell r="K12">
            <v>1579</v>
          </cell>
          <cell r="L12">
            <v>4116.0673076923104</v>
          </cell>
          <cell r="M12">
            <v>7476</v>
          </cell>
          <cell r="N12">
            <v>13770.590909090901</v>
          </cell>
          <cell r="O12">
            <v>856</v>
          </cell>
          <cell r="P12">
            <v>7626.1572659071999</v>
          </cell>
          <cell r="Q12">
            <v>13482.0628415301</v>
          </cell>
          <cell r="R12">
            <v>19522.3920765027</v>
          </cell>
          <cell r="S12">
            <v>127</v>
          </cell>
          <cell r="T12">
            <v>13150.032258064501</v>
          </cell>
          <cell r="U12">
            <v>19476</v>
          </cell>
          <cell r="V12">
            <v>24007.555159893898</v>
          </cell>
          <cell r="W12">
            <v>5091</v>
          </cell>
          <cell r="X12">
            <v>11534.854972375701</v>
          </cell>
          <cell r="Y12">
            <v>16840.880794702</v>
          </cell>
          <cell r="Z12">
            <v>22438</v>
          </cell>
          <cell r="AA12">
            <v>106058</v>
          </cell>
          <cell r="AB12">
            <v>13986</v>
          </cell>
          <cell r="AC12">
            <v>19518</v>
          </cell>
          <cell r="AD12">
            <v>25193.111111111099</v>
          </cell>
          <cell r="AE12">
            <v>117329</v>
          </cell>
          <cell r="AF12">
            <v>15780.765027322401</v>
          </cell>
          <cell r="AG12">
            <v>21689.576502732201</v>
          </cell>
          <cell r="AH12">
            <v>27726.8710061239</v>
          </cell>
          <cell r="AI12">
            <v>125854</v>
          </cell>
          <cell r="AJ12">
            <v>17255</v>
          </cell>
          <cell r="AK12">
            <v>23699.431129476601</v>
          </cell>
          <cell r="AL12">
            <v>30391</v>
          </cell>
          <cell r="AM12">
            <v>128288</v>
          </cell>
          <cell r="AN12">
            <v>18374</v>
          </cell>
          <cell r="AO12">
            <v>25408</v>
          </cell>
          <cell r="AP12">
            <v>32953</v>
          </cell>
          <cell r="AQ12">
            <v>133025</v>
          </cell>
          <cell r="AR12">
            <v>19291</v>
          </cell>
          <cell r="AS12">
            <v>26927</v>
          </cell>
          <cell r="AT12">
            <v>35416</v>
          </cell>
          <cell r="AU12">
            <v>132992</v>
          </cell>
        </row>
        <row r="13">
          <cell r="C13" t="str">
            <v>2007/20082</v>
          </cell>
          <cell r="D13">
            <v>11799</v>
          </cell>
          <cell r="E13">
            <v>18519</v>
          </cell>
          <cell r="F13">
            <v>24737.5</v>
          </cell>
          <cell r="G13">
            <v>2334</v>
          </cell>
          <cell r="H13">
            <v>13565</v>
          </cell>
          <cell r="I13">
            <v>20622.5</v>
          </cell>
          <cell r="J13">
            <v>25766</v>
          </cell>
          <cell r="K13">
            <v>1164</v>
          </cell>
          <cell r="L13">
            <v>16052</v>
          </cell>
          <cell r="M13">
            <v>22517</v>
          </cell>
          <cell r="N13">
            <v>27625</v>
          </cell>
          <cell r="O13">
            <v>203</v>
          </cell>
          <cell r="P13">
            <v>14579.556010929</v>
          </cell>
          <cell r="Q13">
            <v>21780.974449048201</v>
          </cell>
          <cell r="R13">
            <v>30472.264344262301</v>
          </cell>
          <cell r="S13">
            <v>174</v>
          </cell>
          <cell r="T13">
            <v>14376</v>
          </cell>
          <cell r="U13">
            <v>22640</v>
          </cell>
          <cell r="V13">
            <v>30778</v>
          </cell>
          <cell r="W13">
            <v>5439</v>
          </cell>
          <cell r="X13">
            <v>15122.3</v>
          </cell>
          <cell r="Y13">
            <v>23003</v>
          </cell>
          <cell r="Z13">
            <v>31110</v>
          </cell>
          <cell r="AA13">
            <v>14355</v>
          </cell>
          <cell r="AB13">
            <v>15589.9809322034</v>
          </cell>
          <cell r="AC13">
            <v>23730.2050691244</v>
          </cell>
          <cell r="AD13">
            <v>32000</v>
          </cell>
          <cell r="AE13">
            <v>15270</v>
          </cell>
          <cell r="AF13">
            <v>16322.281420765001</v>
          </cell>
          <cell r="AG13">
            <v>24577.6639344262</v>
          </cell>
          <cell r="AH13">
            <v>32875.928961748599</v>
          </cell>
          <cell r="AI13">
            <v>16337</v>
          </cell>
          <cell r="AJ13">
            <v>16574.5</v>
          </cell>
          <cell r="AK13">
            <v>25473</v>
          </cell>
          <cell r="AL13">
            <v>33950.5</v>
          </cell>
          <cell r="AM13">
            <v>16615</v>
          </cell>
          <cell r="AN13">
            <v>16849.25</v>
          </cell>
          <cell r="AO13">
            <v>26263</v>
          </cell>
          <cell r="AP13">
            <v>35003.75</v>
          </cell>
          <cell r="AQ13">
            <v>17490</v>
          </cell>
          <cell r="AR13">
            <v>17142.5</v>
          </cell>
          <cell r="AS13">
            <v>27082</v>
          </cell>
          <cell r="AT13">
            <v>36119</v>
          </cell>
          <cell r="AU13">
            <v>17555</v>
          </cell>
        </row>
        <row r="14">
          <cell r="C14" t="str">
            <v>2008/20091</v>
          </cell>
          <cell r="D14">
            <v>1824</v>
          </cell>
          <cell r="E14">
            <v>2946.5894039735099</v>
          </cell>
          <cell r="F14">
            <v>5373.9230769230799</v>
          </cell>
          <cell r="G14">
            <v>53181</v>
          </cell>
          <cell r="H14">
            <v>2154.4391140948201</v>
          </cell>
          <cell r="I14">
            <v>3492</v>
          </cell>
          <cell r="J14">
            <v>6478.14667696179</v>
          </cell>
          <cell r="K14">
            <v>46342</v>
          </cell>
          <cell r="L14">
            <v>4734.2699115044297</v>
          </cell>
          <cell r="M14">
            <v>9911.1722385362591</v>
          </cell>
          <cell r="N14">
            <v>18317.25</v>
          </cell>
          <cell r="O14">
            <v>1708</v>
          </cell>
          <cell r="P14">
            <v>4294.2349726776001</v>
          </cell>
          <cell r="Q14">
            <v>7807.6092896174896</v>
          </cell>
          <cell r="R14">
            <v>14813.0622009569</v>
          </cell>
          <cell r="S14">
            <v>893</v>
          </cell>
          <cell r="T14">
            <v>9583</v>
          </cell>
          <cell r="U14">
            <v>15478.8154269972</v>
          </cell>
          <cell r="V14">
            <v>19316</v>
          </cell>
          <cell r="W14">
            <v>125</v>
          </cell>
          <cell r="X14">
            <v>11067.8166189112</v>
          </cell>
          <cell r="Y14">
            <v>18170.201612903202</v>
          </cell>
          <cell r="Z14">
            <v>23917</v>
          </cell>
          <cell r="AA14">
            <v>5438</v>
          </cell>
          <cell r="AB14">
            <v>11233.045918367299</v>
          </cell>
          <cell r="AC14">
            <v>16590</v>
          </cell>
          <cell r="AD14">
            <v>22442.824927953901</v>
          </cell>
          <cell r="AE14">
            <v>107884</v>
          </cell>
          <cell r="AF14">
            <v>13968.7295081967</v>
          </cell>
          <cell r="AG14">
            <v>19499.576502732201</v>
          </cell>
          <cell r="AH14">
            <v>25289.950217319401</v>
          </cell>
          <cell r="AI14">
            <v>120283</v>
          </cell>
          <cell r="AJ14">
            <v>15850.4119601329</v>
          </cell>
          <cell r="AK14">
            <v>21871</v>
          </cell>
          <cell r="AL14">
            <v>27894.815468114</v>
          </cell>
          <cell r="AM14">
            <v>124318</v>
          </cell>
          <cell r="AN14">
            <v>17289.473684210501</v>
          </cell>
          <cell r="AO14">
            <v>23956</v>
          </cell>
          <cell r="AP14">
            <v>30799</v>
          </cell>
          <cell r="AQ14">
            <v>130133</v>
          </cell>
          <cell r="AR14">
            <v>18500</v>
          </cell>
          <cell r="AS14">
            <v>25638</v>
          </cell>
          <cell r="AT14">
            <v>33395.230446927402</v>
          </cell>
          <cell r="AU14">
            <v>130187</v>
          </cell>
        </row>
        <row r="15">
          <cell r="C15" t="str">
            <v>2008/20092</v>
          </cell>
          <cell r="D15">
            <v>5811.5</v>
          </cell>
          <cell r="E15">
            <v>14030</v>
          </cell>
          <cell r="F15">
            <v>21834.7348066298</v>
          </cell>
          <cell r="G15">
            <v>4995</v>
          </cell>
          <cell r="H15">
            <v>11736</v>
          </cell>
          <cell r="I15">
            <v>19179.090909090901</v>
          </cell>
          <cell r="J15">
            <v>25368.5</v>
          </cell>
          <cell r="K15">
            <v>2347</v>
          </cell>
          <cell r="L15">
            <v>13592</v>
          </cell>
          <cell r="M15">
            <v>21238</v>
          </cell>
          <cell r="N15">
            <v>26738.5</v>
          </cell>
          <cell r="O15">
            <v>1103</v>
          </cell>
          <cell r="P15">
            <v>13930.584016393401</v>
          </cell>
          <cell r="Q15">
            <v>20670.867486338801</v>
          </cell>
          <cell r="R15">
            <v>26842.459016393401</v>
          </cell>
          <cell r="S15">
            <v>234</v>
          </cell>
          <cell r="T15">
            <v>13381</v>
          </cell>
          <cell r="U15">
            <v>23258.395604395599</v>
          </cell>
          <cell r="V15">
            <v>31232.944522471898</v>
          </cell>
          <cell r="W15">
            <v>134</v>
          </cell>
          <cell r="X15">
            <v>14201.2465437788</v>
          </cell>
          <cell r="Y15">
            <v>22829</v>
          </cell>
          <cell r="Z15">
            <v>31154</v>
          </cell>
          <cell r="AA15">
            <v>5414</v>
          </cell>
          <cell r="AB15">
            <v>14618.25</v>
          </cell>
          <cell r="AC15">
            <v>22452.5</v>
          </cell>
          <cell r="AD15">
            <v>31000.75</v>
          </cell>
          <cell r="AE15">
            <v>14634</v>
          </cell>
          <cell r="AF15">
            <v>15562.363387978099</v>
          </cell>
          <cell r="AG15">
            <v>23383.934426229502</v>
          </cell>
          <cell r="AH15">
            <v>31983.374316939899</v>
          </cell>
          <cell r="AI15">
            <v>15345</v>
          </cell>
          <cell r="AJ15">
            <v>16053.5</v>
          </cell>
          <cell r="AK15">
            <v>24308.5</v>
          </cell>
          <cell r="AL15">
            <v>32883.5</v>
          </cell>
          <cell r="AM15">
            <v>15812</v>
          </cell>
          <cell r="AN15">
            <v>16695</v>
          </cell>
          <cell r="AO15">
            <v>25351</v>
          </cell>
          <cell r="AP15">
            <v>34134</v>
          </cell>
          <cell r="AQ15">
            <v>16791</v>
          </cell>
          <cell r="AR15">
            <v>17051</v>
          </cell>
          <cell r="AS15">
            <v>26282</v>
          </cell>
          <cell r="AT15">
            <v>35310</v>
          </cell>
          <cell r="AU15">
            <v>16897</v>
          </cell>
        </row>
        <row r="16">
          <cell r="C16" t="str">
            <v>2009/20101</v>
          </cell>
          <cell r="D16">
            <v>1804</v>
          </cell>
          <cell r="E16">
            <v>3076.8679775280898</v>
          </cell>
          <cell r="F16">
            <v>7181.8194842406901</v>
          </cell>
          <cell r="G16">
            <v>35065</v>
          </cell>
          <cell r="H16">
            <v>1853.0769230769199</v>
          </cell>
          <cell r="I16">
            <v>3042.03987730061</v>
          </cell>
          <cell r="J16">
            <v>5947.1702127659601</v>
          </cell>
          <cell r="K16">
            <v>54989</v>
          </cell>
          <cell r="L16">
            <v>2235</v>
          </cell>
          <cell r="M16">
            <v>3675.6825917445399</v>
          </cell>
          <cell r="N16">
            <v>6872.5773487177003</v>
          </cell>
          <cell r="O16">
            <v>50594</v>
          </cell>
          <cell r="P16">
            <v>5197.99792079505</v>
          </cell>
          <cell r="Q16">
            <v>10598.2326283988</v>
          </cell>
          <cell r="R16">
            <v>18827.916666666701</v>
          </cell>
          <cell r="S16">
            <v>1627</v>
          </cell>
          <cell r="T16">
            <v>5024.453125</v>
          </cell>
          <cell r="U16">
            <v>9138</v>
          </cell>
          <cell r="V16">
            <v>17190.290055248599</v>
          </cell>
          <cell r="W16">
            <v>961</v>
          </cell>
          <cell r="X16">
            <v>6078.6102941176496</v>
          </cell>
          <cell r="Y16">
            <v>12365</v>
          </cell>
          <cell r="Z16">
            <v>19939.614161849699</v>
          </cell>
          <cell r="AA16">
            <v>167</v>
          </cell>
          <cell r="AB16">
            <v>10929</v>
          </cell>
          <cell r="AC16">
            <v>18656.186770428001</v>
          </cell>
          <cell r="AD16">
            <v>24518</v>
          </cell>
          <cell r="AE16">
            <v>5913</v>
          </cell>
          <cell r="AF16">
            <v>11804.6584699454</v>
          </cell>
          <cell r="AG16">
            <v>17037.3224043716</v>
          </cell>
          <cell r="AH16">
            <v>22755.655737704899</v>
          </cell>
          <cell r="AI16">
            <v>120693</v>
          </cell>
          <cell r="AJ16">
            <v>14307.182656826601</v>
          </cell>
          <cell r="AK16">
            <v>19829</v>
          </cell>
          <cell r="AL16">
            <v>25535</v>
          </cell>
          <cell r="AM16">
            <v>127306</v>
          </cell>
          <cell r="AN16">
            <v>16100</v>
          </cell>
          <cell r="AO16">
            <v>22129</v>
          </cell>
          <cell r="AP16">
            <v>28444</v>
          </cell>
          <cell r="AQ16">
            <v>135605</v>
          </cell>
          <cell r="AR16">
            <v>17679.1876731302</v>
          </cell>
          <cell r="AS16">
            <v>24155.679063360902</v>
          </cell>
          <cell r="AT16">
            <v>31260</v>
          </cell>
          <cell r="AU16">
            <v>136478</v>
          </cell>
        </row>
        <row r="17">
          <cell r="C17" t="str">
            <v>2009/20102</v>
          </cell>
          <cell r="D17">
            <v>5474</v>
          </cell>
          <cell r="E17">
            <v>12870</v>
          </cell>
          <cell r="F17">
            <v>20612</v>
          </cell>
          <cell r="G17">
            <v>7093</v>
          </cell>
          <cell r="H17">
            <v>6664</v>
          </cell>
          <cell r="I17">
            <v>14224.4335180055</v>
          </cell>
          <cell r="J17">
            <v>22552.75</v>
          </cell>
          <cell r="K17">
            <v>5326</v>
          </cell>
          <cell r="L17">
            <v>12926.5</v>
          </cell>
          <cell r="M17">
            <v>20227</v>
          </cell>
          <cell r="N17">
            <v>26609.5</v>
          </cell>
          <cell r="O17">
            <v>2463</v>
          </cell>
          <cell r="P17">
            <v>13923.6379928315</v>
          </cell>
          <cell r="Q17">
            <v>21748.4153005464</v>
          </cell>
          <cell r="R17">
            <v>27847.704918032799</v>
          </cell>
          <cell r="S17">
            <v>1141</v>
          </cell>
          <cell r="T17">
            <v>13988</v>
          </cell>
          <cell r="U17">
            <v>21651</v>
          </cell>
          <cell r="V17">
            <v>29196.5</v>
          </cell>
          <cell r="W17">
            <v>267</v>
          </cell>
          <cell r="X17">
            <v>14152.4378531073</v>
          </cell>
          <cell r="Y17">
            <v>23919.1922005571</v>
          </cell>
          <cell r="Z17">
            <v>31617</v>
          </cell>
          <cell r="AA17">
            <v>155</v>
          </cell>
          <cell r="AB17">
            <v>14127</v>
          </cell>
          <cell r="AC17">
            <v>22903.5</v>
          </cell>
          <cell r="AD17">
            <v>31524</v>
          </cell>
          <cell r="AE17">
            <v>6094</v>
          </cell>
          <cell r="AF17">
            <v>14319.767759562799</v>
          </cell>
          <cell r="AG17">
            <v>22316.3592896175</v>
          </cell>
          <cell r="AH17">
            <v>30799.368169398898</v>
          </cell>
          <cell r="AI17">
            <v>15722</v>
          </cell>
          <cell r="AJ17">
            <v>15331.25</v>
          </cell>
          <cell r="AK17">
            <v>23223</v>
          </cell>
          <cell r="AL17">
            <v>31619.773706896602</v>
          </cell>
          <cell r="AM17">
            <v>16116</v>
          </cell>
          <cell r="AN17">
            <v>16130.372641509401</v>
          </cell>
          <cell r="AO17">
            <v>24424.5</v>
          </cell>
          <cell r="AP17">
            <v>33020.5</v>
          </cell>
          <cell r="AQ17">
            <v>17208</v>
          </cell>
          <cell r="AR17">
            <v>16456</v>
          </cell>
          <cell r="AS17">
            <v>25266</v>
          </cell>
          <cell r="AT17">
            <v>34188</v>
          </cell>
          <cell r="AU17">
            <v>17584</v>
          </cell>
        </row>
        <row r="18">
          <cell r="C18" t="str">
            <v>2010/20111</v>
          </cell>
          <cell r="D18">
            <v>2047.6114929667499</v>
          </cell>
          <cell r="E18">
            <v>4305.5135135135097</v>
          </cell>
          <cell r="F18">
            <v>10718.2924901186</v>
          </cell>
          <cell r="G18">
            <v>20068</v>
          </cell>
          <cell r="H18">
            <v>1830.05192332309</v>
          </cell>
          <cell r="I18">
            <v>3244</v>
          </cell>
          <cell r="J18">
            <v>8015</v>
          </cell>
          <cell r="K18">
            <v>35042</v>
          </cell>
          <cell r="L18">
            <v>1936.1246397694499</v>
          </cell>
          <cell r="M18">
            <v>3198</v>
          </cell>
          <cell r="N18">
            <v>6107.5364583333303</v>
          </cell>
          <cell r="O18">
            <v>55846</v>
          </cell>
          <cell r="P18">
            <v>2373.1115211608499</v>
          </cell>
          <cell r="Q18">
            <v>3858.4289617486302</v>
          </cell>
          <cell r="R18">
            <v>7041.9858220761798</v>
          </cell>
          <cell r="S18">
            <v>50034</v>
          </cell>
          <cell r="T18">
            <v>5099</v>
          </cell>
          <cell r="U18">
            <v>11019.4014084507</v>
          </cell>
          <cell r="V18">
            <v>19391</v>
          </cell>
          <cell r="W18">
            <v>1549</v>
          </cell>
          <cell r="X18">
            <v>4378</v>
          </cell>
          <cell r="Y18">
            <v>8412.5</v>
          </cell>
          <cell r="Z18">
            <v>16195.75</v>
          </cell>
          <cell r="AA18">
            <v>962</v>
          </cell>
          <cell r="AB18">
            <v>6903.5</v>
          </cell>
          <cell r="AC18">
            <v>11143</v>
          </cell>
          <cell r="AD18">
            <v>17780.967741935499</v>
          </cell>
          <cell r="AE18">
            <v>196</v>
          </cell>
          <cell r="AF18">
            <v>11804</v>
          </cell>
          <cell r="AG18">
            <v>18511.284153005501</v>
          </cell>
          <cell r="AH18">
            <v>24349.289617486302</v>
          </cell>
          <cell r="AI18">
            <v>6225</v>
          </cell>
          <cell r="AJ18">
            <v>12023</v>
          </cell>
          <cell r="AK18">
            <v>17319.175414364599</v>
          </cell>
          <cell r="AL18">
            <v>23099</v>
          </cell>
          <cell r="AM18">
            <v>120436</v>
          </cell>
          <cell r="AN18">
            <v>14499</v>
          </cell>
          <cell r="AO18">
            <v>20184</v>
          </cell>
          <cell r="AP18">
            <v>25935</v>
          </cell>
          <cell r="AQ18">
            <v>131625</v>
          </cell>
          <cell r="AR18">
            <v>16531.5635679929</v>
          </cell>
          <cell r="AS18">
            <v>22436</v>
          </cell>
          <cell r="AT18">
            <v>28796</v>
          </cell>
          <cell r="AU18">
            <v>135328</v>
          </cell>
        </row>
        <row r="19">
          <cell r="C19" t="str">
            <v>2010/20112</v>
          </cell>
          <cell r="D19">
            <v>6119.2399497487404</v>
          </cell>
          <cell r="E19">
            <v>13212.176035503</v>
          </cell>
          <cell r="F19">
            <v>20832.829875518699</v>
          </cell>
          <cell r="G19">
            <v>7748</v>
          </cell>
          <cell r="H19">
            <v>6383.25</v>
          </cell>
          <cell r="I19">
            <v>13855</v>
          </cell>
          <cell r="J19">
            <v>21804.75</v>
          </cell>
          <cell r="K19">
            <v>7358</v>
          </cell>
          <cell r="L19">
            <v>7244.0056818181802</v>
          </cell>
          <cell r="M19">
            <v>15438</v>
          </cell>
          <cell r="N19">
            <v>23727.4496644295</v>
          </cell>
          <cell r="O19">
            <v>5277</v>
          </cell>
          <cell r="P19">
            <v>13142.7480764047</v>
          </cell>
          <cell r="Q19">
            <v>20684.330601092901</v>
          </cell>
          <cell r="R19">
            <v>28192.7595628415</v>
          </cell>
          <cell r="S19">
            <v>2271</v>
          </cell>
          <cell r="T19">
            <v>14950.228021978</v>
          </cell>
          <cell r="U19">
            <v>22558</v>
          </cell>
          <cell r="V19">
            <v>30857.25</v>
          </cell>
          <cell r="W19">
            <v>1188</v>
          </cell>
          <cell r="X19">
            <v>15719.851017441901</v>
          </cell>
          <cell r="Y19">
            <v>23597.5</v>
          </cell>
          <cell r="Z19">
            <v>31553.135416666701</v>
          </cell>
          <cell r="AA19">
            <v>256</v>
          </cell>
          <cell r="AB19">
            <v>16998.75</v>
          </cell>
          <cell r="AC19">
            <v>26080.314404432102</v>
          </cell>
          <cell r="AD19">
            <v>33483.75</v>
          </cell>
          <cell r="AE19">
            <v>220</v>
          </cell>
          <cell r="AF19">
            <v>14584.043715846999</v>
          </cell>
          <cell r="AG19">
            <v>23182.4863387978</v>
          </cell>
          <cell r="AH19">
            <v>32064.478873239401</v>
          </cell>
          <cell r="AI19">
            <v>5841</v>
          </cell>
          <cell r="AJ19">
            <v>14787.5</v>
          </cell>
          <cell r="AK19">
            <v>22362</v>
          </cell>
          <cell r="AL19">
            <v>30967</v>
          </cell>
          <cell r="AM19">
            <v>15655</v>
          </cell>
          <cell r="AN19">
            <v>15645</v>
          </cell>
          <cell r="AO19">
            <v>23395</v>
          </cell>
          <cell r="AP19">
            <v>32113</v>
          </cell>
          <cell r="AQ19">
            <v>16673</v>
          </cell>
          <cell r="AR19">
            <v>16380.25</v>
          </cell>
          <cell r="AS19">
            <v>24625</v>
          </cell>
          <cell r="AT19">
            <v>33616.75</v>
          </cell>
          <cell r="AU19">
            <v>17150</v>
          </cell>
        </row>
        <row r="20">
          <cell r="C20" t="str">
            <v>2011/20121</v>
          </cell>
          <cell r="D20">
            <v>2679.4170168067199</v>
          </cell>
          <cell r="E20">
            <v>6670.9143646408802</v>
          </cell>
          <cell r="F20">
            <v>13114.490740740701</v>
          </cell>
          <cell r="G20">
            <v>14162</v>
          </cell>
          <cell r="H20">
            <v>2156.9711153097401</v>
          </cell>
          <cell r="I20">
            <v>4981.8874172185397</v>
          </cell>
          <cell r="J20">
            <v>11922.727436823099</v>
          </cell>
          <cell r="K20">
            <v>21851</v>
          </cell>
          <cell r="L20">
            <v>1913.10344827586</v>
          </cell>
          <cell r="M20">
            <v>3446.5885416666702</v>
          </cell>
          <cell r="N20">
            <v>8680</v>
          </cell>
          <cell r="O20">
            <v>37965</v>
          </cell>
          <cell r="P20">
            <v>2072.0769230769201</v>
          </cell>
          <cell r="Q20">
            <v>3402.67759562842</v>
          </cell>
          <cell r="R20">
            <v>6584.9590163934399</v>
          </cell>
          <cell r="S20">
            <v>57785</v>
          </cell>
          <cell r="T20">
            <v>2332.0596590909099</v>
          </cell>
          <cell r="U20">
            <v>3879</v>
          </cell>
          <cell r="V20">
            <v>7129</v>
          </cell>
          <cell r="W20">
            <v>53865</v>
          </cell>
          <cell r="X20">
            <v>5053</v>
          </cell>
          <cell r="Y20">
            <v>10029</v>
          </cell>
          <cell r="Z20">
            <v>19404</v>
          </cell>
          <cell r="AA20">
            <v>1709</v>
          </cell>
          <cell r="AB20">
            <v>4652.4351585014401</v>
          </cell>
          <cell r="AC20">
            <v>7742.3305084745798</v>
          </cell>
          <cell r="AD20">
            <v>15351</v>
          </cell>
          <cell r="AE20">
            <v>1217</v>
          </cell>
          <cell r="AF20">
            <v>6968.6577868852501</v>
          </cell>
          <cell r="AG20">
            <v>12956.726528548699</v>
          </cell>
          <cell r="AH20">
            <v>18534.719945355198</v>
          </cell>
          <cell r="AI20">
            <v>216</v>
          </cell>
          <cell r="AJ20">
            <v>12436.940570868301</v>
          </cell>
          <cell r="AK20">
            <v>19330</v>
          </cell>
          <cell r="AL20">
            <v>24755</v>
          </cell>
          <cell r="AM20">
            <v>6103</v>
          </cell>
          <cell r="AN20">
            <v>12291</v>
          </cell>
          <cell r="AO20">
            <v>17678.2369942197</v>
          </cell>
          <cell r="AP20">
            <v>23391</v>
          </cell>
          <cell r="AQ20">
            <v>134965</v>
          </cell>
          <cell r="AR20">
            <v>15035</v>
          </cell>
          <cell r="AS20">
            <v>20575</v>
          </cell>
          <cell r="AT20">
            <v>26066</v>
          </cell>
          <cell r="AU20">
            <v>140231</v>
          </cell>
        </row>
        <row r="21">
          <cell r="C21" t="str">
            <v>2011/20122</v>
          </cell>
          <cell r="D21">
            <v>6748.0795847750896</v>
          </cell>
          <cell r="E21">
            <v>13856.928374655599</v>
          </cell>
          <cell r="F21">
            <v>21914</v>
          </cell>
          <cell r="G21">
            <v>8213</v>
          </cell>
          <cell r="H21">
            <v>7206.1297770700603</v>
          </cell>
          <cell r="I21">
            <v>14164.4965986395</v>
          </cell>
          <cell r="J21">
            <v>22240.25</v>
          </cell>
          <cell r="K21">
            <v>8340</v>
          </cell>
          <cell r="L21">
            <v>6967.9788609146799</v>
          </cell>
          <cell r="M21">
            <v>14473</v>
          </cell>
          <cell r="N21">
            <v>22842.75</v>
          </cell>
          <cell r="O21">
            <v>7710</v>
          </cell>
          <cell r="P21">
            <v>7762.7322404371598</v>
          </cell>
          <cell r="Q21">
            <v>16037.0628415301</v>
          </cell>
          <cell r="R21">
            <v>24432.0628415301</v>
          </cell>
          <cell r="S21">
            <v>5283</v>
          </cell>
          <cell r="T21">
            <v>13625.5</v>
          </cell>
          <cell r="U21">
            <v>21421</v>
          </cell>
          <cell r="V21">
            <v>29172.5</v>
          </cell>
          <cell r="W21">
            <v>2615</v>
          </cell>
          <cell r="X21">
            <v>15578.5</v>
          </cell>
          <cell r="Y21">
            <v>23662</v>
          </cell>
          <cell r="Z21">
            <v>31000</v>
          </cell>
          <cell r="AA21">
            <v>1443</v>
          </cell>
          <cell r="AB21">
            <v>16911.25</v>
          </cell>
          <cell r="AC21">
            <v>24993.5</v>
          </cell>
          <cell r="AD21">
            <v>31830.75</v>
          </cell>
          <cell r="AE21">
            <v>356</v>
          </cell>
          <cell r="AF21">
            <v>17569.863387978101</v>
          </cell>
          <cell r="AG21">
            <v>26457.5136612022</v>
          </cell>
          <cell r="AH21">
            <v>32064.478873239401</v>
          </cell>
          <cell r="AI21">
            <v>201</v>
          </cell>
          <cell r="AJ21">
            <v>14486.75</v>
          </cell>
          <cell r="AK21">
            <v>23834</v>
          </cell>
          <cell r="AL21">
            <v>32301.5</v>
          </cell>
          <cell r="AM21">
            <v>5916</v>
          </cell>
          <cell r="AN21">
            <v>14703.25</v>
          </cell>
          <cell r="AO21">
            <v>23097.5</v>
          </cell>
          <cell r="AP21">
            <v>31871.844202898599</v>
          </cell>
          <cell r="AQ21">
            <v>16526</v>
          </cell>
          <cell r="AR21">
            <v>15743</v>
          </cell>
          <cell r="AS21">
            <v>23930</v>
          </cell>
          <cell r="AT21">
            <v>32902</v>
          </cell>
          <cell r="AU21">
            <v>16886</v>
          </cell>
        </row>
        <row r="22">
          <cell r="C22" t="str">
            <v>2012/20131</v>
          </cell>
          <cell r="D22">
            <v>3386.3352435530101</v>
          </cell>
          <cell r="E22">
            <v>8129.5</v>
          </cell>
          <cell r="F22">
            <v>14196.75</v>
          </cell>
          <cell r="G22">
            <v>12328</v>
          </cell>
          <cell r="H22">
            <v>2985.4634831460698</v>
          </cell>
          <cell r="I22">
            <v>7653.296875</v>
          </cell>
          <cell r="J22">
            <v>14009</v>
          </cell>
          <cell r="K22">
            <v>16348</v>
          </cell>
          <cell r="L22">
            <v>2250.1986482981201</v>
          </cell>
          <cell r="M22">
            <v>5213.2179424670903</v>
          </cell>
          <cell r="N22">
            <v>12334.359388291699</v>
          </cell>
          <cell r="O22">
            <v>24464</v>
          </cell>
          <cell r="P22">
            <v>2021.44917391385</v>
          </cell>
          <cell r="Q22">
            <v>3657.3631123919299</v>
          </cell>
          <cell r="R22">
            <v>9108.5450819672096</v>
          </cell>
          <cell r="S22">
            <v>40831</v>
          </cell>
          <cell r="T22">
            <v>1963.00909090909</v>
          </cell>
          <cell r="U22">
            <v>3386</v>
          </cell>
          <cell r="V22">
            <v>6778.7710280373803</v>
          </cell>
          <cell r="W22">
            <v>62866</v>
          </cell>
          <cell r="X22">
            <v>2173.9670329670298</v>
          </cell>
          <cell r="Y22">
            <v>3784.5337171052602</v>
          </cell>
          <cell r="Z22">
            <v>6906</v>
          </cell>
          <cell r="AA22">
            <v>60974</v>
          </cell>
          <cell r="AB22">
            <v>4986.875</v>
          </cell>
          <cell r="AC22">
            <v>10627</v>
          </cell>
          <cell r="AD22">
            <v>21301.5</v>
          </cell>
          <cell r="AE22">
            <v>1911</v>
          </cell>
          <cell r="AF22">
            <v>4475.7377049180304</v>
          </cell>
          <cell r="AG22">
            <v>8154.6584699453597</v>
          </cell>
          <cell r="AH22">
            <v>16747.117486338801</v>
          </cell>
          <cell r="AI22">
            <v>1241</v>
          </cell>
          <cell r="AJ22">
            <v>7642.5089285714303</v>
          </cell>
          <cell r="AK22">
            <v>13240.557425540601</v>
          </cell>
          <cell r="AL22">
            <v>17689.666905444101</v>
          </cell>
          <cell r="AM22">
            <v>204</v>
          </cell>
          <cell r="AN22">
            <v>13664.25</v>
          </cell>
          <cell r="AO22">
            <v>20959.919999999998</v>
          </cell>
          <cell r="AP22">
            <v>25418.8154269972</v>
          </cell>
          <cell r="AQ22">
            <v>8374</v>
          </cell>
          <cell r="AR22">
            <v>13101.1610632184</v>
          </cell>
          <cell r="AS22">
            <v>18280.416666666701</v>
          </cell>
          <cell r="AT22">
            <v>23750</v>
          </cell>
          <cell r="AU22">
            <v>147596</v>
          </cell>
        </row>
        <row r="23">
          <cell r="C23" t="str">
            <v>2012/20132</v>
          </cell>
          <cell r="D23">
            <v>7017</v>
          </cell>
          <cell r="E23">
            <v>13830</v>
          </cell>
          <cell r="F23">
            <v>21614</v>
          </cell>
          <cell r="G23">
            <v>9009</v>
          </cell>
          <cell r="H23">
            <v>7612.3615107913702</v>
          </cell>
          <cell r="I23">
            <v>14449.998417721499</v>
          </cell>
          <cell r="J23">
            <v>22716.5</v>
          </cell>
          <cell r="K23">
            <v>9496</v>
          </cell>
          <cell r="L23">
            <v>7808.4950980392196</v>
          </cell>
          <cell r="M23">
            <v>14942</v>
          </cell>
          <cell r="N23">
            <v>23374</v>
          </cell>
          <cell r="O23">
            <v>9507</v>
          </cell>
          <cell r="P23">
            <v>7668.4904371584698</v>
          </cell>
          <cell r="Q23">
            <v>14999.405737704899</v>
          </cell>
          <cell r="R23">
            <v>23849.159836065599</v>
          </cell>
          <cell r="S23">
            <v>8560</v>
          </cell>
          <cell r="T23">
            <v>8350.8979591836705</v>
          </cell>
          <cell r="U23">
            <v>16649</v>
          </cell>
          <cell r="V23">
            <v>25867.5</v>
          </cell>
          <cell r="W23">
            <v>6523</v>
          </cell>
          <cell r="X23">
            <v>13706.5</v>
          </cell>
          <cell r="Y23">
            <v>22419.8037790698</v>
          </cell>
          <cell r="Z23">
            <v>30350</v>
          </cell>
          <cell r="AA23">
            <v>3316</v>
          </cell>
          <cell r="AB23">
            <v>15026.985042734999</v>
          </cell>
          <cell r="AC23">
            <v>24339</v>
          </cell>
          <cell r="AD23">
            <v>32931.75</v>
          </cell>
          <cell r="AE23">
            <v>1902</v>
          </cell>
          <cell r="AF23">
            <v>15088.6612021858</v>
          </cell>
          <cell r="AG23">
            <v>23577.4043715847</v>
          </cell>
          <cell r="AH23">
            <v>32671.489071038301</v>
          </cell>
          <cell r="AI23">
            <v>361</v>
          </cell>
          <cell r="AJ23">
            <v>19000</v>
          </cell>
          <cell r="AK23">
            <v>26807</v>
          </cell>
          <cell r="AL23">
            <v>33213</v>
          </cell>
          <cell r="AM23">
            <v>193</v>
          </cell>
          <cell r="AN23">
            <v>15125</v>
          </cell>
          <cell r="AO23">
            <v>24025</v>
          </cell>
          <cell r="AP23">
            <v>32562</v>
          </cell>
          <cell r="AQ23">
            <v>6577</v>
          </cell>
          <cell r="AR23">
            <v>15164.5</v>
          </cell>
          <cell r="AS23">
            <v>23097.243975903599</v>
          </cell>
          <cell r="AT23">
            <v>32135.5</v>
          </cell>
          <cell r="AU23">
            <v>18095</v>
          </cell>
        </row>
        <row r="24">
          <cell r="C24" t="str">
            <v>2013/20141</v>
          </cell>
          <cell r="D24">
            <v>3692.25</v>
          </cell>
          <cell r="E24">
            <v>8540</v>
          </cell>
          <cell r="F24">
            <v>14457.8594182825</v>
          </cell>
          <cell r="G24">
            <v>10590</v>
          </cell>
          <cell r="H24">
            <v>3701.1401098901101</v>
          </cell>
          <cell r="I24">
            <v>8784</v>
          </cell>
          <cell r="J24">
            <v>14807</v>
          </cell>
          <cell r="K24">
            <v>13349</v>
          </cell>
          <cell r="L24">
            <v>3196.64558232932</v>
          </cell>
          <cell r="M24">
            <v>7933.4023658611004</v>
          </cell>
          <cell r="N24">
            <v>14481.7988826816</v>
          </cell>
          <cell r="O24">
            <v>17016</v>
          </cell>
          <cell r="P24">
            <v>2427.5</v>
          </cell>
          <cell r="Q24">
            <v>5622.5956284152999</v>
          </cell>
          <cell r="R24">
            <v>12852.7868852459</v>
          </cell>
          <cell r="S24">
            <v>24697</v>
          </cell>
          <cell r="T24">
            <v>1910.8210348293601</v>
          </cell>
          <cell r="U24">
            <v>3671</v>
          </cell>
          <cell r="V24">
            <v>9482.4563106796104</v>
          </cell>
          <cell r="W24">
            <v>41283</v>
          </cell>
          <cell r="X24">
            <v>1801.27854959711</v>
          </cell>
          <cell r="Y24">
            <v>3262.7598566308202</v>
          </cell>
          <cell r="Z24">
            <v>6662</v>
          </cell>
          <cell r="AA24">
            <v>67779</v>
          </cell>
          <cell r="AB24">
            <v>2085.9368000309</v>
          </cell>
          <cell r="AC24">
            <v>3687</v>
          </cell>
          <cell r="AD24">
            <v>6640.0982532751104</v>
          </cell>
          <cell r="AE24">
            <v>71982</v>
          </cell>
          <cell r="AF24">
            <v>4875.6960687062801</v>
          </cell>
          <cell r="AG24">
            <v>10602.452185792399</v>
          </cell>
          <cell r="AH24">
            <v>20593.080601092901</v>
          </cell>
          <cell r="AI24">
            <v>2408</v>
          </cell>
          <cell r="AJ24">
            <v>4648.93103448276</v>
          </cell>
          <cell r="AK24">
            <v>8373</v>
          </cell>
          <cell r="AL24">
            <v>17067</v>
          </cell>
          <cell r="AM24">
            <v>1531</v>
          </cell>
          <cell r="AN24">
            <v>8155</v>
          </cell>
          <cell r="AO24">
            <v>13551.7948717949</v>
          </cell>
          <cell r="AP24">
            <v>19519</v>
          </cell>
          <cell r="AQ24">
            <v>197</v>
          </cell>
          <cell r="AR24">
            <v>14752</v>
          </cell>
          <cell r="AS24">
            <v>21566.5</v>
          </cell>
          <cell r="AT24">
            <v>25410.75</v>
          </cell>
          <cell r="AU24">
            <v>8234</v>
          </cell>
        </row>
        <row r="25">
          <cell r="C25" t="str">
            <v>2013/20142</v>
          </cell>
          <cell r="D25">
            <v>7137.3333333333303</v>
          </cell>
          <cell r="E25">
            <v>14259.5</v>
          </cell>
          <cell r="F25">
            <v>22241.519519519501</v>
          </cell>
          <cell r="G25">
            <v>9516</v>
          </cell>
          <cell r="H25">
            <v>7904</v>
          </cell>
          <cell r="I25">
            <v>14815</v>
          </cell>
          <cell r="J25">
            <v>22879</v>
          </cell>
          <cell r="K25">
            <v>10161</v>
          </cell>
          <cell r="L25">
            <v>8251</v>
          </cell>
          <cell r="M25">
            <v>15257</v>
          </cell>
          <cell r="N25">
            <v>23867</v>
          </cell>
          <cell r="O25">
            <v>10465</v>
          </cell>
          <cell r="P25">
            <v>8161.6393442622903</v>
          </cell>
          <cell r="Q25">
            <v>15606.2431693989</v>
          </cell>
          <cell r="R25">
            <v>24349.289617486302</v>
          </cell>
          <cell r="S25">
            <v>9961</v>
          </cell>
          <cell r="T25">
            <v>8010.0144092218998</v>
          </cell>
          <cell r="U25">
            <v>16122</v>
          </cell>
          <cell r="V25">
            <v>25563.376963350802</v>
          </cell>
          <cell r="W25">
            <v>8985</v>
          </cell>
          <cell r="X25">
            <v>8872.5</v>
          </cell>
          <cell r="Y25">
            <v>17548.9852941176</v>
          </cell>
          <cell r="Z25">
            <v>27467</v>
          </cell>
          <cell r="AA25">
            <v>6859</v>
          </cell>
          <cell r="AB25">
            <v>14001.5</v>
          </cell>
          <cell r="AC25">
            <v>23576</v>
          </cell>
          <cell r="AD25">
            <v>31875.75</v>
          </cell>
          <cell r="AE25">
            <v>3532</v>
          </cell>
          <cell r="AF25">
            <v>14967.991803278701</v>
          </cell>
          <cell r="AG25">
            <v>24292.445355191299</v>
          </cell>
          <cell r="AH25">
            <v>31828.797814207701</v>
          </cell>
          <cell r="AI25">
            <v>1917</v>
          </cell>
          <cell r="AJ25">
            <v>15077.6795774648</v>
          </cell>
          <cell r="AK25">
            <v>24850.5</v>
          </cell>
          <cell r="AL25">
            <v>31066.5</v>
          </cell>
          <cell r="AM25">
            <v>420</v>
          </cell>
          <cell r="AN25">
            <v>14269</v>
          </cell>
          <cell r="AO25">
            <v>24753</v>
          </cell>
          <cell r="AP25">
            <v>32745</v>
          </cell>
          <cell r="AQ25">
            <v>205</v>
          </cell>
          <cell r="AR25">
            <v>15431.341549295799</v>
          </cell>
          <cell r="AS25">
            <v>24096</v>
          </cell>
          <cell r="AT25">
            <v>33069.5</v>
          </cell>
          <cell r="AU25">
            <v>6636</v>
          </cell>
        </row>
        <row r="28">
          <cell r="A28" t="str">
            <v>academicYear</v>
          </cell>
          <cell r="D28" t="str">
            <v>LOWER_2005</v>
          </cell>
          <cell r="E28" t="str">
            <v>MEDIAN_2005</v>
          </cell>
          <cell r="F28" t="str">
            <v>UPPER_2005</v>
          </cell>
          <cell r="G28" t="str">
            <v>COUNT_2005</v>
          </cell>
          <cell r="H28" t="str">
            <v>LOWER_2006</v>
          </cell>
          <cell r="I28" t="str">
            <v>MEDIAN_2006</v>
          </cell>
          <cell r="J28" t="str">
            <v>UPPER_2006</v>
          </cell>
          <cell r="K28" t="str">
            <v>COUNT_2006</v>
          </cell>
          <cell r="L28" t="str">
            <v>LOWER_2007</v>
          </cell>
          <cell r="M28" t="str">
            <v>MEDIAN_2007</v>
          </cell>
          <cell r="N28" t="str">
            <v>UPPER_2007</v>
          </cell>
          <cell r="O28" t="str">
            <v>COUNT_2007</v>
          </cell>
          <cell r="P28" t="str">
            <v>LOWER_2008</v>
          </cell>
          <cell r="Q28" t="str">
            <v>MEDIAN_2008</v>
          </cell>
          <cell r="R28" t="str">
            <v>UPPER_2008</v>
          </cell>
          <cell r="S28" t="str">
            <v>COUNT_2008</v>
          </cell>
          <cell r="T28" t="str">
            <v>LOWER_2009</v>
          </cell>
          <cell r="U28" t="str">
            <v>MEDIAN_2009</v>
          </cell>
          <cell r="V28" t="str">
            <v>UPPER_2009</v>
          </cell>
          <cell r="W28" t="str">
            <v>COUNT_2009</v>
          </cell>
          <cell r="X28" t="str">
            <v>LOWER_2010</v>
          </cell>
          <cell r="Y28" t="str">
            <v>MEDIAN_2010</v>
          </cell>
          <cell r="Z28" t="str">
            <v>UPPER_2010</v>
          </cell>
          <cell r="AA28" t="str">
            <v>COUNT_2010</v>
          </cell>
          <cell r="AB28" t="str">
            <v>LOWER_2011</v>
          </cell>
          <cell r="AC28" t="str">
            <v>MEDIAN_2011</v>
          </cell>
          <cell r="AD28" t="str">
            <v>UPPER_2011</v>
          </cell>
          <cell r="AE28" t="str">
            <v>COUNT_2011</v>
          </cell>
          <cell r="AF28" t="str">
            <v>LOWER_2012</v>
          </cell>
          <cell r="AG28" t="str">
            <v>MEDIAN_2012</v>
          </cell>
          <cell r="AH28" t="str">
            <v>UPPER_2012</v>
          </cell>
          <cell r="AI28" t="str">
            <v>COUNT_2012</v>
          </cell>
          <cell r="AJ28" t="str">
            <v>LOWER_2013</v>
          </cell>
          <cell r="AK28" t="str">
            <v>MEDIAN_2013</v>
          </cell>
          <cell r="AL28" t="str">
            <v>UPPER_2013</v>
          </cell>
          <cell r="AM28" t="str">
            <v>COUNT_2013</v>
          </cell>
          <cell r="AN28" t="str">
            <v>LOWER_2014</v>
          </cell>
          <cell r="AO28" t="str">
            <v>MEDIAN_2014</v>
          </cell>
          <cell r="AP28" t="str">
            <v>UPPER_2014</v>
          </cell>
          <cell r="AQ28" t="str">
            <v>COUNT_2014</v>
          </cell>
          <cell r="AR28" t="str">
            <v>LOWER_2015</v>
          </cell>
          <cell r="AS28" t="str">
            <v>MEDIAN_2015</v>
          </cell>
          <cell r="AT28" t="str">
            <v>UPPER_2015</v>
          </cell>
          <cell r="AU28" t="str">
            <v>COUNT_2015</v>
          </cell>
        </row>
        <row r="29">
          <cell r="A29" t="str">
            <v>2002/2003</v>
          </cell>
          <cell r="D29">
            <v>10841.9072022161</v>
          </cell>
          <cell r="E29">
            <v>15679.9484536082</v>
          </cell>
          <cell r="F29">
            <v>20399</v>
          </cell>
          <cell r="G29">
            <v>90107</v>
          </cell>
          <cell r="H29">
            <v>13979.963592233</v>
          </cell>
          <cell r="I29">
            <v>18843</v>
          </cell>
          <cell r="J29">
            <v>23867</v>
          </cell>
          <cell r="K29">
            <v>99852</v>
          </cell>
          <cell r="L29">
            <v>15951</v>
          </cell>
          <cell r="M29">
            <v>21399</v>
          </cell>
          <cell r="N29">
            <v>27149</v>
          </cell>
          <cell r="O29">
            <v>104360</v>
          </cell>
          <cell r="P29">
            <v>17613.53125</v>
          </cell>
          <cell r="Q29">
            <v>23734.972677595601</v>
          </cell>
          <cell r="R29">
            <v>30465.5327868852</v>
          </cell>
          <cell r="S29">
            <v>104273</v>
          </cell>
          <cell r="T29">
            <v>19176</v>
          </cell>
          <cell r="U29">
            <v>25937</v>
          </cell>
          <cell r="V29">
            <v>33435</v>
          </cell>
          <cell r="W29">
            <v>109565</v>
          </cell>
          <cell r="X29">
            <v>19850</v>
          </cell>
          <cell r="Y29">
            <v>27449</v>
          </cell>
          <cell r="Z29">
            <v>35253</v>
          </cell>
          <cell r="AA29">
            <v>115307</v>
          </cell>
          <cell r="AB29">
            <v>20258</v>
          </cell>
          <cell r="AC29">
            <v>28705</v>
          </cell>
          <cell r="AD29">
            <v>37251</v>
          </cell>
          <cell r="AE29">
            <v>119281</v>
          </cell>
          <cell r="AF29">
            <v>20299.6345628415</v>
          </cell>
          <cell r="AG29">
            <v>29618.852459016402</v>
          </cell>
          <cell r="AH29">
            <v>39225.532786885196</v>
          </cell>
          <cell r="AI29">
            <v>121642</v>
          </cell>
          <cell r="AJ29">
            <v>20253</v>
          </cell>
          <cell r="AK29">
            <v>30375</v>
          </cell>
          <cell r="AL29">
            <v>40531.75</v>
          </cell>
          <cell r="AM29">
            <v>120126</v>
          </cell>
          <cell r="AN29">
            <v>19998.5</v>
          </cell>
          <cell r="AO29">
            <v>30825</v>
          </cell>
          <cell r="AP29">
            <v>41999</v>
          </cell>
          <cell r="AQ29">
            <v>122251</v>
          </cell>
          <cell r="AR29">
            <v>19792.75</v>
          </cell>
          <cell r="AS29">
            <v>31391</v>
          </cell>
          <cell r="AT29">
            <v>43291.5</v>
          </cell>
          <cell r="AU29">
            <v>120848</v>
          </cell>
        </row>
        <row r="30">
          <cell r="A30" t="str">
            <v>2003/2004</v>
          </cell>
          <cell r="D30">
            <v>11515</v>
          </cell>
          <cell r="E30">
            <v>17780</v>
          </cell>
          <cell r="F30">
            <v>23625.75</v>
          </cell>
          <cell r="G30">
            <v>5758</v>
          </cell>
          <cell r="H30">
            <v>11578.1756505576</v>
          </cell>
          <cell r="I30">
            <v>16371</v>
          </cell>
          <cell r="J30">
            <v>21340</v>
          </cell>
          <cell r="K30">
            <v>99324</v>
          </cell>
          <cell r="L30">
            <v>14341.3725761773</v>
          </cell>
          <cell r="M30">
            <v>19408.658089801502</v>
          </cell>
          <cell r="N30">
            <v>24766</v>
          </cell>
          <cell r="O30">
            <v>106642</v>
          </cell>
          <cell r="P30">
            <v>16372.1448087432</v>
          </cell>
          <cell r="Q30">
            <v>21942.882513661199</v>
          </cell>
          <cell r="R30">
            <v>28114.972677595601</v>
          </cell>
          <cell r="S30">
            <v>107743</v>
          </cell>
          <cell r="T30">
            <v>18040</v>
          </cell>
          <cell r="U30">
            <v>24334</v>
          </cell>
          <cell r="V30">
            <v>31165</v>
          </cell>
          <cell r="W30">
            <v>114223</v>
          </cell>
          <cell r="X30">
            <v>18972</v>
          </cell>
          <cell r="Y30">
            <v>25838</v>
          </cell>
          <cell r="Z30">
            <v>33126</v>
          </cell>
          <cell r="AA30">
            <v>120407</v>
          </cell>
          <cell r="AB30">
            <v>19687</v>
          </cell>
          <cell r="AC30">
            <v>27396</v>
          </cell>
          <cell r="AD30">
            <v>35422</v>
          </cell>
          <cell r="AE30">
            <v>125429</v>
          </cell>
          <cell r="AF30">
            <v>20042.090163934401</v>
          </cell>
          <cell r="AG30">
            <v>28584.685792349701</v>
          </cell>
          <cell r="AH30">
            <v>37577.0491803279</v>
          </cell>
          <cell r="AI30">
            <v>128261</v>
          </cell>
          <cell r="AJ30">
            <v>20232</v>
          </cell>
          <cell r="AK30">
            <v>29477</v>
          </cell>
          <cell r="AL30">
            <v>39118</v>
          </cell>
          <cell r="AM30">
            <v>127349</v>
          </cell>
          <cell r="AN30">
            <v>20103</v>
          </cell>
          <cell r="AO30">
            <v>30182.5</v>
          </cell>
          <cell r="AP30">
            <v>40731.5</v>
          </cell>
          <cell r="AQ30">
            <v>129486</v>
          </cell>
          <cell r="AR30">
            <v>20029</v>
          </cell>
          <cell r="AS30">
            <v>30878</v>
          </cell>
          <cell r="AT30">
            <v>42217</v>
          </cell>
          <cell r="AU30">
            <v>127983</v>
          </cell>
        </row>
        <row r="31">
          <cell r="A31" t="str">
            <v>2004/2005</v>
          </cell>
          <cell r="D31">
            <v>7714.5</v>
          </cell>
          <cell r="E31">
            <v>13585.423728813599</v>
          </cell>
          <cell r="F31">
            <v>19650.726022549199</v>
          </cell>
          <cell r="G31">
            <v>231</v>
          </cell>
          <cell r="H31">
            <v>12090.8470539505</v>
          </cell>
          <cell r="I31">
            <v>19070.475409836101</v>
          </cell>
          <cell r="J31">
            <v>25755.25</v>
          </cell>
          <cell r="K31">
            <v>9340</v>
          </cell>
          <cell r="L31">
            <v>12018.9641873278</v>
          </cell>
          <cell r="M31">
            <v>16994.7408963585</v>
          </cell>
          <cell r="N31">
            <v>22326</v>
          </cell>
          <cell r="O31">
            <v>104004</v>
          </cell>
          <cell r="P31">
            <v>14680.778688524601</v>
          </cell>
          <cell r="Q31">
            <v>19945.8466151824</v>
          </cell>
          <cell r="R31">
            <v>25681.639344262301</v>
          </cell>
          <cell r="S31">
            <v>107932</v>
          </cell>
          <cell r="T31">
            <v>16687</v>
          </cell>
          <cell r="U31">
            <v>22574</v>
          </cell>
          <cell r="V31">
            <v>28961.736111111099</v>
          </cell>
          <cell r="W31">
            <v>115389</v>
          </cell>
          <cell r="X31">
            <v>17844.0136217949</v>
          </cell>
          <cell r="Y31">
            <v>24203</v>
          </cell>
          <cell r="Z31">
            <v>30956.532258064501</v>
          </cell>
          <cell r="AA31">
            <v>123078</v>
          </cell>
          <cell r="AB31">
            <v>18776</v>
          </cell>
          <cell r="AC31">
            <v>25977</v>
          </cell>
          <cell r="AD31">
            <v>33392.743131868097</v>
          </cell>
          <cell r="AE31">
            <v>129335</v>
          </cell>
          <cell r="AF31">
            <v>19406.830601092901</v>
          </cell>
          <cell r="AG31">
            <v>27337.103825136601</v>
          </cell>
          <cell r="AH31">
            <v>35742.076502732198</v>
          </cell>
          <cell r="AI31">
            <v>133625</v>
          </cell>
          <cell r="AJ31">
            <v>19831.333333333299</v>
          </cell>
          <cell r="AK31">
            <v>28468</v>
          </cell>
          <cell r="AL31">
            <v>37526.5</v>
          </cell>
          <cell r="AM31">
            <v>133103</v>
          </cell>
          <cell r="AN31">
            <v>20035</v>
          </cell>
          <cell r="AO31">
            <v>29374</v>
          </cell>
          <cell r="AP31">
            <v>39388</v>
          </cell>
          <cell r="AQ31">
            <v>135717</v>
          </cell>
          <cell r="AR31">
            <v>20034.75</v>
          </cell>
          <cell r="AS31">
            <v>30246</v>
          </cell>
          <cell r="AT31">
            <v>41112.25</v>
          </cell>
          <cell r="AU31">
            <v>134536</v>
          </cell>
        </row>
        <row r="32">
          <cell r="A32" t="str">
            <v>2005/2006</v>
          </cell>
          <cell r="D32">
            <v>5143.5</v>
          </cell>
          <cell r="E32">
            <v>10767.5</v>
          </cell>
          <cell r="F32">
            <v>19549.75</v>
          </cell>
          <cell r="G32">
            <v>1080</v>
          </cell>
          <cell r="H32">
            <v>11339.57771261</v>
          </cell>
          <cell r="I32">
            <v>17724</v>
          </cell>
          <cell r="J32">
            <v>26250.5</v>
          </cell>
          <cell r="K32">
            <v>287</v>
          </cell>
          <cell r="L32">
            <v>12717.526315789501</v>
          </cell>
          <cell r="M32">
            <v>19654</v>
          </cell>
          <cell r="N32">
            <v>26824.25</v>
          </cell>
          <cell r="O32">
            <v>10422</v>
          </cell>
          <cell r="P32">
            <v>12376.192622950801</v>
          </cell>
          <cell r="Q32">
            <v>17668.592896174901</v>
          </cell>
          <cell r="R32">
            <v>23274.2056412729</v>
          </cell>
          <cell r="S32">
            <v>104814</v>
          </cell>
          <cell r="T32">
            <v>15134.870820668701</v>
          </cell>
          <cell r="U32">
            <v>20626</v>
          </cell>
          <cell r="V32">
            <v>26517.650137740999</v>
          </cell>
          <cell r="W32">
            <v>113527</v>
          </cell>
          <cell r="X32">
            <v>16481.25</v>
          </cell>
          <cell r="Y32">
            <v>22331</v>
          </cell>
          <cell r="Z32">
            <v>28560.1417151163</v>
          </cell>
          <cell r="AA32">
            <v>123254</v>
          </cell>
          <cell r="AB32">
            <v>17712</v>
          </cell>
          <cell r="AC32">
            <v>24315.654320987702</v>
          </cell>
          <cell r="AD32">
            <v>31200</v>
          </cell>
          <cell r="AE32">
            <v>131462</v>
          </cell>
          <cell r="AF32">
            <v>18544.941939890701</v>
          </cell>
          <cell r="AG32">
            <v>25870.987837903202</v>
          </cell>
          <cell r="AH32">
            <v>33573.251913323104</v>
          </cell>
          <cell r="AI32">
            <v>136640</v>
          </cell>
          <cell r="AJ32">
            <v>19359.057851239701</v>
          </cell>
          <cell r="AK32">
            <v>27219</v>
          </cell>
          <cell r="AL32">
            <v>35599.133241758202</v>
          </cell>
          <cell r="AM32">
            <v>137112</v>
          </cell>
          <cell r="AN32">
            <v>19785.75</v>
          </cell>
          <cell r="AO32">
            <v>28389</v>
          </cell>
          <cell r="AP32">
            <v>37598.25</v>
          </cell>
          <cell r="AQ32">
            <v>140740</v>
          </cell>
          <cell r="AR32">
            <v>20000</v>
          </cell>
          <cell r="AS32">
            <v>29461</v>
          </cell>
          <cell r="AT32">
            <v>39454</v>
          </cell>
          <cell r="AU32">
            <v>139513</v>
          </cell>
        </row>
        <row r="33">
          <cell r="A33" t="str">
            <v>2006/2007</v>
          </cell>
          <cell r="D33">
            <v>5820.7423780487798</v>
          </cell>
          <cell r="E33">
            <v>14197.403581267199</v>
          </cell>
          <cell r="F33">
            <v>22477.75</v>
          </cell>
          <cell r="G33">
            <v>2400</v>
          </cell>
          <cell r="H33">
            <v>4632</v>
          </cell>
          <cell r="I33">
            <v>9359</v>
          </cell>
          <cell r="J33">
            <v>19335.8422939068</v>
          </cell>
          <cell r="K33">
            <v>935</v>
          </cell>
          <cell r="L33">
            <v>9523.5</v>
          </cell>
          <cell r="M33">
            <v>17015.5</v>
          </cell>
          <cell r="N33">
            <v>26013.25</v>
          </cell>
          <cell r="O33">
            <v>274</v>
          </cell>
          <cell r="P33">
            <v>13042.053604135301</v>
          </cell>
          <cell r="Q33">
            <v>19969.788251366099</v>
          </cell>
          <cell r="R33">
            <v>27186.516393442598</v>
          </cell>
          <cell r="S33">
            <v>9826</v>
          </cell>
          <cell r="T33">
            <v>12617</v>
          </cell>
          <cell r="U33">
            <v>18215</v>
          </cell>
          <cell r="V33">
            <v>23974</v>
          </cell>
          <cell r="W33">
            <v>107637</v>
          </cell>
          <cell r="X33">
            <v>14694</v>
          </cell>
          <cell r="Y33">
            <v>20416.2853107345</v>
          </cell>
          <cell r="Z33">
            <v>26163</v>
          </cell>
          <cell r="AA33">
            <v>119511</v>
          </cell>
          <cell r="AB33">
            <v>16270.1825842697</v>
          </cell>
          <cell r="AC33">
            <v>22468</v>
          </cell>
          <cell r="AD33">
            <v>28742</v>
          </cell>
          <cell r="AE33">
            <v>129321</v>
          </cell>
          <cell r="AF33">
            <v>17463.155737704899</v>
          </cell>
          <cell r="AG33">
            <v>24256.397058823499</v>
          </cell>
          <cell r="AH33">
            <v>31317.199453551901</v>
          </cell>
          <cell r="AI33">
            <v>136103</v>
          </cell>
          <cell r="AJ33">
            <v>18476.475903614501</v>
          </cell>
          <cell r="AK33">
            <v>25790</v>
          </cell>
          <cell r="AL33">
            <v>33472</v>
          </cell>
          <cell r="AM33">
            <v>137521</v>
          </cell>
          <cell r="AN33">
            <v>19207</v>
          </cell>
          <cell r="AO33">
            <v>27192</v>
          </cell>
          <cell r="AP33">
            <v>35750</v>
          </cell>
          <cell r="AQ33">
            <v>142059</v>
          </cell>
          <cell r="AR33">
            <v>19795</v>
          </cell>
          <cell r="AS33">
            <v>28507</v>
          </cell>
          <cell r="AT33">
            <v>37953</v>
          </cell>
          <cell r="AU33">
            <v>141449</v>
          </cell>
        </row>
        <row r="34">
          <cell r="A34" t="str">
            <v>2007/2008</v>
          </cell>
          <cell r="D34">
            <v>2120</v>
          </cell>
          <cell r="E34">
            <v>3510.9761904761899</v>
          </cell>
          <cell r="F34">
            <v>6763.9647302904596</v>
          </cell>
          <cell r="G34">
            <v>51518</v>
          </cell>
          <cell r="H34">
            <v>6283.19823788546</v>
          </cell>
          <cell r="I34">
            <v>14478.333333333299</v>
          </cell>
          <cell r="J34">
            <v>22075.5</v>
          </cell>
          <cell r="K34">
            <v>2743</v>
          </cell>
          <cell r="L34">
            <v>4620</v>
          </cell>
          <cell r="M34">
            <v>9240.5322128851494</v>
          </cell>
          <cell r="N34">
            <v>18590.5</v>
          </cell>
          <cell r="O34">
            <v>1059</v>
          </cell>
          <cell r="P34">
            <v>10455.3551912568</v>
          </cell>
          <cell r="Q34">
            <v>17580.322128851501</v>
          </cell>
          <cell r="R34">
            <v>25225.887978142098</v>
          </cell>
          <cell r="S34">
            <v>301</v>
          </cell>
          <cell r="T34">
            <v>13716.372996934801</v>
          </cell>
          <cell r="U34">
            <v>20750.618055555598</v>
          </cell>
          <cell r="V34">
            <v>27134.25</v>
          </cell>
          <cell r="W34">
            <v>10530</v>
          </cell>
          <cell r="X34">
            <v>11809.6261682243</v>
          </cell>
          <cell r="Y34">
            <v>17380</v>
          </cell>
          <cell r="Z34">
            <v>23453.589743589699</v>
          </cell>
          <cell r="AA34">
            <v>120413</v>
          </cell>
          <cell r="AB34">
            <v>14111</v>
          </cell>
          <cell r="AC34">
            <v>19905</v>
          </cell>
          <cell r="AD34">
            <v>25941</v>
          </cell>
          <cell r="AE34">
            <v>132599</v>
          </cell>
          <cell r="AF34">
            <v>15816.666666666701</v>
          </cell>
          <cell r="AG34">
            <v>21952.953367875602</v>
          </cell>
          <cell r="AH34">
            <v>28339.3579234973</v>
          </cell>
          <cell r="AI34">
            <v>142191</v>
          </cell>
          <cell r="AJ34">
            <v>17190.765486725701</v>
          </cell>
          <cell r="AK34">
            <v>23885</v>
          </cell>
          <cell r="AL34">
            <v>30811.5</v>
          </cell>
          <cell r="AM34">
            <v>144903</v>
          </cell>
          <cell r="AN34">
            <v>18223</v>
          </cell>
          <cell r="AO34">
            <v>25499</v>
          </cell>
          <cell r="AP34">
            <v>33195</v>
          </cell>
          <cell r="AQ34">
            <v>150515</v>
          </cell>
          <cell r="AR34">
            <v>19063.228650137698</v>
          </cell>
          <cell r="AS34">
            <v>26941.436464088401</v>
          </cell>
          <cell r="AT34">
            <v>35508.5</v>
          </cell>
          <cell r="AU34">
            <v>150547</v>
          </cell>
        </row>
        <row r="35">
          <cell r="A35" t="str">
            <v>2008/2009</v>
          </cell>
          <cell r="D35">
            <v>1900</v>
          </cell>
          <cell r="E35">
            <v>3129.6597255657198</v>
          </cell>
          <cell r="F35">
            <v>6602.0821428571398</v>
          </cell>
          <cell r="G35">
            <v>58176</v>
          </cell>
          <cell r="H35">
            <v>2206</v>
          </cell>
          <cell r="I35">
            <v>3645.7803468208099</v>
          </cell>
          <cell r="J35">
            <v>7230</v>
          </cell>
          <cell r="K35">
            <v>48689</v>
          </cell>
          <cell r="L35">
            <v>6534</v>
          </cell>
          <cell r="M35">
            <v>14584</v>
          </cell>
          <cell r="N35">
            <v>22510</v>
          </cell>
          <cell r="O35">
            <v>2811</v>
          </cell>
          <cell r="P35">
            <v>4931.6802765109496</v>
          </cell>
          <cell r="Q35">
            <v>10057.289156626501</v>
          </cell>
          <cell r="R35">
            <v>18616.4959016393</v>
          </cell>
          <cell r="S35">
            <v>1127</v>
          </cell>
          <cell r="T35">
            <v>11443.5</v>
          </cell>
          <cell r="U35">
            <v>17714.104046242799</v>
          </cell>
          <cell r="V35">
            <v>26213.5</v>
          </cell>
          <cell r="W35">
            <v>259</v>
          </cell>
          <cell r="X35">
            <v>12325.75</v>
          </cell>
          <cell r="Y35">
            <v>20212</v>
          </cell>
          <cell r="Z35">
            <v>27011.9375</v>
          </cell>
          <cell r="AA35">
            <v>10852</v>
          </cell>
          <cell r="AB35">
            <v>11529</v>
          </cell>
          <cell r="AC35">
            <v>17083</v>
          </cell>
          <cell r="AD35">
            <v>23448.75</v>
          </cell>
          <cell r="AE35">
            <v>122518</v>
          </cell>
          <cell r="AF35">
            <v>14092.3907103825</v>
          </cell>
          <cell r="AG35">
            <v>19853.606557377101</v>
          </cell>
          <cell r="AH35">
            <v>25966.8579234973</v>
          </cell>
          <cell r="AI35">
            <v>135628</v>
          </cell>
          <cell r="AJ35">
            <v>15864.25</v>
          </cell>
          <cell r="AK35">
            <v>22083</v>
          </cell>
          <cell r="AL35">
            <v>28443.588397790099</v>
          </cell>
          <cell r="AM35">
            <v>140130</v>
          </cell>
          <cell r="AN35">
            <v>17240</v>
          </cell>
          <cell r="AO35">
            <v>24087</v>
          </cell>
          <cell r="AP35">
            <v>31211</v>
          </cell>
          <cell r="AQ35">
            <v>146924</v>
          </cell>
          <cell r="AR35">
            <v>18381.087378640801</v>
          </cell>
          <cell r="AS35">
            <v>25705</v>
          </cell>
          <cell r="AT35">
            <v>33612</v>
          </cell>
          <cell r="AU35">
            <v>147084</v>
          </cell>
        </row>
        <row r="36">
          <cell r="A36" t="str">
            <v>2009/2010</v>
          </cell>
          <cell r="D36">
            <v>1958.97752808989</v>
          </cell>
          <cell r="E36">
            <v>3587.7414913585499</v>
          </cell>
          <cell r="F36">
            <v>10192.0703431373</v>
          </cell>
          <cell r="G36">
            <v>42158</v>
          </cell>
          <cell r="H36">
            <v>1939.8741883927701</v>
          </cell>
          <cell r="I36">
            <v>3254.5833333333298</v>
          </cell>
          <cell r="J36">
            <v>7457.5</v>
          </cell>
          <cell r="K36">
            <v>60315</v>
          </cell>
          <cell r="L36">
            <v>2298.4571428571398</v>
          </cell>
          <cell r="M36">
            <v>3837.9207920792101</v>
          </cell>
          <cell r="N36">
            <v>7633.8625592417102</v>
          </cell>
          <cell r="O36">
            <v>53057</v>
          </cell>
          <cell r="P36">
            <v>7098.7433769586096</v>
          </cell>
          <cell r="Q36">
            <v>15204.600702576099</v>
          </cell>
          <cell r="R36">
            <v>23402.882513661199</v>
          </cell>
          <cell r="S36">
            <v>2768</v>
          </cell>
          <cell r="T36">
            <v>5647.81179775281</v>
          </cell>
          <cell r="U36">
            <v>11299.5</v>
          </cell>
          <cell r="V36">
            <v>20836.25</v>
          </cell>
          <cell r="W36">
            <v>1228</v>
          </cell>
          <cell r="X36">
            <v>9705.0871559632997</v>
          </cell>
          <cell r="Y36">
            <v>17109.3828125</v>
          </cell>
          <cell r="Z36">
            <v>27255.9241245136</v>
          </cell>
          <cell r="AA36">
            <v>322</v>
          </cell>
          <cell r="AB36">
            <v>12313.5</v>
          </cell>
          <cell r="AC36">
            <v>20648</v>
          </cell>
          <cell r="AD36">
            <v>27306.5</v>
          </cell>
          <cell r="AE36">
            <v>12007</v>
          </cell>
          <cell r="AF36">
            <v>12005.054644808701</v>
          </cell>
          <cell r="AG36">
            <v>17458.169398907099</v>
          </cell>
          <cell r="AH36">
            <v>23665.1639344262</v>
          </cell>
          <cell r="AI36">
            <v>136415</v>
          </cell>
          <cell r="AJ36">
            <v>14391</v>
          </cell>
          <cell r="AK36">
            <v>20107</v>
          </cell>
          <cell r="AL36">
            <v>26104.9818313953</v>
          </cell>
          <cell r="AM36">
            <v>143422</v>
          </cell>
          <cell r="AN36">
            <v>16102</v>
          </cell>
          <cell r="AO36">
            <v>22347.4517906336</v>
          </cell>
          <cell r="AP36">
            <v>28965</v>
          </cell>
          <cell r="AQ36">
            <v>152813</v>
          </cell>
          <cell r="AR36">
            <v>17578</v>
          </cell>
          <cell r="AS36">
            <v>24262</v>
          </cell>
          <cell r="AT36">
            <v>31627.75</v>
          </cell>
          <cell r="AU36">
            <v>154062</v>
          </cell>
        </row>
        <row r="37">
          <cell r="A37" t="str">
            <v>2010/2011</v>
          </cell>
          <cell r="D37">
            <v>2435.3237868043202</v>
          </cell>
          <cell r="E37">
            <v>6130.7739938080504</v>
          </cell>
          <cell r="F37">
            <v>13856</v>
          </cell>
          <cell r="G37">
            <v>27816</v>
          </cell>
          <cell r="H37">
            <v>2019.7515681694199</v>
          </cell>
          <cell r="I37">
            <v>3903</v>
          </cell>
          <cell r="J37">
            <v>10990.9222689076</v>
          </cell>
          <cell r="K37">
            <v>42400</v>
          </cell>
          <cell r="L37">
            <v>2025.96416938111</v>
          </cell>
          <cell r="M37">
            <v>3411.6764705882401</v>
          </cell>
          <cell r="N37">
            <v>7539.5819444444396</v>
          </cell>
          <cell r="O37">
            <v>61123</v>
          </cell>
          <cell r="P37">
            <v>2430.3415300546399</v>
          </cell>
          <cell r="Q37">
            <v>4005.6008583691</v>
          </cell>
          <cell r="R37">
            <v>7766.9035532994903</v>
          </cell>
          <cell r="S37">
            <v>52305</v>
          </cell>
          <cell r="T37">
            <v>7516.3342696629197</v>
          </cell>
          <cell r="U37">
            <v>16113</v>
          </cell>
          <cell r="V37">
            <v>25086</v>
          </cell>
          <cell r="W37">
            <v>2737</v>
          </cell>
          <cell r="X37">
            <v>5135.75</v>
          </cell>
          <cell r="Y37">
            <v>10898.5</v>
          </cell>
          <cell r="Z37">
            <v>20307.430037313399</v>
          </cell>
          <cell r="AA37">
            <v>1218</v>
          </cell>
          <cell r="AB37">
            <v>9442.75</v>
          </cell>
          <cell r="AC37">
            <v>18348.760807111699</v>
          </cell>
          <cell r="AD37">
            <v>28509.5</v>
          </cell>
          <cell r="AE37">
            <v>416</v>
          </cell>
          <cell r="AF37">
            <v>12951.7657103825</v>
          </cell>
          <cell r="AG37">
            <v>20452.9644808743</v>
          </cell>
          <cell r="AH37">
            <v>27414.3920765027</v>
          </cell>
          <cell r="AI37">
            <v>12066</v>
          </cell>
          <cell r="AJ37">
            <v>12237</v>
          </cell>
          <cell r="AK37">
            <v>17750</v>
          </cell>
          <cell r="AL37">
            <v>24000</v>
          </cell>
          <cell r="AM37">
            <v>136091</v>
          </cell>
          <cell r="AN37">
            <v>14581</v>
          </cell>
          <cell r="AO37">
            <v>20498.9248131393</v>
          </cell>
          <cell r="AP37">
            <v>26605.75</v>
          </cell>
          <cell r="AQ37">
            <v>148298</v>
          </cell>
          <cell r="AR37">
            <v>16516</v>
          </cell>
          <cell r="AS37">
            <v>22648.5</v>
          </cell>
          <cell r="AT37">
            <v>29310.547752809001</v>
          </cell>
          <cell r="AU37">
            <v>152478</v>
          </cell>
        </row>
        <row r="38">
          <cell r="A38" t="str">
            <v>2011/2012</v>
          </cell>
          <cell r="D38">
            <v>3471.7194244604302</v>
          </cell>
          <cell r="E38">
            <v>9043</v>
          </cell>
          <cell r="F38">
            <v>16471.931937172802</v>
          </cell>
          <cell r="G38">
            <v>22375</v>
          </cell>
          <cell r="H38">
            <v>2625</v>
          </cell>
          <cell r="I38">
            <v>7289.3818181818197</v>
          </cell>
          <cell r="J38">
            <v>14931</v>
          </cell>
          <cell r="K38">
            <v>30191</v>
          </cell>
          <cell r="L38">
            <v>2107.2202380952399</v>
          </cell>
          <cell r="M38">
            <v>4151</v>
          </cell>
          <cell r="N38">
            <v>11777.4619771863</v>
          </cell>
          <cell r="O38">
            <v>45675</v>
          </cell>
          <cell r="P38">
            <v>2162.9629629629599</v>
          </cell>
          <cell r="Q38">
            <v>3627.0628415300498</v>
          </cell>
          <cell r="R38">
            <v>8120.0034153005499</v>
          </cell>
          <cell r="S38">
            <v>63068</v>
          </cell>
          <cell r="T38">
            <v>2393.7487945103899</v>
          </cell>
          <cell r="U38">
            <v>4052.2569444444398</v>
          </cell>
          <cell r="V38">
            <v>7904</v>
          </cell>
          <cell r="W38">
            <v>56480</v>
          </cell>
          <cell r="X38">
            <v>7599.25</v>
          </cell>
          <cell r="Y38">
            <v>16748</v>
          </cell>
          <cell r="Z38">
            <v>25936.25</v>
          </cell>
          <cell r="AA38">
            <v>3152</v>
          </cell>
          <cell r="AB38">
            <v>5241</v>
          </cell>
          <cell r="AC38">
            <v>10126</v>
          </cell>
          <cell r="AD38">
            <v>21708</v>
          </cell>
          <cell r="AE38">
            <v>1573</v>
          </cell>
          <cell r="AF38">
            <v>9875.9235668789806</v>
          </cell>
          <cell r="AG38">
            <v>17833.1420765027</v>
          </cell>
          <cell r="AH38">
            <v>27557.5</v>
          </cell>
          <cell r="AI38">
            <v>417</v>
          </cell>
          <cell r="AJ38">
            <v>13193.5</v>
          </cell>
          <cell r="AK38">
            <v>21289.817629179299</v>
          </cell>
          <cell r="AL38">
            <v>28181.5</v>
          </cell>
          <cell r="AM38">
            <v>12019</v>
          </cell>
          <cell r="AN38">
            <v>12481</v>
          </cell>
          <cell r="AO38">
            <v>18052.4551971326</v>
          </cell>
          <cell r="AP38">
            <v>24240</v>
          </cell>
          <cell r="AQ38">
            <v>151491</v>
          </cell>
          <cell r="AR38">
            <v>15100</v>
          </cell>
          <cell r="AS38">
            <v>20849.364640884</v>
          </cell>
          <cell r="AT38">
            <v>26715</v>
          </cell>
          <cell r="AU38">
            <v>157117</v>
          </cell>
        </row>
        <row r="39">
          <cell r="A39" t="str">
            <v>2012/2013</v>
          </cell>
          <cell r="D39">
            <v>4439</v>
          </cell>
          <cell r="E39">
            <v>10385</v>
          </cell>
          <cell r="F39">
            <v>17402</v>
          </cell>
          <cell r="G39">
            <v>21337</v>
          </cell>
          <cell r="H39">
            <v>4009.9575070821502</v>
          </cell>
          <cell r="I39">
            <v>10027.2362637363</v>
          </cell>
          <cell r="J39">
            <v>17294.5</v>
          </cell>
          <cell r="K39">
            <v>25844</v>
          </cell>
          <cell r="L39">
            <v>2771.5479977544901</v>
          </cell>
          <cell r="M39">
            <v>7719</v>
          </cell>
          <cell r="N39">
            <v>15580.5</v>
          </cell>
          <cell r="O39">
            <v>33971</v>
          </cell>
          <cell r="P39">
            <v>2244.7125475152202</v>
          </cell>
          <cell r="Q39">
            <v>4445.8196721311497</v>
          </cell>
          <cell r="R39">
            <v>12335.151318951201</v>
          </cell>
          <cell r="S39">
            <v>49391</v>
          </cell>
          <cell r="T39">
            <v>2067.14634146341</v>
          </cell>
          <cell r="U39">
            <v>3681.2857142857101</v>
          </cell>
          <cell r="V39">
            <v>8672</v>
          </cell>
          <cell r="W39">
            <v>69389</v>
          </cell>
          <cell r="X39">
            <v>2250.36467234565</v>
          </cell>
          <cell r="Y39">
            <v>3981.30737332424</v>
          </cell>
          <cell r="Z39">
            <v>7771</v>
          </cell>
          <cell r="AA39">
            <v>64290</v>
          </cell>
          <cell r="AB39">
            <v>7835.7924528301901</v>
          </cell>
          <cell r="AC39">
            <v>17801</v>
          </cell>
          <cell r="AD39">
            <v>27766</v>
          </cell>
          <cell r="AE39">
            <v>3813</v>
          </cell>
          <cell r="AF39">
            <v>5138.1728142076499</v>
          </cell>
          <cell r="AG39">
            <v>10755.099192207201</v>
          </cell>
          <cell r="AH39">
            <v>22172.5034153005</v>
          </cell>
          <cell r="AI39">
            <v>1602</v>
          </cell>
          <cell r="AJ39">
            <v>10794</v>
          </cell>
          <cell r="AK39">
            <v>17750</v>
          </cell>
          <cell r="AL39">
            <v>28060</v>
          </cell>
          <cell r="AM39">
            <v>397</v>
          </cell>
          <cell r="AN39">
            <v>14262.5</v>
          </cell>
          <cell r="AO39">
            <v>21941</v>
          </cell>
          <cell r="AP39">
            <v>27895.415472779401</v>
          </cell>
          <cell r="AQ39">
            <v>14951</v>
          </cell>
          <cell r="AR39">
            <v>13253.773415977999</v>
          </cell>
          <cell r="AS39">
            <v>18644</v>
          </cell>
          <cell r="AT39">
            <v>24499</v>
          </cell>
          <cell r="AU39">
            <v>165691</v>
          </cell>
        </row>
        <row r="40">
          <cell r="A40" t="str">
            <v>2013/2014</v>
          </cell>
          <cell r="D40">
            <v>4855</v>
          </cell>
          <cell r="E40">
            <v>10954</v>
          </cell>
          <cell r="F40">
            <v>18187</v>
          </cell>
          <cell r="G40">
            <v>20106</v>
          </cell>
          <cell r="H40">
            <v>4972.7873134328402</v>
          </cell>
          <cell r="I40">
            <v>11118</v>
          </cell>
          <cell r="J40">
            <v>18371.75</v>
          </cell>
          <cell r="K40">
            <v>23510</v>
          </cell>
          <cell r="L40">
            <v>4305.1282051282096</v>
          </cell>
          <cell r="M40">
            <v>10607.7448071217</v>
          </cell>
          <cell r="N40">
            <v>18112</v>
          </cell>
          <cell r="O40">
            <v>27481</v>
          </cell>
          <cell r="P40">
            <v>3009.1099394125299</v>
          </cell>
          <cell r="Q40">
            <v>8160.1434426229498</v>
          </cell>
          <cell r="R40">
            <v>16203.357240437201</v>
          </cell>
          <cell r="S40">
            <v>34658</v>
          </cell>
          <cell r="T40">
            <v>2149.7746344693401</v>
          </cell>
          <cell r="U40">
            <v>4630.0196850393704</v>
          </cell>
          <cell r="V40">
            <v>13036.035714285699</v>
          </cell>
          <cell r="W40">
            <v>50268</v>
          </cell>
          <cell r="X40">
            <v>1913.37121212121</v>
          </cell>
          <cell r="Y40">
            <v>3547.73094612964</v>
          </cell>
          <cell r="Z40">
            <v>8535.8092105263204</v>
          </cell>
          <cell r="AA40">
            <v>74638</v>
          </cell>
          <cell r="AB40">
            <v>2155.3657499603501</v>
          </cell>
          <cell r="AC40">
            <v>3857</v>
          </cell>
          <cell r="AD40">
            <v>7356</v>
          </cell>
          <cell r="AE40">
            <v>75514</v>
          </cell>
          <cell r="AF40">
            <v>7248.1420765027297</v>
          </cell>
          <cell r="AG40">
            <v>16768.316831683202</v>
          </cell>
          <cell r="AH40">
            <v>27065.846994535499</v>
          </cell>
          <cell r="AI40">
            <v>4325</v>
          </cell>
          <cell r="AJ40">
            <v>5477.5</v>
          </cell>
          <cell r="AK40">
            <v>11262</v>
          </cell>
          <cell r="AL40">
            <v>22031.135514018701</v>
          </cell>
          <cell r="AM40">
            <v>1951</v>
          </cell>
          <cell r="AN40">
            <v>10545.75</v>
          </cell>
          <cell r="AO40">
            <v>17654.505319148899</v>
          </cell>
          <cell r="AP40">
            <v>27927.75</v>
          </cell>
          <cell r="AQ40">
            <v>402</v>
          </cell>
          <cell r="AR40">
            <v>15057.587993421101</v>
          </cell>
          <cell r="AS40">
            <v>22302.653314917101</v>
          </cell>
          <cell r="AT40">
            <v>28104</v>
          </cell>
          <cell r="AU40">
            <v>14870</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statistics?departments%5B%5D=department-for-education" TargetMode="External"/><Relationship Id="rId1" Type="http://schemas.openxmlformats.org/officeDocument/2006/relationships/hyperlink" Target="mailto:Alison.Judd@bis.gsi.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tabSelected="1" workbookViewId="0">
      <selection activeCell="B23" sqref="B23"/>
    </sheetView>
  </sheetViews>
  <sheetFormatPr defaultColWidth="9.109375" defaultRowHeight="14.4" x14ac:dyDescent="0.3"/>
  <cols>
    <col min="1" max="1" width="11.44140625" style="26" customWidth="1"/>
    <col min="2" max="2" width="98.5546875" style="26" customWidth="1"/>
    <col min="3" max="16384" width="9.109375" style="26"/>
  </cols>
  <sheetData>
    <row r="1" spans="1:2" x14ac:dyDescent="0.3">
      <c r="A1"/>
    </row>
    <row r="9" spans="1:2" ht="17.399999999999999" x14ac:dyDescent="0.3">
      <c r="A9" s="82" t="s">
        <v>92</v>
      </c>
    </row>
    <row r="10" spans="1:2" ht="17.399999999999999" x14ac:dyDescent="0.3">
      <c r="A10" s="81" t="s">
        <v>103</v>
      </c>
    </row>
    <row r="12" spans="1:2" x14ac:dyDescent="0.3">
      <c r="A12" s="80" t="s">
        <v>93</v>
      </c>
      <c r="B12" s="38"/>
    </row>
    <row r="13" spans="1:2" x14ac:dyDescent="0.3">
      <c r="A13" s="84" t="s">
        <v>94</v>
      </c>
      <c r="B13" s="83" t="s">
        <v>96</v>
      </c>
    </row>
    <row r="14" spans="1:2" x14ac:dyDescent="0.3">
      <c r="A14" s="84" t="s">
        <v>95</v>
      </c>
      <c r="B14" s="83" t="s">
        <v>107</v>
      </c>
    </row>
    <row r="15" spans="1:2" x14ac:dyDescent="0.3">
      <c r="A15" s="38"/>
      <c r="B15" s="38"/>
    </row>
    <row r="16" spans="1:2" x14ac:dyDescent="0.3">
      <c r="A16" s="26" t="s">
        <v>117</v>
      </c>
      <c r="B16" s="98" t="s">
        <v>116</v>
      </c>
    </row>
    <row r="18" spans="1:2" x14ac:dyDescent="0.3">
      <c r="A18" s="89" t="s">
        <v>98</v>
      </c>
      <c r="B18" s="92"/>
    </row>
    <row r="19" spans="1:2" ht="41.4" x14ac:dyDescent="0.3">
      <c r="A19" s="90" t="s">
        <v>99</v>
      </c>
      <c r="B19" s="93" t="s">
        <v>102</v>
      </c>
    </row>
    <row r="20" spans="1:2" ht="55.5" x14ac:dyDescent="0.3">
      <c r="A20" s="97" t="s">
        <v>100</v>
      </c>
      <c r="B20" s="94" t="s">
        <v>101</v>
      </c>
    </row>
    <row r="21" spans="1:2" x14ac:dyDescent="0.3">
      <c r="A21" s="91"/>
      <c r="B21" s="95" t="s">
        <v>115</v>
      </c>
    </row>
    <row r="23" spans="1:2" x14ac:dyDescent="0.3">
      <c r="A23" s="96"/>
    </row>
  </sheetData>
  <hyperlinks>
    <hyperlink ref="A13" location="'Table 1'!A1" display="Table 1"/>
    <hyperlink ref="A14" location="'Table 2'!A1" display="Table 2"/>
    <hyperlink ref="B21" r:id="rId1" display="Alison.Judd@bis.gsi.gov.uk"/>
    <hyperlink ref="B16" r:id="rId2" display="https://www.gov.uk/government/statistics?departments%5B%5D=department-for-education"/>
  </hyperlinks>
  <pageMargins left="0.7" right="0.7" top="0.75" bottom="0.75" header="0.3" footer="0.3"/>
  <pageSetup paperSize="9" orientation="portrait" verticalDpi="4"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X44"/>
  <sheetViews>
    <sheetView zoomScale="85" zoomScaleNormal="85" workbookViewId="0"/>
  </sheetViews>
  <sheetFormatPr defaultRowHeight="14.4" x14ac:dyDescent="0.3"/>
  <cols>
    <col min="1" max="1" width="13.33203125" bestFit="1" customWidth="1"/>
    <col min="2" max="2" width="8.33203125" bestFit="1" customWidth="1"/>
    <col min="5" max="5" width="4.109375" customWidth="1"/>
    <col min="6" max="6" width="11" bestFit="1" customWidth="1"/>
    <col min="7" max="8" width="9.88671875" bestFit="1" customWidth="1"/>
    <col min="9" max="9" width="11" bestFit="1" customWidth="1"/>
    <col min="10" max="11" width="9.88671875" bestFit="1" customWidth="1"/>
    <col min="12" max="12" width="9.88671875" customWidth="1"/>
    <col min="13" max="13" width="11" bestFit="1" customWidth="1"/>
    <col min="14" max="14" width="9.88671875" bestFit="1" customWidth="1"/>
    <col min="15" max="15" width="3.44140625" customWidth="1"/>
    <col min="16" max="16" width="11" bestFit="1" customWidth="1"/>
    <col min="17" max="18" width="9.88671875" bestFit="1" customWidth="1"/>
    <col min="19" max="19" width="11" bestFit="1" customWidth="1"/>
    <col min="20" max="21" width="9.88671875" bestFit="1" customWidth="1"/>
    <col min="22" max="22" width="9.88671875" customWidth="1"/>
    <col min="23" max="23" width="9.88671875" bestFit="1" customWidth="1"/>
    <col min="24" max="24" width="9.33203125" bestFit="1" customWidth="1"/>
    <col min="25" max="25" width="3.5546875" customWidth="1"/>
    <col min="26" max="26" width="9.88671875" bestFit="1" customWidth="1"/>
    <col min="27" max="28" width="9.33203125" bestFit="1" customWidth="1"/>
    <col min="29" max="29" width="9.88671875" bestFit="1" customWidth="1"/>
    <col min="30" max="31" width="9.33203125" bestFit="1" customWidth="1"/>
    <col min="32" max="32" width="9.33203125" customWidth="1"/>
  </cols>
  <sheetData>
    <row r="1" spans="1:128" ht="15" x14ac:dyDescent="0.25">
      <c r="A1" s="1">
        <v>1</v>
      </c>
      <c r="B1" s="1">
        <v>2</v>
      </c>
      <c r="C1" s="1">
        <v>3</v>
      </c>
      <c r="D1" s="1">
        <v>4</v>
      </c>
      <c r="E1" s="1">
        <v>5</v>
      </c>
      <c r="F1" s="1">
        <v>6</v>
      </c>
      <c r="G1" s="1">
        <v>7</v>
      </c>
      <c r="H1" s="1">
        <v>8</v>
      </c>
      <c r="I1" s="1">
        <v>9</v>
      </c>
      <c r="J1" s="1">
        <v>10</v>
      </c>
      <c r="K1" s="1">
        <v>11</v>
      </c>
      <c r="L1" s="1">
        <v>12</v>
      </c>
      <c r="M1" s="1">
        <v>13</v>
      </c>
      <c r="N1" s="1">
        <v>14</v>
      </c>
      <c r="O1" s="1">
        <v>15</v>
      </c>
      <c r="P1" s="1">
        <v>16</v>
      </c>
      <c r="Q1" s="1">
        <v>17</v>
      </c>
      <c r="R1" s="1">
        <v>18</v>
      </c>
      <c r="S1" s="1">
        <v>19</v>
      </c>
      <c r="T1" s="1">
        <v>20</v>
      </c>
      <c r="U1" s="1">
        <v>21</v>
      </c>
      <c r="V1" s="1">
        <v>22</v>
      </c>
      <c r="W1" s="1">
        <v>23</v>
      </c>
      <c r="X1" s="1">
        <v>24</v>
      </c>
      <c r="Y1" s="1">
        <v>25</v>
      </c>
      <c r="Z1" s="1">
        <v>26</v>
      </c>
      <c r="AA1" s="1">
        <v>27</v>
      </c>
      <c r="AB1" s="1">
        <v>28</v>
      </c>
      <c r="AC1" s="1">
        <v>29</v>
      </c>
      <c r="AD1" s="1">
        <v>30</v>
      </c>
      <c r="AE1" s="1">
        <v>31</v>
      </c>
      <c r="AF1" s="1">
        <v>32</v>
      </c>
      <c r="AG1" s="1">
        <v>33</v>
      </c>
      <c r="AH1" s="1">
        <v>34</v>
      </c>
      <c r="AI1" s="1">
        <v>35</v>
      </c>
      <c r="AJ1" s="1">
        <v>36</v>
      </c>
      <c r="AK1" s="1">
        <v>37</v>
      </c>
      <c r="AL1" s="1">
        <v>38</v>
      </c>
      <c r="AM1" s="1">
        <v>39</v>
      </c>
      <c r="AN1" s="1">
        <v>40</v>
      </c>
      <c r="AO1" s="1">
        <v>41</v>
      </c>
      <c r="AP1" s="1">
        <v>42</v>
      </c>
      <c r="AQ1" s="1">
        <v>43</v>
      </c>
      <c r="AR1" s="1">
        <v>44</v>
      </c>
      <c r="AS1" s="1">
        <v>45</v>
      </c>
      <c r="AT1" s="1">
        <v>46</v>
      </c>
      <c r="AU1" s="1">
        <v>47</v>
      </c>
      <c r="AV1" s="1">
        <v>48</v>
      </c>
      <c r="AW1" s="1">
        <v>49</v>
      </c>
      <c r="AX1" s="1">
        <v>50</v>
      </c>
      <c r="AY1" s="1">
        <v>51</v>
      </c>
      <c r="AZ1" s="1">
        <v>52</v>
      </c>
      <c r="BA1" s="1">
        <v>53</v>
      </c>
      <c r="BB1" s="1">
        <v>54</v>
      </c>
      <c r="BC1" s="1">
        <v>55</v>
      </c>
      <c r="BD1" s="1">
        <v>56</v>
      </c>
      <c r="BE1" s="1">
        <v>57</v>
      </c>
      <c r="BF1" s="1">
        <v>58</v>
      </c>
      <c r="BG1" s="1">
        <v>59</v>
      </c>
      <c r="BH1" s="1">
        <v>60</v>
      </c>
      <c r="BI1" s="1">
        <v>61</v>
      </c>
      <c r="BJ1" s="1">
        <v>62</v>
      </c>
      <c r="BK1" s="1">
        <v>63</v>
      </c>
      <c r="BL1" s="1">
        <v>64</v>
      </c>
      <c r="BM1" s="1">
        <v>65</v>
      </c>
      <c r="BN1" s="1">
        <v>66</v>
      </c>
      <c r="BO1" s="1">
        <v>67</v>
      </c>
      <c r="BP1" s="1">
        <v>68</v>
      </c>
      <c r="BQ1" s="1">
        <v>69</v>
      </c>
      <c r="BR1" s="1">
        <v>70</v>
      </c>
      <c r="BS1" s="1">
        <v>71</v>
      </c>
      <c r="BT1" s="1">
        <v>72</v>
      </c>
      <c r="BU1" s="1">
        <v>73</v>
      </c>
      <c r="BV1" s="1">
        <v>74</v>
      </c>
      <c r="BW1" s="1">
        <v>75</v>
      </c>
      <c r="BX1" s="1">
        <v>76</v>
      </c>
      <c r="BY1" s="1">
        <v>77</v>
      </c>
      <c r="BZ1" s="1">
        <v>78</v>
      </c>
      <c r="CA1" s="1">
        <v>79</v>
      </c>
      <c r="CB1" s="1">
        <v>80</v>
      </c>
      <c r="CC1" s="1">
        <v>81</v>
      </c>
      <c r="CD1" s="1">
        <v>82</v>
      </c>
      <c r="CE1" s="1">
        <v>83</v>
      </c>
      <c r="CF1" s="1">
        <v>84</v>
      </c>
      <c r="CG1" s="1">
        <v>85</v>
      </c>
      <c r="CH1" s="1">
        <v>86</v>
      </c>
      <c r="CI1" s="1">
        <v>87</v>
      </c>
      <c r="CJ1" s="1">
        <v>88</v>
      </c>
      <c r="CK1" s="1">
        <v>89</v>
      </c>
      <c r="CL1" s="1">
        <v>90</v>
      </c>
      <c r="CM1" s="1">
        <v>91</v>
      </c>
      <c r="CN1" s="1">
        <v>92</v>
      </c>
      <c r="CO1" s="1">
        <v>93</v>
      </c>
      <c r="CP1" s="1">
        <v>94</v>
      </c>
      <c r="CQ1" s="1">
        <v>95</v>
      </c>
      <c r="CR1" s="1">
        <v>96</v>
      </c>
      <c r="CS1" s="1">
        <v>97</v>
      </c>
      <c r="CT1" s="1">
        <v>98</v>
      </c>
      <c r="CU1" s="1">
        <v>99</v>
      </c>
      <c r="CV1" s="1">
        <v>100</v>
      </c>
      <c r="CW1" s="1">
        <v>101</v>
      </c>
      <c r="CX1" s="1">
        <v>102</v>
      </c>
      <c r="CY1" s="1">
        <v>103</v>
      </c>
      <c r="CZ1" s="1">
        <v>104</v>
      </c>
      <c r="DA1" s="1">
        <v>105</v>
      </c>
      <c r="DB1" s="1">
        <v>106</v>
      </c>
      <c r="DC1" s="1">
        <v>107</v>
      </c>
      <c r="DD1" s="1">
        <v>108</v>
      </c>
      <c r="DE1" s="1">
        <v>109</v>
      </c>
      <c r="DF1" s="1">
        <v>110</v>
      </c>
      <c r="DG1" s="1">
        <v>111</v>
      </c>
      <c r="DH1" s="1">
        <v>112</v>
      </c>
      <c r="DI1" s="1">
        <v>113</v>
      </c>
      <c r="DJ1" s="1">
        <v>114</v>
      </c>
      <c r="DK1" s="1">
        <v>115</v>
      </c>
      <c r="DL1" s="1">
        <v>116</v>
      </c>
      <c r="DM1" s="1">
        <v>117</v>
      </c>
      <c r="DN1" s="1">
        <v>118</v>
      </c>
      <c r="DO1" s="1">
        <v>119</v>
      </c>
      <c r="DP1" s="1">
        <v>120</v>
      </c>
      <c r="DQ1" s="1">
        <v>121</v>
      </c>
      <c r="DR1" s="1">
        <v>122</v>
      </c>
      <c r="DS1" s="1">
        <v>123</v>
      </c>
      <c r="DT1" s="1">
        <v>124</v>
      </c>
      <c r="DU1" s="1">
        <v>125</v>
      </c>
      <c r="DV1" s="1">
        <v>126</v>
      </c>
      <c r="DW1" s="1">
        <v>127</v>
      </c>
      <c r="DX1" s="1">
        <v>128</v>
      </c>
    </row>
    <row r="2" spans="1:128" ht="15" x14ac:dyDescent="0.25">
      <c r="A2" s="3" t="s">
        <v>0</v>
      </c>
      <c r="B2" s="3"/>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3" t="s">
        <v>1</v>
      </c>
      <c r="AH2" s="3"/>
      <c r="AI2" s="2"/>
      <c r="AJ2" s="2"/>
      <c r="AK2" s="2"/>
      <c r="AL2" s="2"/>
      <c r="AM2" s="2"/>
      <c r="AN2" s="2"/>
      <c r="AO2" s="2"/>
      <c r="AP2" s="2"/>
      <c r="AQ2" s="2"/>
      <c r="AR2" s="2"/>
      <c r="AS2" s="4"/>
      <c r="AT2" s="4"/>
      <c r="AU2" s="4"/>
      <c r="AV2" s="4"/>
      <c r="AW2" s="4"/>
      <c r="AX2" s="4"/>
      <c r="AY2" s="4"/>
      <c r="AZ2" s="4"/>
      <c r="BA2" s="4"/>
      <c r="BB2" s="4"/>
      <c r="BC2" s="4"/>
      <c r="BD2" s="4"/>
      <c r="BE2" s="4"/>
      <c r="BF2" s="4"/>
      <c r="BG2" s="4"/>
      <c r="BH2" s="4"/>
      <c r="BI2" s="4"/>
      <c r="BJ2" s="4"/>
      <c r="BK2" s="4"/>
      <c r="BL2" s="4"/>
      <c r="BM2" s="3" t="s">
        <v>2</v>
      </c>
      <c r="BN2" s="3" t="s">
        <v>3</v>
      </c>
      <c r="BO2" s="2"/>
      <c r="BP2" s="2"/>
      <c r="BQ2" s="2"/>
      <c r="BR2" s="2"/>
      <c r="BS2" s="2"/>
      <c r="BT2" s="2"/>
      <c r="BU2" s="2"/>
      <c r="BV2" s="2"/>
      <c r="BW2" s="2"/>
      <c r="BX2" s="2"/>
      <c r="BY2" s="4"/>
      <c r="BZ2" s="4"/>
      <c r="CA2" s="4"/>
      <c r="CB2" s="4"/>
      <c r="CC2" s="4"/>
      <c r="CD2" s="4"/>
      <c r="CE2" s="4"/>
      <c r="CF2" s="4"/>
      <c r="CG2" s="4"/>
      <c r="CH2" s="4"/>
      <c r="CI2" s="4"/>
      <c r="CJ2" s="4"/>
      <c r="CK2" s="4"/>
      <c r="CL2" s="4"/>
      <c r="CM2" s="4"/>
      <c r="CN2" s="4"/>
      <c r="CO2" s="4"/>
      <c r="CP2" s="4" t="s">
        <v>3</v>
      </c>
      <c r="CQ2" s="4"/>
      <c r="CR2" s="2"/>
      <c r="CS2" s="3" t="s">
        <v>4</v>
      </c>
      <c r="CT2" s="3" t="s">
        <v>3</v>
      </c>
      <c r="CU2" s="2"/>
      <c r="CV2" s="2"/>
      <c r="CW2" s="2"/>
      <c r="CX2" s="2"/>
      <c r="CY2" s="2"/>
      <c r="CZ2" s="2"/>
      <c r="DA2" s="2"/>
      <c r="DB2" s="2"/>
      <c r="DC2" s="2"/>
      <c r="DD2" s="2"/>
      <c r="DE2" s="4"/>
      <c r="DF2" s="4"/>
      <c r="DG2" s="4"/>
      <c r="DH2" s="4"/>
      <c r="DI2" s="4"/>
      <c r="DJ2" s="4"/>
      <c r="DK2" s="4"/>
      <c r="DL2" s="4"/>
      <c r="DM2" s="4"/>
      <c r="DN2" s="4"/>
      <c r="DO2" s="4"/>
      <c r="DP2" s="4"/>
      <c r="DQ2" s="4"/>
      <c r="DR2" s="4"/>
      <c r="DS2" s="4"/>
      <c r="DT2" s="4"/>
      <c r="DU2" s="4"/>
      <c r="DV2" s="4" t="s">
        <v>3</v>
      </c>
      <c r="DW2" s="4"/>
      <c r="DX2" s="2"/>
    </row>
    <row r="3" spans="1:128" ht="15" x14ac:dyDescent="0.25">
      <c r="A3" s="5" t="s">
        <v>5</v>
      </c>
      <c r="B3" s="5"/>
      <c r="C3" s="2"/>
      <c r="D3" s="2"/>
      <c r="E3" s="2"/>
      <c r="F3" s="2"/>
      <c r="G3" s="2"/>
      <c r="H3" s="2"/>
      <c r="I3" s="2"/>
      <c r="J3" s="2"/>
      <c r="K3" s="2"/>
      <c r="L3" s="2"/>
      <c r="M3" s="5" t="s">
        <v>6</v>
      </c>
      <c r="N3" s="2"/>
      <c r="O3" s="2"/>
      <c r="P3" s="2"/>
      <c r="Q3" s="2"/>
      <c r="R3" s="2"/>
      <c r="S3" s="2"/>
      <c r="T3" s="2"/>
      <c r="U3" s="2"/>
      <c r="V3" s="2"/>
      <c r="W3" s="5" t="s">
        <v>7</v>
      </c>
      <c r="X3" s="2"/>
      <c r="Y3" s="2"/>
      <c r="Z3" s="2"/>
      <c r="AA3" s="2"/>
      <c r="AB3" s="2"/>
      <c r="AC3" s="2"/>
      <c r="AD3" s="2"/>
      <c r="AE3" s="2"/>
      <c r="AF3" s="2"/>
      <c r="AG3" s="5" t="s">
        <v>5</v>
      </c>
      <c r="AH3" s="5"/>
      <c r="AI3" s="2"/>
      <c r="AJ3" s="2"/>
      <c r="AK3" s="2"/>
      <c r="AL3" s="2"/>
      <c r="AM3" s="2"/>
      <c r="AN3" s="2"/>
      <c r="AO3" s="2"/>
      <c r="AP3" s="2"/>
      <c r="AQ3" s="2"/>
      <c r="AR3" s="2"/>
      <c r="AS3" s="5" t="s">
        <v>6</v>
      </c>
      <c r="AT3" s="2"/>
      <c r="AU3" s="2"/>
      <c r="AV3" s="2"/>
      <c r="AW3" s="2"/>
      <c r="AX3" s="2"/>
      <c r="AY3" s="2"/>
      <c r="AZ3" s="2"/>
      <c r="BA3" s="2"/>
      <c r="BB3" s="2"/>
      <c r="BC3" s="5" t="s">
        <v>7</v>
      </c>
      <c r="BD3" s="2"/>
      <c r="BE3" s="2"/>
      <c r="BF3" s="2"/>
      <c r="BG3" s="2"/>
      <c r="BH3" s="2"/>
      <c r="BI3" s="2"/>
      <c r="BJ3" s="2"/>
      <c r="BK3" s="2"/>
      <c r="BL3" s="2"/>
      <c r="BM3" s="5" t="s">
        <v>5</v>
      </c>
      <c r="BN3" s="5"/>
      <c r="BO3" s="2"/>
      <c r="BP3" s="2"/>
      <c r="BQ3" s="2"/>
      <c r="BR3" s="2"/>
      <c r="BS3" s="2"/>
      <c r="BT3" s="2"/>
      <c r="BU3" s="2"/>
      <c r="BV3" s="2"/>
      <c r="BW3" s="2"/>
      <c r="BX3" s="2"/>
      <c r="BY3" s="5" t="s">
        <v>6</v>
      </c>
      <c r="BZ3" s="2"/>
      <c r="CA3" s="2"/>
      <c r="CB3" s="2"/>
      <c r="CC3" s="2"/>
      <c r="CD3" s="2"/>
      <c r="CE3" s="2"/>
      <c r="CF3" s="2"/>
      <c r="CG3" s="2"/>
      <c r="CH3" s="2"/>
      <c r="CI3" s="5" t="s">
        <v>7</v>
      </c>
      <c r="CJ3" s="2"/>
      <c r="CK3" s="2"/>
      <c r="CL3" s="2"/>
      <c r="CM3" s="2"/>
      <c r="CN3" s="2"/>
      <c r="CO3" s="2"/>
      <c r="CP3" s="2"/>
      <c r="CQ3" s="2"/>
      <c r="CR3" s="2"/>
      <c r="CS3" s="5" t="s">
        <v>5</v>
      </c>
      <c r="CT3" s="5"/>
      <c r="CU3" s="2"/>
      <c r="CV3" s="2"/>
      <c r="CW3" s="2"/>
      <c r="CX3" s="2"/>
      <c r="CY3" s="2"/>
      <c r="CZ3" s="2"/>
      <c r="DA3" s="2"/>
      <c r="DB3" s="2"/>
      <c r="DC3" s="2"/>
      <c r="DD3" s="2"/>
      <c r="DE3" s="5" t="s">
        <v>6</v>
      </c>
      <c r="DF3" s="2"/>
      <c r="DG3" s="2"/>
      <c r="DH3" s="2"/>
      <c r="DI3" s="2"/>
      <c r="DJ3" s="2"/>
      <c r="DK3" s="2"/>
      <c r="DL3" s="2"/>
      <c r="DM3" s="2"/>
      <c r="DN3" s="2"/>
      <c r="DO3" s="5" t="s">
        <v>7</v>
      </c>
      <c r="DP3" s="2"/>
      <c r="DQ3" s="2"/>
      <c r="DR3" s="2"/>
      <c r="DS3" s="2"/>
      <c r="DT3" s="2"/>
      <c r="DU3" s="2"/>
      <c r="DV3" s="2"/>
      <c r="DW3" s="2"/>
      <c r="DX3" s="2"/>
    </row>
    <row r="4" spans="1:128" ht="68.25" x14ac:dyDescent="0.25">
      <c r="A4" s="6" t="s">
        <v>8</v>
      </c>
      <c r="B4" s="7"/>
      <c r="C4" s="7" t="s">
        <v>9</v>
      </c>
      <c r="D4" s="7" t="s">
        <v>10</v>
      </c>
      <c r="E4" s="7"/>
      <c r="F4" s="7" t="s">
        <v>11</v>
      </c>
      <c r="G4" s="7" t="s">
        <v>12</v>
      </c>
      <c r="H4" s="7" t="s">
        <v>13</v>
      </c>
      <c r="I4" s="7" t="s">
        <v>14</v>
      </c>
      <c r="J4" s="7" t="s">
        <v>15</v>
      </c>
      <c r="K4" s="7" t="s">
        <v>16</v>
      </c>
      <c r="L4" s="7" t="s">
        <v>17</v>
      </c>
      <c r="M4" s="8" t="s">
        <v>9</v>
      </c>
      <c r="N4" s="8" t="s">
        <v>10</v>
      </c>
      <c r="O4" s="8"/>
      <c r="P4" s="8" t="s">
        <v>11</v>
      </c>
      <c r="Q4" s="8" t="s">
        <v>12</v>
      </c>
      <c r="R4" s="8" t="s">
        <v>13</v>
      </c>
      <c r="S4" s="8" t="s">
        <v>14</v>
      </c>
      <c r="T4" s="8" t="s">
        <v>15</v>
      </c>
      <c r="U4" s="8" t="s">
        <v>16</v>
      </c>
      <c r="V4" s="8" t="s">
        <v>17</v>
      </c>
      <c r="W4" s="9" t="s">
        <v>9</v>
      </c>
      <c r="X4" s="9" t="s">
        <v>10</v>
      </c>
      <c r="Y4" s="9"/>
      <c r="Z4" s="9" t="s">
        <v>11</v>
      </c>
      <c r="AA4" s="9" t="s">
        <v>12</v>
      </c>
      <c r="AB4" s="9" t="s">
        <v>13</v>
      </c>
      <c r="AC4" s="9" t="s">
        <v>14</v>
      </c>
      <c r="AD4" s="9" t="s">
        <v>15</v>
      </c>
      <c r="AE4" s="9" t="s">
        <v>16</v>
      </c>
      <c r="AF4" s="9" t="s">
        <v>17</v>
      </c>
      <c r="AG4" s="6" t="s">
        <v>8</v>
      </c>
      <c r="AH4" s="7"/>
      <c r="AI4" s="7" t="s">
        <v>9</v>
      </c>
      <c r="AJ4" s="7" t="s">
        <v>10</v>
      </c>
      <c r="AK4" s="7"/>
      <c r="AL4" s="7" t="s">
        <v>11</v>
      </c>
      <c r="AM4" s="7" t="s">
        <v>12</v>
      </c>
      <c r="AN4" s="7" t="s">
        <v>13</v>
      </c>
      <c r="AO4" s="7" t="s">
        <v>14</v>
      </c>
      <c r="AP4" s="7" t="s">
        <v>15</v>
      </c>
      <c r="AQ4" s="7" t="s">
        <v>16</v>
      </c>
      <c r="AR4" s="7" t="s">
        <v>17</v>
      </c>
      <c r="AS4" s="8" t="s">
        <v>9</v>
      </c>
      <c r="AT4" s="8" t="s">
        <v>10</v>
      </c>
      <c r="AU4" s="8"/>
      <c r="AV4" s="8" t="s">
        <v>11</v>
      </c>
      <c r="AW4" s="8" t="s">
        <v>12</v>
      </c>
      <c r="AX4" s="8" t="s">
        <v>13</v>
      </c>
      <c r="AY4" s="8" t="s">
        <v>14</v>
      </c>
      <c r="AZ4" s="8" t="s">
        <v>15</v>
      </c>
      <c r="BA4" s="8" t="s">
        <v>16</v>
      </c>
      <c r="BB4" s="8" t="s">
        <v>17</v>
      </c>
      <c r="BC4" s="9" t="s">
        <v>9</v>
      </c>
      <c r="BD4" s="9" t="s">
        <v>10</v>
      </c>
      <c r="BE4" s="9"/>
      <c r="BF4" s="9" t="s">
        <v>11</v>
      </c>
      <c r="BG4" s="9" t="s">
        <v>12</v>
      </c>
      <c r="BH4" s="9" t="s">
        <v>13</v>
      </c>
      <c r="BI4" s="9" t="s">
        <v>14</v>
      </c>
      <c r="BJ4" s="9" t="s">
        <v>15</v>
      </c>
      <c r="BK4" s="9" t="s">
        <v>16</v>
      </c>
      <c r="BL4" s="9" t="s">
        <v>17</v>
      </c>
      <c r="BM4" s="6" t="s">
        <v>8</v>
      </c>
      <c r="BN4" s="7"/>
      <c r="BO4" s="7" t="s">
        <v>9</v>
      </c>
      <c r="BP4" s="7" t="s">
        <v>10</v>
      </c>
      <c r="BQ4" s="7"/>
      <c r="BR4" s="7" t="s">
        <v>11</v>
      </c>
      <c r="BS4" s="7" t="s">
        <v>12</v>
      </c>
      <c r="BT4" s="7" t="s">
        <v>13</v>
      </c>
      <c r="BU4" s="7" t="s">
        <v>14</v>
      </c>
      <c r="BV4" s="7" t="s">
        <v>15</v>
      </c>
      <c r="BW4" s="7" t="s">
        <v>16</v>
      </c>
      <c r="BX4" s="7" t="s">
        <v>17</v>
      </c>
      <c r="BY4" s="8" t="s">
        <v>9</v>
      </c>
      <c r="BZ4" s="8" t="s">
        <v>10</v>
      </c>
      <c r="CA4" s="8"/>
      <c r="CB4" s="8" t="s">
        <v>11</v>
      </c>
      <c r="CC4" s="8" t="s">
        <v>12</v>
      </c>
      <c r="CD4" s="8" t="s">
        <v>13</v>
      </c>
      <c r="CE4" s="8" t="s">
        <v>14</v>
      </c>
      <c r="CF4" s="8" t="s">
        <v>15</v>
      </c>
      <c r="CG4" s="8" t="s">
        <v>16</v>
      </c>
      <c r="CH4" s="8" t="s">
        <v>17</v>
      </c>
      <c r="CI4" s="9" t="s">
        <v>9</v>
      </c>
      <c r="CJ4" s="9" t="s">
        <v>10</v>
      </c>
      <c r="CK4" s="9"/>
      <c r="CL4" s="9" t="s">
        <v>11</v>
      </c>
      <c r="CM4" s="9" t="s">
        <v>12</v>
      </c>
      <c r="CN4" s="9" t="s">
        <v>13</v>
      </c>
      <c r="CO4" s="9" t="s">
        <v>14</v>
      </c>
      <c r="CP4" s="9" t="s">
        <v>15</v>
      </c>
      <c r="CQ4" s="9" t="s">
        <v>16</v>
      </c>
      <c r="CR4" s="10" t="s">
        <v>17</v>
      </c>
      <c r="CS4" s="6" t="s">
        <v>8</v>
      </c>
      <c r="CT4" s="7"/>
      <c r="CU4" s="7" t="s">
        <v>9</v>
      </c>
      <c r="CV4" s="7" t="s">
        <v>10</v>
      </c>
      <c r="CW4" s="7"/>
      <c r="CX4" s="7" t="s">
        <v>11</v>
      </c>
      <c r="CY4" s="7" t="s">
        <v>12</v>
      </c>
      <c r="CZ4" s="7" t="s">
        <v>13</v>
      </c>
      <c r="DA4" s="7" t="s">
        <v>14</v>
      </c>
      <c r="DB4" s="7" t="s">
        <v>15</v>
      </c>
      <c r="DC4" s="7" t="s">
        <v>16</v>
      </c>
      <c r="DD4" s="7" t="s">
        <v>17</v>
      </c>
      <c r="DE4" s="8" t="s">
        <v>9</v>
      </c>
      <c r="DF4" s="8" t="s">
        <v>10</v>
      </c>
      <c r="DG4" s="8"/>
      <c r="DH4" s="8" t="s">
        <v>11</v>
      </c>
      <c r="DI4" s="8" t="s">
        <v>12</v>
      </c>
      <c r="DJ4" s="8" t="s">
        <v>13</v>
      </c>
      <c r="DK4" s="8" t="s">
        <v>14</v>
      </c>
      <c r="DL4" s="8" t="s">
        <v>15</v>
      </c>
      <c r="DM4" s="8" t="s">
        <v>16</v>
      </c>
      <c r="DN4" s="8" t="s">
        <v>17</v>
      </c>
      <c r="DO4" s="9" t="s">
        <v>9</v>
      </c>
      <c r="DP4" s="9" t="s">
        <v>10</v>
      </c>
      <c r="DQ4" s="9"/>
      <c r="DR4" s="9" t="s">
        <v>11</v>
      </c>
      <c r="DS4" s="9" t="s">
        <v>12</v>
      </c>
      <c r="DT4" s="9" t="s">
        <v>13</v>
      </c>
      <c r="DU4" s="9" t="s">
        <v>14</v>
      </c>
      <c r="DV4" s="9" t="s">
        <v>15</v>
      </c>
      <c r="DW4" s="9" t="s">
        <v>16</v>
      </c>
      <c r="DX4" s="9" t="s">
        <v>17</v>
      </c>
    </row>
    <row r="5" spans="1:128" ht="15" x14ac:dyDescent="0.25">
      <c r="A5" s="11" t="s">
        <v>19</v>
      </c>
      <c r="B5" s="11" t="s">
        <v>18</v>
      </c>
      <c r="C5" s="11">
        <v>211660</v>
      </c>
      <c r="D5" s="11">
        <v>11350</v>
      </c>
      <c r="E5" s="11"/>
      <c r="F5" s="11">
        <v>200310</v>
      </c>
      <c r="G5" s="11">
        <v>18040</v>
      </c>
      <c r="H5" s="11">
        <v>21020</v>
      </c>
      <c r="I5" s="11">
        <v>109555</v>
      </c>
      <c r="J5" s="11">
        <v>21275</v>
      </c>
      <c r="K5" s="11">
        <v>30420</v>
      </c>
      <c r="L5" s="11">
        <v>161250</v>
      </c>
      <c r="M5" s="12">
        <v>186930</v>
      </c>
      <c r="N5" s="12">
        <v>9165</v>
      </c>
      <c r="O5" s="12"/>
      <c r="P5" s="12">
        <v>177765</v>
      </c>
      <c r="Q5" s="12">
        <v>15530</v>
      </c>
      <c r="R5" s="12">
        <v>19495</v>
      </c>
      <c r="S5" s="12">
        <v>97760</v>
      </c>
      <c r="T5" s="12">
        <v>19025</v>
      </c>
      <c r="U5" s="12">
        <v>25955</v>
      </c>
      <c r="V5" s="12">
        <v>142740</v>
      </c>
      <c r="W5" s="13">
        <v>24730</v>
      </c>
      <c r="X5" s="13">
        <v>2190</v>
      </c>
      <c r="Y5" s="13"/>
      <c r="Z5" s="13">
        <v>22545</v>
      </c>
      <c r="AA5" s="13">
        <v>2510</v>
      </c>
      <c r="AB5" s="13">
        <v>1525</v>
      </c>
      <c r="AC5" s="13">
        <v>11795</v>
      </c>
      <c r="AD5" s="13">
        <v>2250</v>
      </c>
      <c r="AE5" s="13">
        <v>4465</v>
      </c>
      <c r="AF5" s="13">
        <v>18510</v>
      </c>
      <c r="AG5" s="11" t="s">
        <v>19</v>
      </c>
      <c r="AH5" s="11" t="s">
        <v>18</v>
      </c>
      <c r="AI5" s="14">
        <v>211660</v>
      </c>
      <c r="AJ5" s="14">
        <v>12665</v>
      </c>
      <c r="AK5" s="14"/>
      <c r="AL5" s="14">
        <v>198995</v>
      </c>
      <c r="AM5" s="14">
        <v>24125</v>
      </c>
      <c r="AN5" s="14">
        <v>15590</v>
      </c>
      <c r="AO5" s="14">
        <v>122360</v>
      </c>
      <c r="AP5" s="14">
        <v>12480</v>
      </c>
      <c r="AQ5" s="14">
        <v>24445</v>
      </c>
      <c r="AR5" s="14">
        <v>159285</v>
      </c>
      <c r="AS5" s="12">
        <v>186930</v>
      </c>
      <c r="AT5" s="12">
        <v>10250</v>
      </c>
      <c r="AU5" s="12"/>
      <c r="AV5" s="12">
        <v>176675</v>
      </c>
      <c r="AW5" s="12">
        <v>20990</v>
      </c>
      <c r="AX5" s="12">
        <v>14145</v>
      </c>
      <c r="AY5" s="12">
        <v>109590</v>
      </c>
      <c r="AZ5" s="12">
        <v>10945</v>
      </c>
      <c r="BA5" s="12">
        <v>21005</v>
      </c>
      <c r="BB5" s="12">
        <v>141540</v>
      </c>
      <c r="BC5" s="13">
        <v>24730</v>
      </c>
      <c r="BD5" s="13">
        <v>2415</v>
      </c>
      <c r="BE5" s="13"/>
      <c r="BF5" s="13">
        <v>22320</v>
      </c>
      <c r="BG5" s="13">
        <v>3130</v>
      </c>
      <c r="BH5" s="13">
        <v>1440</v>
      </c>
      <c r="BI5" s="13">
        <v>12770</v>
      </c>
      <c r="BJ5" s="13">
        <v>1535</v>
      </c>
      <c r="BK5" s="13">
        <v>3440</v>
      </c>
      <c r="BL5" s="13">
        <v>17745</v>
      </c>
      <c r="BM5" s="11" t="s">
        <v>19</v>
      </c>
      <c r="BN5" s="11" t="s">
        <v>18</v>
      </c>
      <c r="BO5" s="14">
        <v>211660</v>
      </c>
      <c r="BP5" s="14">
        <v>13165</v>
      </c>
      <c r="BQ5" s="14"/>
      <c r="BR5" s="14">
        <v>198495</v>
      </c>
      <c r="BS5" s="14">
        <v>25725</v>
      </c>
      <c r="BT5" s="14">
        <v>14300</v>
      </c>
      <c r="BU5" s="14">
        <v>129910</v>
      </c>
      <c r="BV5" s="14">
        <v>8030</v>
      </c>
      <c r="BW5" s="14">
        <v>20530</v>
      </c>
      <c r="BX5" s="14">
        <v>158470</v>
      </c>
      <c r="BY5" s="12">
        <v>186930</v>
      </c>
      <c r="BZ5" s="12">
        <v>10680</v>
      </c>
      <c r="CA5" s="12"/>
      <c r="CB5" s="12">
        <v>176245</v>
      </c>
      <c r="CC5" s="12">
        <v>22550</v>
      </c>
      <c r="CD5" s="12">
        <v>12880</v>
      </c>
      <c r="CE5" s="12">
        <v>116350</v>
      </c>
      <c r="CF5" s="12">
        <v>6915</v>
      </c>
      <c r="CG5" s="12">
        <v>17555</v>
      </c>
      <c r="CH5" s="12">
        <v>140820</v>
      </c>
      <c r="CI5" s="13">
        <v>24730</v>
      </c>
      <c r="CJ5" s="13">
        <v>2480</v>
      </c>
      <c r="CK5" s="13"/>
      <c r="CL5" s="13">
        <v>22250</v>
      </c>
      <c r="CM5" s="13">
        <v>3175</v>
      </c>
      <c r="CN5" s="13">
        <v>1425</v>
      </c>
      <c r="CO5" s="13">
        <v>13560</v>
      </c>
      <c r="CP5" s="13">
        <v>1115</v>
      </c>
      <c r="CQ5" s="13">
        <v>2975</v>
      </c>
      <c r="CR5" s="13">
        <v>17650</v>
      </c>
      <c r="CS5" s="11" t="s">
        <v>19</v>
      </c>
      <c r="CT5" s="11" t="s">
        <v>18</v>
      </c>
      <c r="CU5" s="14">
        <v>211660</v>
      </c>
      <c r="CV5" s="14">
        <v>14080</v>
      </c>
      <c r="CW5" s="11"/>
      <c r="CX5" s="14">
        <v>197580</v>
      </c>
      <c r="CY5" s="14">
        <v>37875</v>
      </c>
      <c r="CZ5" s="14">
        <v>11910</v>
      </c>
      <c r="DA5" s="14">
        <v>136225</v>
      </c>
      <c r="DB5" s="14">
        <v>2795</v>
      </c>
      <c r="DC5" s="14">
        <v>8765</v>
      </c>
      <c r="DD5" s="14">
        <v>147790</v>
      </c>
      <c r="DE5" s="12">
        <v>186930</v>
      </c>
      <c r="DF5" s="12">
        <v>11425</v>
      </c>
      <c r="DG5" s="15"/>
      <c r="DH5" s="12">
        <v>175505</v>
      </c>
      <c r="DI5" s="12">
        <v>33205</v>
      </c>
      <c r="DJ5" s="12">
        <v>10710</v>
      </c>
      <c r="DK5" s="12">
        <v>121710</v>
      </c>
      <c r="DL5" s="12">
        <v>2365</v>
      </c>
      <c r="DM5" s="12">
        <v>7510</v>
      </c>
      <c r="DN5" s="12">
        <v>131590</v>
      </c>
      <c r="DO5" s="13">
        <v>24730</v>
      </c>
      <c r="DP5" s="13">
        <v>2660</v>
      </c>
      <c r="DQ5" s="16"/>
      <c r="DR5" s="13">
        <v>22075</v>
      </c>
      <c r="DS5" s="13">
        <v>4670</v>
      </c>
      <c r="DT5" s="13">
        <v>1200</v>
      </c>
      <c r="DU5" s="13">
        <v>14515</v>
      </c>
      <c r="DV5" s="13">
        <v>435</v>
      </c>
      <c r="DW5" s="13">
        <v>1255</v>
      </c>
      <c r="DX5" s="13">
        <v>16200</v>
      </c>
    </row>
    <row r="6" spans="1:128" ht="15" x14ac:dyDescent="0.25">
      <c r="A6" s="11" t="s">
        <v>21</v>
      </c>
      <c r="B6" s="11" t="s">
        <v>20</v>
      </c>
      <c r="C6" s="11"/>
      <c r="D6" s="17">
        <v>5.4</v>
      </c>
      <c r="E6" s="18"/>
      <c r="F6" s="17">
        <v>94.6</v>
      </c>
      <c r="G6" s="17">
        <v>9</v>
      </c>
      <c r="H6" s="17">
        <v>10.5</v>
      </c>
      <c r="I6" s="17">
        <v>54.7</v>
      </c>
      <c r="J6" s="17">
        <v>10.6</v>
      </c>
      <c r="K6" s="17">
        <v>15.2</v>
      </c>
      <c r="L6" s="17">
        <v>80.5</v>
      </c>
      <c r="M6" s="15"/>
      <c r="N6" s="19">
        <v>4.9000000000000004</v>
      </c>
      <c r="O6" s="15"/>
      <c r="P6" s="19">
        <v>95.1</v>
      </c>
      <c r="Q6" s="19">
        <v>8.6999999999999993</v>
      </c>
      <c r="R6" s="19">
        <v>11</v>
      </c>
      <c r="S6" s="19">
        <v>55</v>
      </c>
      <c r="T6" s="19">
        <v>10.7</v>
      </c>
      <c r="U6" s="19">
        <v>14.6</v>
      </c>
      <c r="V6" s="19">
        <v>80.3</v>
      </c>
      <c r="W6" s="20"/>
      <c r="X6" s="21">
        <v>8.9</v>
      </c>
      <c r="Y6" s="20"/>
      <c r="Z6" s="21">
        <v>91.1</v>
      </c>
      <c r="AA6" s="21">
        <v>11.1</v>
      </c>
      <c r="AB6" s="21">
        <v>6.8</v>
      </c>
      <c r="AC6" s="21">
        <v>52.3</v>
      </c>
      <c r="AD6" s="21">
        <v>10</v>
      </c>
      <c r="AE6" s="21">
        <v>19.8</v>
      </c>
      <c r="AF6" s="21">
        <v>82.1</v>
      </c>
      <c r="AG6" s="11" t="s">
        <v>21</v>
      </c>
      <c r="AH6" s="11" t="s">
        <v>20</v>
      </c>
      <c r="AI6" s="14"/>
      <c r="AJ6" s="22">
        <v>6</v>
      </c>
      <c r="AK6" s="14"/>
      <c r="AL6" s="22">
        <v>94</v>
      </c>
      <c r="AM6" s="22">
        <v>12.1</v>
      </c>
      <c r="AN6" s="22">
        <v>7.8</v>
      </c>
      <c r="AO6" s="22">
        <v>61.5</v>
      </c>
      <c r="AP6" s="22">
        <v>6.3</v>
      </c>
      <c r="AQ6" s="22">
        <v>12.3</v>
      </c>
      <c r="AR6" s="22">
        <v>80</v>
      </c>
      <c r="AS6" s="15"/>
      <c r="AT6" s="19">
        <v>5.5</v>
      </c>
      <c r="AU6" s="15"/>
      <c r="AV6" s="19">
        <v>94.5</v>
      </c>
      <c r="AW6" s="19">
        <v>11.9</v>
      </c>
      <c r="AX6" s="19">
        <v>8</v>
      </c>
      <c r="AY6" s="19">
        <v>62</v>
      </c>
      <c r="AZ6" s="19">
        <v>6.2</v>
      </c>
      <c r="BA6" s="19">
        <v>11.9</v>
      </c>
      <c r="BB6" s="19">
        <v>80.099999999999994</v>
      </c>
      <c r="BC6" s="20"/>
      <c r="BD6" s="21">
        <v>9.8000000000000007</v>
      </c>
      <c r="BE6" s="20"/>
      <c r="BF6" s="21">
        <v>90.2</v>
      </c>
      <c r="BG6" s="21">
        <v>14</v>
      </c>
      <c r="BH6" s="21">
        <v>6.5</v>
      </c>
      <c r="BI6" s="21">
        <v>57.2</v>
      </c>
      <c r="BJ6" s="21">
        <v>6.9</v>
      </c>
      <c r="BK6" s="21">
        <v>15.4</v>
      </c>
      <c r="BL6" s="21">
        <v>79.5</v>
      </c>
      <c r="BM6" s="11" t="s">
        <v>21</v>
      </c>
      <c r="BN6" s="11" t="s">
        <v>20</v>
      </c>
      <c r="BO6" s="14"/>
      <c r="BP6" s="22">
        <v>6.2</v>
      </c>
      <c r="BQ6" s="14"/>
      <c r="BR6" s="22">
        <v>93.8</v>
      </c>
      <c r="BS6" s="22">
        <v>13</v>
      </c>
      <c r="BT6" s="22">
        <v>7.2</v>
      </c>
      <c r="BU6" s="22">
        <v>65.400000000000006</v>
      </c>
      <c r="BV6" s="22">
        <v>4</v>
      </c>
      <c r="BW6" s="22">
        <v>10.3</v>
      </c>
      <c r="BX6" s="22">
        <v>79.8</v>
      </c>
      <c r="BY6" s="15">
        <v>0</v>
      </c>
      <c r="BZ6" s="19">
        <v>5.7</v>
      </c>
      <c r="CA6" s="15"/>
      <c r="CB6" s="19">
        <v>94.3</v>
      </c>
      <c r="CC6" s="19">
        <v>12.8</v>
      </c>
      <c r="CD6" s="19">
        <v>7.3</v>
      </c>
      <c r="CE6" s="19">
        <v>66</v>
      </c>
      <c r="CF6" s="19">
        <v>3.9</v>
      </c>
      <c r="CG6" s="19">
        <v>10</v>
      </c>
      <c r="CH6" s="19">
        <v>79.900000000000006</v>
      </c>
      <c r="CI6" s="20">
        <v>0</v>
      </c>
      <c r="CJ6" s="21">
        <v>10</v>
      </c>
      <c r="CK6" s="20"/>
      <c r="CL6" s="21">
        <v>90</v>
      </c>
      <c r="CM6" s="21">
        <v>14.3</v>
      </c>
      <c r="CN6" s="21">
        <v>6.4</v>
      </c>
      <c r="CO6" s="21">
        <v>60.9</v>
      </c>
      <c r="CP6" s="21">
        <v>5</v>
      </c>
      <c r="CQ6" s="21">
        <v>13.4</v>
      </c>
      <c r="CR6" s="21">
        <v>79.3</v>
      </c>
      <c r="CS6" s="11" t="s">
        <v>21</v>
      </c>
      <c r="CT6" s="11" t="s">
        <v>20</v>
      </c>
      <c r="CU6" s="14"/>
      <c r="CV6" s="22">
        <v>6.7</v>
      </c>
      <c r="CW6" s="14"/>
      <c r="CX6" s="22">
        <v>93.3</v>
      </c>
      <c r="CY6" s="22">
        <v>19.2</v>
      </c>
      <c r="CZ6" s="22">
        <v>6</v>
      </c>
      <c r="DA6" s="22">
        <v>68.900000000000006</v>
      </c>
      <c r="DB6" s="22">
        <v>1.4</v>
      </c>
      <c r="DC6" s="22">
        <v>4.4000000000000004</v>
      </c>
      <c r="DD6" s="22">
        <v>74.8</v>
      </c>
      <c r="DE6" s="15"/>
      <c r="DF6" s="19">
        <v>6.1</v>
      </c>
      <c r="DG6" s="15"/>
      <c r="DH6" s="19">
        <v>93.9</v>
      </c>
      <c r="DI6" s="19">
        <v>18.899999999999999</v>
      </c>
      <c r="DJ6" s="19">
        <v>6.1</v>
      </c>
      <c r="DK6" s="19">
        <v>69.3</v>
      </c>
      <c r="DL6" s="19">
        <v>1.3</v>
      </c>
      <c r="DM6" s="19">
        <v>4.3</v>
      </c>
      <c r="DN6" s="19">
        <v>75</v>
      </c>
      <c r="DO6" s="20"/>
      <c r="DP6" s="21">
        <v>10.7</v>
      </c>
      <c r="DQ6" s="20"/>
      <c r="DR6" s="21">
        <v>89.3</v>
      </c>
      <c r="DS6" s="21">
        <v>21.2</v>
      </c>
      <c r="DT6" s="21">
        <v>5.4</v>
      </c>
      <c r="DU6" s="21">
        <v>65.8</v>
      </c>
      <c r="DV6" s="21">
        <v>2</v>
      </c>
      <c r="DW6" s="21">
        <v>5.7</v>
      </c>
      <c r="DX6" s="21">
        <v>73.400000000000006</v>
      </c>
    </row>
    <row r="7" spans="1:128" ht="15" x14ac:dyDescent="0.25">
      <c r="A7" s="11" t="s">
        <v>22</v>
      </c>
      <c r="B7" s="11" t="s">
        <v>18</v>
      </c>
      <c r="C7" s="11">
        <v>219540</v>
      </c>
      <c r="D7" s="11">
        <v>10935</v>
      </c>
      <c r="E7" s="11"/>
      <c r="F7" s="11">
        <v>208610</v>
      </c>
      <c r="G7" s="11">
        <v>20365</v>
      </c>
      <c r="H7" s="11">
        <v>21440</v>
      </c>
      <c r="I7" s="11">
        <v>114055</v>
      </c>
      <c r="J7" s="11">
        <v>21880</v>
      </c>
      <c r="K7" s="11">
        <v>30865</v>
      </c>
      <c r="L7" s="11">
        <v>166805</v>
      </c>
      <c r="M7" s="12">
        <v>192020</v>
      </c>
      <c r="N7" s="12">
        <v>8660</v>
      </c>
      <c r="O7" s="12"/>
      <c r="P7" s="12">
        <v>183360</v>
      </c>
      <c r="Q7" s="12">
        <v>17370</v>
      </c>
      <c r="R7" s="12">
        <v>19680</v>
      </c>
      <c r="S7" s="12">
        <v>101125</v>
      </c>
      <c r="T7" s="12">
        <v>19270</v>
      </c>
      <c r="U7" s="12">
        <v>25920</v>
      </c>
      <c r="V7" s="12">
        <v>146310</v>
      </c>
      <c r="W7" s="13">
        <v>27520</v>
      </c>
      <c r="X7" s="13">
        <v>2275</v>
      </c>
      <c r="Y7" s="13"/>
      <c r="Z7" s="13">
        <v>25250</v>
      </c>
      <c r="AA7" s="13">
        <v>2995</v>
      </c>
      <c r="AB7" s="13">
        <v>1760</v>
      </c>
      <c r="AC7" s="13">
        <v>12930</v>
      </c>
      <c r="AD7" s="13">
        <v>2615</v>
      </c>
      <c r="AE7" s="13">
        <v>4950</v>
      </c>
      <c r="AF7" s="13">
        <v>20495</v>
      </c>
      <c r="AG7" s="11" t="s">
        <v>22</v>
      </c>
      <c r="AH7" s="11" t="s">
        <v>18</v>
      </c>
      <c r="AI7" s="14">
        <v>219540</v>
      </c>
      <c r="AJ7" s="14">
        <v>12060</v>
      </c>
      <c r="AK7" s="14"/>
      <c r="AL7" s="14">
        <v>207485</v>
      </c>
      <c r="AM7" s="14">
        <v>23325</v>
      </c>
      <c r="AN7" s="14">
        <v>17620</v>
      </c>
      <c r="AO7" s="14">
        <v>127870</v>
      </c>
      <c r="AP7" s="14">
        <v>12505</v>
      </c>
      <c r="AQ7" s="14">
        <v>26165</v>
      </c>
      <c r="AR7" s="14">
        <v>166540</v>
      </c>
      <c r="AS7" s="12">
        <v>192020</v>
      </c>
      <c r="AT7" s="12">
        <v>9575</v>
      </c>
      <c r="AU7" s="12"/>
      <c r="AV7" s="12">
        <v>182445</v>
      </c>
      <c r="AW7" s="12">
        <v>20120</v>
      </c>
      <c r="AX7" s="12">
        <v>15830</v>
      </c>
      <c r="AY7" s="12">
        <v>113535</v>
      </c>
      <c r="AZ7" s="12">
        <v>10775</v>
      </c>
      <c r="BA7" s="12">
        <v>22180</v>
      </c>
      <c r="BB7" s="12">
        <v>146490</v>
      </c>
      <c r="BC7" s="13">
        <v>27520</v>
      </c>
      <c r="BD7" s="13">
        <v>2480</v>
      </c>
      <c r="BE7" s="13"/>
      <c r="BF7" s="13">
        <v>25040</v>
      </c>
      <c r="BG7" s="13">
        <v>3200</v>
      </c>
      <c r="BH7" s="13">
        <v>1785</v>
      </c>
      <c r="BI7" s="13">
        <v>14335</v>
      </c>
      <c r="BJ7" s="13">
        <v>1730</v>
      </c>
      <c r="BK7" s="13">
        <v>3985</v>
      </c>
      <c r="BL7" s="13">
        <v>20050</v>
      </c>
      <c r="BM7" s="11" t="s">
        <v>22</v>
      </c>
      <c r="BN7" s="11" t="s">
        <v>18</v>
      </c>
      <c r="BO7" s="14">
        <v>219540</v>
      </c>
      <c r="BP7" s="14">
        <v>12700</v>
      </c>
      <c r="BQ7" s="14"/>
      <c r="BR7" s="14">
        <v>206840</v>
      </c>
      <c r="BS7" s="14">
        <v>27150</v>
      </c>
      <c r="BT7" s="14">
        <v>14450</v>
      </c>
      <c r="BU7" s="14">
        <v>135895</v>
      </c>
      <c r="BV7" s="14">
        <v>8120</v>
      </c>
      <c r="BW7" s="14">
        <v>21220</v>
      </c>
      <c r="BX7" s="14">
        <v>165240</v>
      </c>
      <c r="BY7" s="12">
        <v>192020</v>
      </c>
      <c r="BZ7" s="12">
        <v>10075</v>
      </c>
      <c r="CA7" s="12"/>
      <c r="CB7" s="12">
        <v>181945</v>
      </c>
      <c r="CC7" s="12">
        <v>23320</v>
      </c>
      <c r="CD7" s="12">
        <v>12875</v>
      </c>
      <c r="CE7" s="12">
        <v>120840</v>
      </c>
      <c r="CF7" s="12">
        <v>6900</v>
      </c>
      <c r="CG7" s="12">
        <v>18010</v>
      </c>
      <c r="CH7" s="12">
        <v>145750</v>
      </c>
      <c r="CI7" s="13">
        <v>27520</v>
      </c>
      <c r="CJ7" s="13">
        <v>2625</v>
      </c>
      <c r="CK7" s="13"/>
      <c r="CL7" s="13">
        <v>24895</v>
      </c>
      <c r="CM7" s="13">
        <v>3830</v>
      </c>
      <c r="CN7" s="13">
        <v>1570</v>
      </c>
      <c r="CO7" s="13">
        <v>15055</v>
      </c>
      <c r="CP7" s="13">
        <v>1225</v>
      </c>
      <c r="CQ7" s="13">
        <v>3215</v>
      </c>
      <c r="CR7" s="13">
        <v>19490</v>
      </c>
      <c r="CS7" s="11" t="s">
        <v>22</v>
      </c>
      <c r="CT7" s="11" t="s">
        <v>18</v>
      </c>
      <c r="CU7" s="14" t="s">
        <v>23</v>
      </c>
      <c r="CV7" s="14" t="s">
        <v>23</v>
      </c>
      <c r="CW7" s="14"/>
      <c r="CX7" s="14" t="s">
        <v>23</v>
      </c>
      <c r="CY7" s="14" t="s">
        <v>23</v>
      </c>
      <c r="CZ7" s="14" t="s">
        <v>23</v>
      </c>
      <c r="DA7" s="14" t="s">
        <v>23</v>
      </c>
      <c r="DB7" s="14" t="s">
        <v>23</v>
      </c>
      <c r="DC7" s="14" t="s">
        <v>23</v>
      </c>
      <c r="DD7" s="14" t="s">
        <v>23</v>
      </c>
      <c r="DE7" s="12" t="s">
        <v>23</v>
      </c>
      <c r="DF7" s="12" t="s">
        <v>23</v>
      </c>
      <c r="DG7" s="12"/>
      <c r="DH7" s="12" t="s">
        <v>23</v>
      </c>
      <c r="DI7" s="12" t="s">
        <v>23</v>
      </c>
      <c r="DJ7" s="12" t="s">
        <v>23</v>
      </c>
      <c r="DK7" s="12" t="s">
        <v>23</v>
      </c>
      <c r="DL7" s="12" t="s">
        <v>23</v>
      </c>
      <c r="DM7" s="12" t="s">
        <v>23</v>
      </c>
      <c r="DN7" s="12" t="s">
        <v>23</v>
      </c>
      <c r="DO7" s="13" t="s">
        <v>23</v>
      </c>
      <c r="DP7" s="13" t="s">
        <v>23</v>
      </c>
      <c r="DQ7" s="13"/>
      <c r="DR7" s="13" t="s">
        <v>23</v>
      </c>
      <c r="DS7" s="13" t="s">
        <v>23</v>
      </c>
      <c r="DT7" s="13" t="s">
        <v>23</v>
      </c>
      <c r="DU7" s="13" t="s">
        <v>23</v>
      </c>
      <c r="DV7" s="13" t="s">
        <v>23</v>
      </c>
      <c r="DW7" s="13" t="s">
        <v>23</v>
      </c>
      <c r="DX7" s="13" t="s">
        <v>23</v>
      </c>
    </row>
    <row r="8" spans="1:128" ht="15" x14ac:dyDescent="0.25">
      <c r="A8" s="11" t="s">
        <v>24</v>
      </c>
      <c r="B8" s="11" t="s">
        <v>20</v>
      </c>
      <c r="C8" s="11"/>
      <c r="D8" s="17">
        <v>5</v>
      </c>
      <c r="E8" s="18"/>
      <c r="F8" s="17">
        <v>95</v>
      </c>
      <c r="G8" s="17">
        <v>9.8000000000000007</v>
      </c>
      <c r="H8" s="17">
        <v>10.3</v>
      </c>
      <c r="I8" s="17">
        <v>54.7</v>
      </c>
      <c r="J8" s="17">
        <v>10.5</v>
      </c>
      <c r="K8" s="17">
        <v>14.8</v>
      </c>
      <c r="L8" s="17">
        <v>80</v>
      </c>
      <c r="M8" s="15"/>
      <c r="N8" s="19">
        <v>4.5</v>
      </c>
      <c r="O8" s="15"/>
      <c r="P8" s="19">
        <v>95.5</v>
      </c>
      <c r="Q8" s="19">
        <v>9.5</v>
      </c>
      <c r="R8" s="19">
        <v>10.7</v>
      </c>
      <c r="S8" s="19">
        <v>55.2</v>
      </c>
      <c r="T8" s="19">
        <v>10.5</v>
      </c>
      <c r="U8" s="19">
        <v>14.1</v>
      </c>
      <c r="V8" s="19">
        <v>79.8</v>
      </c>
      <c r="W8" s="20"/>
      <c r="X8" s="21">
        <v>8.3000000000000007</v>
      </c>
      <c r="Y8" s="20"/>
      <c r="Z8" s="21">
        <v>91.7</v>
      </c>
      <c r="AA8" s="21">
        <v>11.9</v>
      </c>
      <c r="AB8" s="21">
        <v>7</v>
      </c>
      <c r="AC8" s="21">
        <v>51.2</v>
      </c>
      <c r="AD8" s="21">
        <v>10.4</v>
      </c>
      <c r="AE8" s="21">
        <v>19.600000000000001</v>
      </c>
      <c r="AF8" s="21">
        <v>81.2</v>
      </c>
      <c r="AG8" s="11" t="s">
        <v>24</v>
      </c>
      <c r="AH8" s="11" t="s">
        <v>20</v>
      </c>
      <c r="AI8" s="14"/>
      <c r="AJ8" s="22">
        <v>5.5</v>
      </c>
      <c r="AK8" s="14"/>
      <c r="AL8" s="22">
        <v>94.5</v>
      </c>
      <c r="AM8" s="22">
        <v>11.2</v>
      </c>
      <c r="AN8" s="22">
        <v>8.5</v>
      </c>
      <c r="AO8" s="22">
        <v>61.6</v>
      </c>
      <c r="AP8" s="22">
        <v>6</v>
      </c>
      <c r="AQ8" s="22">
        <v>12.6</v>
      </c>
      <c r="AR8" s="22">
        <v>80.3</v>
      </c>
      <c r="AS8" s="15"/>
      <c r="AT8" s="19">
        <v>5</v>
      </c>
      <c r="AU8" s="15"/>
      <c r="AV8" s="19">
        <v>95</v>
      </c>
      <c r="AW8" s="19">
        <v>11</v>
      </c>
      <c r="AX8" s="19">
        <v>8.6999999999999993</v>
      </c>
      <c r="AY8" s="19">
        <v>62.2</v>
      </c>
      <c r="AZ8" s="19">
        <v>5.9</v>
      </c>
      <c r="BA8" s="19">
        <v>12.2</v>
      </c>
      <c r="BB8" s="19">
        <v>80.3</v>
      </c>
      <c r="BC8" s="20"/>
      <c r="BD8" s="21">
        <v>9</v>
      </c>
      <c r="BE8" s="20"/>
      <c r="BF8" s="21">
        <v>91</v>
      </c>
      <c r="BG8" s="21">
        <v>12.8</v>
      </c>
      <c r="BH8" s="21">
        <v>7.1</v>
      </c>
      <c r="BI8" s="21">
        <v>57.3</v>
      </c>
      <c r="BJ8" s="21">
        <v>6.9</v>
      </c>
      <c r="BK8" s="21">
        <v>15.9</v>
      </c>
      <c r="BL8" s="21">
        <v>80.099999999999994</v>
      </c>
      <c r="BM8" s="11" t="s">
        <v>24</v>
      </c>
      <c r="BN8" s="11" t="s">
        <v>20</v>
      </c>
      <c r="BO8" s="14"/>
      <c r="BP8" s="22">
        <v>5.8</v>
      </c>
      <c r="BQ8" s="14"/>
      <c r="BR8" s="22">
        <v>94.2</v>
      </c>
      <c r="BS8" s="22">
        <v>13.1</v>
      </c>
      <c r="BT8" s="22">
        <v>7</v>
      </c>
      <c r="BU8" s="22">
        <v>65.7</v>
      </c>
      <c r="BV8" s="22">
        <v>3.9</v>
      </c>
      <c r="BW8" s="22">
        <v>10.3</v>
      </c>
      <c r="BX8" s="22">
        <v>79.900000000000006</v>
      </c>
      <c r="BY8" s="15">
        <v>0</v>
      </c>
      <c r="BZ8" s="19">
        <v>5.2</v>
      </c>
      <c r="CA8" s="15"/>
      <c r="CB8" s="19">
        <v>94.8</v>
      </c>
      <c r="CC8" s="19">
        <v>12.8</v>
      </c>
      <c r="CD8" s="19">
        <v>7.1</v>
      </c>
      <c r="CE8" s="19">
        <v>66.400000000000006</v>
      </c>
      <c r="CF8" s="19">
        <v>3.8</v>
      </c>
      <c r="CG8" s="19">
        <v>9.9</v>
      </c>
      <c r="CH8" s="19">
        <v>80.099999999999994</v>
      </c>
      <c r="CI8" s="20">
        <v>0</v>
      </c>
      <c r="CJ8" s="21">
        <v>9.5</v>
      </c>
      <c r="CK8" s="20"/>
      <c r="CL8" s="21">
        <v>90.5</v>
      </c>
      <c r="CM8" s="21">
        <v>15.4</v>
      </c>
      <c r="CN8" s="21">
        <v>6.3</v>
      </c>
      <c r="CO8" s="21">
        <v>60.5</v>
      </c>
      <c r="CP8" s="21">
        <v>4.9000000000000004</v>
      </c>
      <c r="CQ8" s="21">
        <v>12.9</v>
      </c>
      <c r="CR8" s="21">
        <v>78.3</v>
      </c>
      <c r="CS8" s="11" t="s">
        <v>24</v>
      </c>
      <c r="CT8" s="11" t="s">
        <v>20</v>
      </c>
      <c r="CU8" s="14" t="s">
        <v>23</v>
      </c>
      <c r="CV8" s="22" t="s">
        <v>23</v>
      </c>
      <c r="CW8" s="14"/>
      <c r="CX8" s="22" t="s">
        <v>23</v>
      </c>
      <c r="CY8" s="22" t="s">
        <v>23</v>
      </c>
      <c r="CZ8" s="22" t="s">
        <v>23</v>
      </c>
      <c r="DA8" s="22" t="s">
        <v>23</v>
      </c>
      <c r="DB8" s="22" t="s">
        <v>23</v>
      </c>
      <c r="DC8" s="22" t="s">
        <v>23</v>
      </c>
      <c r="DD8" s="22" t="s">
        <v>23</v>
      </c>
      <c r="DE8" s="15" t="s">
        <v>23</v>
      </c>
      <c r="DF8" s="19" t="s">
        <v>23</v>
      </c>
      <c r="DG8" s="15"/>
      <c r="DH8" s="19" t="s">
        <v>23</v>
      </c>
      <c r="DI8" s="19" t="s">
        <v>23</v>
      </c>
      <c r="DJ8" s="19" t="s">
        <v>23</v>
      </c>
      <c r="DK8" s="19" t="s">
        <v>23</v>
      </c>
      <c r="DL8" s="19" t="s">
        <v>23</v>
      </c>
      <c r="DM8" s="19" t="s">
        <v>23</v>
      </c>
      <c r="DN8" s="19" t="s">
        <v>23</v>
      </c>
      <c r="DO8" s="20" t="s">
        <v>23</v>
      </c>
      <c r="DP8" s="21" t="s">
        <v>23</v>
      </c>
      <c r="DQ8" s="20"/>
      <c r="DR8" s="21" t="s">
        <v>23</v>
      </c>
      <c r="DS8" s="21" t="s">
        <v>23</v>
      </c>
      <c r="DT8" s="21" t="s">
        <v>23</v>
      </c>
      <c r="DU8" s="21" t="s">
        <v>23</v>
      </c>
      <c r="DV8" s="21" t="s">
        <v>23</v>
      </c>
      <c r="DW8" s="21" t="s">
        <v>23</v>
      </c>
      <c r="DX8" s="21" t="s">
        <v>23</v>
      </c>
    </row>
    <row r="9" spans="1:128" ht="15" x14ac:dyDescent="0.25">
      <c r="A9" s="11" t="s">
        <v>25</v>
      </c>
      <c r="B9" s="11" t="s">
        <v>18</v>
      </c>
      <c r="C9" s="11">
        <v>226015</v>
      </c>
      <c r="D9" s="11">
        <v>10525</v>
      </c>
      <c r="E9" s="11"/>
      <c r="F9" s="11">
        <v>215490</v>
      </c>
      <c r="G9" s="11">
        <v>22225</v>
      </c>
      <c r="H9" s="11">
        <v>22745</v>
      </c>
      <c r="I9" s="11">
        <v>117785</v>
      </c>
      <c r="J9" s="11">
        <v>22070</v>
      </c>
      <c r="K9" s="11">
        <v>30665</v>
      </c>
      <c r="L9" s="11">
        <v>170520</v>
      </c>
      <c r="M9" s="12">
        <v>195905</v>
      </c>
      <c r="N9" s="12">
        <v>8100</v>
      </c>
      <c r="O9" s="12"/>
      <c r="P9" s="12">
        <v>187800</v>
      </c>
      <c r="Q9" s="12">
        <v>19030</v>
      </c>
      <c r="R9" s="12">
        <v>20755</v>
      </c>
      <c r="S9" s="12">
        <v>103125</v>
      </c>
      <c r="T9" s="12">
        <v>19355</v>
      </c>
      <c r="U9" s="12">
        <v>25545</v>
      </c>
      <c r="V9" s="12">
        <v>148020</v>
      </c>
      <c r="W9" s="13">
        <v>30110</v>
      </c>
      <c r="X9" s="13">
        <v>2425</v>
      </c>
      <c r="Y9" s="13"/>
      <c r="Z9" s="13">
        <v>27685</v>
      </c>
      <c r="AA9" s="13">
        <v>3200</v>
      </c>
      <c r="AB9" s="13">
        <v>1990</v>
      </c>
      <c r="AC9" s="13">
        <v>14665</v>
      </c>
      <c r="AD9" s="13">
        <v>2715</v>
      </c>
      <c r="AE9" s="13">
        <v>5120</v>
      </c>
      <c r="AF9" s="13">
        <v>22500</v>
      </c>
      <c r="AG9" s="11" t="s">
        <v>25</v>
      </c>
      <c r="AH9" s="11" t="s">
        <v>18</v>
      </c>
      <c r="AI9" s="14">
        <v>226015</v>
      </c>
      <c r="AJ9" s="14">
        <v>11375</v>
      </c>
      <c r="AK9" s="14"/>
      <c r="AL9" s="14">
        <v>214635</v>
      </c>
      <c r="AM9" s="14">
        <v>24630</v>
      </c>
      <c r="AN9" s="14">
        <v>16950</v>
      </c>
      <c r="AO9" s="14">
        <v>132755</v>
      </c>
      <c r="AP9" s="14">
        <v>12665</v>
      </c>
      <c r="AQ9" s="14">
        <v>27640</v>
      </c>
      <c r="AR9" s="14">
        <v>173060</v>
      </c>
      <c r="AS9" s="12">
        <v>195905</v>
      </c>
      <c r="AT9" s="12">
        <v>8815</v>
      </c>
      <c r="AU9" s="12"/>
      <c r="AV9" s="12">
        <v>187090</v>
      </c>
      <c r="AW9" s="12">
        <v>21185</v>
      </c>
      <c r="AX9" s="12">
        <v>15145</v>
      </c>
      <c r="AY9" s="12">
        <v>116905</v>
      </c>
      <c r="AZ9" s="12">
        <v>10820</v>
      </c>
      <c r="BA9" s="12">
        <v>23035</v>
      </c>
      <c r="BB9" s="12">
        <v>150765</v>
      </c>
      <c r="BC9" s="13">
        <v>30110</v>
      </c>
      <c r="BD9" s="13">
        <v>2565</v>
      </c>
      <c r="BE9" s="13"/>
      <c r="BF9" s="13">
        <v>27545</v>
      </c>
      <c r="BG9" s="13">
        <v>3445</v>
      </c>
      <c r="BH9" s="13">
        <v>1805</v>
      </c>
      <c r="BI9" s="13">
        <v>15845</v>
      </c>
      <c r="BJ9" s="13">
        <v>1845</v>
      </c>
      <c r="BK9" s="13">
        <v>4605</v>
      </c>
      <c r="BL9" s="13">
        <v>22295</v>
      </c>
      <c r="BM9" s="11" t="s">
        <v>25</v>
      </c>
      <c r="BN9" s="11" t="s">
        <v>18</v>
      </c>
      <c r="BO9" s="14">
        <v>226015</v>
      </c>
      <c r="BP9" s="14">
        <v>12165</v>
      </c>
      <c r="BQ9" s="14"/>
      <c r="BR9" s="14">
        <v>213850</v>
      </c>
      <c r="BS9" s="14">
        <v>27585</v>
      </c>
      <c r="BT9" s="14">
        <v>14725</v>
      </c>
      <c r="BU9" s="14">
        <v>142260</v>
      </c>
      <c r="BV9" s="14">
        <v>7975</v>
      </c>
      <c r="BW9" s="14">
        <v>21300</v>
      </c>
      <c r="BX9" s="14">
        <v>171540</v>
      </c>
      <c r="BY9" s="12">
        <v>195905</v>
      </c>
      <c r="BZ9" s="12">
        <v>9420</v>
      </c>
      <c r="CA9" s="12"/>
      <c r="CB9" s="12">
        <v>186480</v>
      </c>
      <c r="CC9" s="12">
        <v>23445</v>
      </c>
      <c r="CD9" s="12">
        <v>12960</v>
      </c>
      <c r="CE9" s="12">
        <v>125405</v>
      </c>
      <c r="CF9" s="12">
        <v>6720</v>
      </c>
      <c r="CG9" s="12">
        <v>17950</v>
      </c>
      <c r="CH9" s="12">
        <v>150075</v>
      </c>
      <c r="CI9" s="13">
        <v>30110</v>
      </c>
      <c r="CJ9" s="13">
        <v>2740</v>
      </c>
      <c r="CK9" s="13"/>
      <c r="CL9" s="13">
        <v>27370</v>
      </c>
      <c r="CM9" s="13">
        <v>4140</v>
      </c>
      <c r="CN9" s="13">
        <v>1765</v>
      </c>
      <c r="CO9" s="13">
        <v>16855</v>
      </c>
      <c r="CP9" s="13">
        <v>1255</v>
      </c>
      <c r="CQ9" s="13">
        <v>3350</v>
      </c>
      <c r="CR9" s="13">
        <v>21465</v>
      </c>
      <c r="CS9" s="11" t="s">
        <v>25</v>
      </c>
      <c r="CT9" s="11" t="s">
        <v>18</v>
      </c>
      <c r="CU9" s="14" t="s">
        <v>23</v>
      </c>
      <c r="CV9" s="14" t="s">
        <v>23</v>
      </c>
      <c r="CW9" s="14"/>
      <c r="CX9" s="14" t="s">
        <v>23</v>
      </c>
      <c r="CY9" s="14" t="s">
        <v>23</v>
      </c>
      <c r="CZ9" s="14" t="s">
        <v>23</v>
      </c>
      <c r="DA9" s="14" t="s">
        <v>23</v>
      </c>
      <c r="DB9" s="14" t="s">
        <v>23</v>
      </c>
      <c r="DC9" s="14" t="s">
        <v>23</v>
      </c>
      <c r="DD9" s="14" t="s">
        <v>23</v>
      </c>
      <c r="DE9" s="12" t="s">
        <v>23</v>
      </c>
      <c r="DF9" s="12" t="s">
        <v>23</v>
      </c>
      <c r="DG9" s="12"/>
      <c r="DH9" s="12" t="s">
        <v>23</v>
      </c>
      <c r="DI9" s="12" t="s">
        <v>23</v>
      </c>
      <c r="DJ9" s="12" t="s">
        <v>23</v>
      </c>
      <c r="DK9" s="12" t="s">
        <v>23</v>
      </c>
      <c r="DL9" s="12" t="s">
        <v>23</v>
      </c>
      <c r="DM9" s="12" t="s">
        <v>23</v>
      </c>
      <c r="DN9" s="12" t="s">
        <v>23</v>
      </c>
      <c r="DO9" s="13" t="s">
        <v>23</v>
      </c>
      <c r="DP9" s="13" t="s">
        <v>23</v>
      </c>
      <c r="DQ9" s="13"/>
      <c r="DR9" s="13" t="s">
        <v>23</v>
      </c>
      <c r="DS9" s="13" t="s">
        <v>23</v>
      </c>
      <c r="DT9" s="13" t="s">
        <v>23</v>
      </c>
      <c r="DU9" s="13" t="s">
        <v>23</v>
      </c>
      <c r="DV9" s="13" t="s">
        <v>23</v>
      </c>
      <c r="DW9" s="13" t="s">
        <v>23</v>
      </c>
      <c r="DX9" s="13" t="s">
        <v>23</v>
      </c>
    </row>
    <row r="10" spans="1:128" ht="15" x14ac:dyDescent="0.25">
      <c r="A10" s="11" t="s">
        <v>26</v>
      </c>
      <c r="B10" s="11" t="s">
        <v>20</v>
      </c>
      <c r="C10" s="11"/>
      <c r="D10" s="17">
        <v>4.7</v>
      </c>
      <c r="E10" s="18"/>
      <c r="F10" s="17">
        <v>95.3</v>
      </c>
      <c r="G10" s="17">
        <v>10.3</v>
      </c>
      <c r="H10" s="17">
        <v>10.6</v>
      </c>
      <c r="I10" s="17">
        <v>54.7</v>
      </c>
      <c r="J10" s="17">
        <v>10.199999999999999</v>
      </c>
      <c r="K10" s="17">
        <v>14.2</v>
      </c>
      <c r="L10" s="17">
        <v>79.099999999999994</v>
      </c>
      <c r="M10" s="15"/>
      <c r="N10" s="19">
        <v>4.0999999999999996</v>
      </c>
      <c r="O10" s="15"/>
      <c r="P10" s="19">
        <v>95.9</v>
      </c>
      <c r="Q10" s="19">
        <v>10.1</v>
      </c>
      <c r="R10" s="19">
        <v>11.1</v>
      </c>
      <c r="S10" s="19">
        <v>54.9</v>
      </c>
      <c r="T10" s="19">
        <v>10.3</v>
      </c>
      <c r="U10" s="19">
        <v>13.6</v>
      </c>
      <c r="V10" s="19">
        <v>78.8</v>
      </c>
      <c r="W10" s="20"/>
      <c r="X10" s="21">
        <v>8</v>
      </c>
      <c r="Y10" s="20"/>
      <c r="Z10" s="21">
        <v>92</v>
      </c>
      <c r="AA10" s="21">
        <v>11.6</v>
      </c>
      <c r="AB10" s="21">
        <v>7.2</v>
      </c>
      <c r="AC10" s="21">
        <v>53</v>
      </c>
      <c r="AD10" s="21">
        <v>9.8000000000000007</v>
      </c>
      <c r="AE10" s="21">
        <v>18.5</v>
      </c>
      <c r="AF10" s="21">
        <v>81.3</v>
      </c>
      <c r="AG10" s="11" t="s">
        <v>26</v>
      </c>
      <c r="AH10" s="11" t="s">
        <v>20</v>
      </c>
      <c r="AI10" s="14"/>
      <c r="AJ10" s="22">
        <v>5</v>
      </c>
      <c r="AK10" s="14"/>
      <c r="AL10" s="22">
        <v>95</v>
      </c>
      <c r="AM10" s="22">
        <v>11.5</v>
      </c>
      <c r="AN10" s="22">
        <v>7.9</v>
      </c>
      <c r="AO10" s="22">
        <v>61.9</v>
      </c>
      <c r="AP10" s="22">
        <v>5.9</v>
      </c>
      <c r="AQ10" s="22">
        <v>12.9</v>
      </c>
      <c r="AR10" s="22">
        <v>80.599999999999994</v>
      </c>
      <c r="AS10" s="15"/>
      <c r="AT10" s="19">
        <v>4.5</v>
      </c>
      <c r="AU10" s="15"/>
      <c r="AV10" s="19">
        <v>95.5</v>
      </c>
      <c r="AW10" s="19">
        <v>11.3</v>
      </c>
      <c r="AX10" s="19">
        <v>8.1</v>
      </c>
      <c r="AY10" s="19">
        <v>62.5</v>
      </c>
      <c r="AZ10" s="19">
        <v>5.8</v>
      </c>
      <c r="BA10" s="19">
        <v>12.3</v>
      </c>
      <c r="BB10" s="19">
        <v>80.599999999999994</v>
      </c>
      <c r="BC10" s="20"/>
      <c r="BD10" s="21">
        <v>8.5</v>
      </c>
      <c r="BE10" s="20"/>
      <c r="BF10" s="21">
        <v>91.5</v>
      </c>
      <c r="BG10" s="21">
        <v>12.5</v>
      </c>
      <c r="BH10" s="21">
        <v>6.6</v>
      </c>
      <c r="BI10" s="21">
        <v>57.5</v>
      </c>
      <c r="BJ10" s="21">
        <v>6.7</v>
      </c>
      <c r="BK10" s="21">
        <v>16.7</v>
      </c>
      <c r="BL10" s="21">
        <v>80.900000000000006</v>
      </c>
      <c r="BM10" s="11" t="s">
        <v>26</v>
      </c>
      <c r="BN10" s="11" t="s">
        <v>20</v>
      </c>
      <c r="BO10" s="14"/>
      <c r="BP10" s="22">
        <v>5.4</v>
      </c>
      <c r="BQ10" s="14"/>
      <c r="BR10" s="22">
        <v>94.6</v>
      </c>
      <c r="BS10" s="22">
        <v>12.9</v>
      </c>
      <c r="BT10" s="22">
        <v>6.9</v>
      </c>
      <c r="BU10" s="22">
        <v>66.5</v>
      </c>
      <c r="BV10" s="22">
        <v>3.7</v>
      </c>
      <c r="BW10" s="22">
        <v>10</v>
      </c>
      <c r="BX10" s="22">
        <v>80.2</v>
      </c>
      <c r="BY10" s="15">
        <v>0</v>
      </c>
      <c r="BZ10" s="19">
        <v>4.8</v>
      </c>
      <c r="CA10" s="15"/>
      <c r="CB10" s="19">
        <v>95.2</v>
      </c>
      <c r="CC10" s="19">
        <v>12.6</v>
      </c>
      <c r="CD10" s="19">
        <v>6.9</v>
      </c>
      <c r="CE10" s="19">
        <v>67.2</v>
      </c>
      <c r="CF10" s="19">
        <v>3.6</v>
      </c>
      <c r="CG10" s="19">
        <v>9.6</v>
      </c>
      <c r="CH10" s="19">
        <v>80.5</v>
      </c>
      <c r="CI10" s="20">
        <v>0</v>
      </c>
      <c r="CJ10" s="21">
        <v>9.1</v>
      </c>
      <c r="CK10" s="20"/>
      <c r="CL10" s="21">
        <v>90.9</v>
      </c>
      <c r="CM10" s="21">
        <v>15.1</v>
      </c>
      <c r="CN10" s="21">
        <v>6.5</v>
      </c>
      <c r="CO10" s="21">
        <v>61.6</v>
      </c>
      <c r="CP10" s="21">
        <v>4.5999999999999996</v>
      </c>
      <c r="CQ10" s="21">
        <v>12.2</v>
      </c>
      <c r="CR10" s="21">
        <v>78.400000000000006</v>
      </c>
      <c r="CS10" s="11" t="s">
        <v>26</v>
      </c>
      <c r="CT10" s="11" t="s">
        <v>20</v>
      </c>
      <c r="CU10" s="14" t="s">
        <v>23</v>
      </c>
      <c r="CV10" s="22" t="s">
        <v>23</v>
      </c>
      <c r="CW10" s="14"/>
      <c r="CX10" s="22" t="s">
        <v>23</v>
      </c>
      <c r="CY10" s="22" t="s">
        <v>23</v>
      </c>
      <c r="CZ10" s="22" t="s">
        <v>23</v>
      </c>
      <c r="DA10" s="22" t="s">
        <v>23</v>
      </c>
      <c r="DB10" s="22" t="s">
        <v>23</v>
      </c>
      <c r="DC10" s="22" t="s">
        <v>23</v>
      </c>
      <c r="DD10" s="22" t="s">
        <v>23</v>
      </c>
      <c r="DE10" s="15" t="s">
        <v>23</v>
      </c>
      <c r="DF10" s="19" t="s">
        <v>23</v>
      </c>
      <c r="DG10" s="15"/>
      <c r="DH10" s="19" t="s">
        <v>23</v>
      </c>
      <c r="DI10" s="19" t="s">
        <v>23</v>
      </c>
      <c r="DJ10" s="19" t="s">
        <v>23</v>
      </c>
      <c r="DK10" s="19" t="s">
        <v>23</v>
      </c>
      <c r="DL10" s="19" t="s">
        <v>23</v>
      </c>
      <c r="DM10" s="19" t="s">
        <v>23</v>
      </c>
      <c r="DN10" s="19" t="s">
        <v>23</v>
      </c>
      <c r="DO10" s="20" t="s">
        <v>23</v>
      </c>
      <c r="DP10" s="21" t="s">
        <v>23</v>
      </c>
      <c r="DQ10" s="20"/>
      <c r="DR10" s="21" t="s">
        <v>23</v>
      </c>
      <c r="DS10" s="21" t="s">
        <v>23</v>
      </c>
      <c r="DT10" s="21" t="s">
        <v>23</v>
      </c>
      <c r="DU10" s="21" t="s">
        <v>23</v>
      </c>
      <c r="DV10" s="21" t="s">
        <v>23</v>
      </c>
      <c r="DW10" s="21" t="s">
        <v>23</v>
      </c>
      <c r="DX10" s="21" t="s">
        <v>23</v>
      </c>
    </row>
    <row r="11" spans="1:128" ht="15" x14ac:dyDescent="0.25">
      <c r="A11" s="11" t="s">
        <v>27</v>
      </c>
      <c r="B11" s="11" t="s">
        <v>18</v>
      </c>
      <c r="C11" s="11">
        <v>227015</v>
      </c>
      <c r="D11" s="11">
        <v>8960</v>
      </c>
      <c r="E11" s="11"/>
      <c r="F11" s="11">
        <v>218060</v>
      </c>
      <c r="G11" s="11">
        <v>19775</v>
      </c>
      <c r="H11" s="11">
        <v>24910</v>
      </c>
      <c r="I11" s="11">
        <v>119680</v>
      </c>
      <c r="J11" s="11">
        <v>21275</v>
      </c>
      <c r="K11" s="11">
        <v>32420</v>
      </c>
      <c r="L11" s="11">
        <v>173375</v>
      </c>
      <c r="M11" s="12">
        <v>197670</v>
      </c>
      <c r="N11" s="12">
        <v>6720</v>
      </c>
      <c r="O11" s="12"/>
      <c r="P11" s="12">
        <v>190950</v>
      </c>
      <c r="Q11" s="12">
        <v>17060</v>
      </c>
      <c r="R11" s="12">
        <v>22825</v>
      </c>
      <c r="S11" s="12">
        <v>105030</v>
      </c>
      <c r="T11" s="12">
        <v>18775</v>
      </c>
      <c r="U11" s="12">
        <v>27265</v>
      </c>
      <c r="V11" s="12">
        <v>151065</v>
      </c>
      <c r="W11" s="13">
        <v>29345</v>
      </c>
      <c r="X11" s="13">
        <v>2235</v>
      </c>
      <c r="Y11" s="13"/>
      <c r="Z11" s="13">
        <v>27110</v>
      </c>
      <c r="AA11" s="13">
        <v>2720</v>
      </c>
      <c r="AB11" s="13">
        <v>2080</v>
      </c>
      <c r="AC11" s="13">
        <v>14650</v>
      </c>
      <c r="AD11" s="13">
        <v>2500</v>
      </c>
      <c r="AE11" s="13">
        <v>5160</v>
      </c>
      <c r="AF11" s="13">
        <v>22310</v>
      </c>
      <c r="AG11" s="11" t="s">
        <v>27</v>
      </c>
      <c r="AH11" s="11" t="s">
        <v>18</v>
      </c>
      <c r="AI11" s="14">
        <v>227015</v>
      </c>
      <c r="AJ11" s="14">
        <v>9780</v>
      </c>
      <c r="AK11" s="14"/>
      <c r="AL11" s="14">
        <v>217235</v>
      </c>
      <c r="AM11" s="14">
        <v>24005</v>
      </c>
      <c r="AN11" s="14">
        <v>16700</v>
      </c>
      <c r="AO11" s="14">
        <v>135470</v>
      </c>
      <c r="AP11" s="14">
        <v>12755</v>
      </c>
      <c r="AQ11" s="14">
        <v>28305</v>
      </c>
      <c r="AR11" s="14">
        <v>176530</v>
      </c>
      <c r="AS11" s="12">
        <v>197670</v>
      </c>
      <c r="AT11" s="12">
        <v>7380</v>
      </c>
      <c r="AU11" s="12"/>
      <c r="AV11" s="12">
        <v>190290</v>
      </c>
      <c r="AW11" s="12">
        <v>20505</v>
      </c>
      <c r="AX11" s="12">
        <v>15000</v>
      </c>
      <c r="AY11" s="12">
        <v>119590</v>
      </c>
      <c r="AZ11" s="12">
        <v>11090</v>
      </c>
      <c r="BA11" s="12">
        <v>24110</v>
      </c>
      <c r="BB11" s="12">
        <v>154790</v>
      </c>
      <c r="BC11" s="13">
        <v>29345</v>
      </c>
      <c r="BD11" s="13">
        <v>2400</v>
      </c>
      <c r="BE11" s="13"/>
      <c r="BF11" s="13">
        <v>26945</v>
      </c>
      <c r="BG11" s="13">
        <v>3500</v>
      </c>
      <c r="BH11" s="13">
        <v>1705</v>
      </c>
      <c r="BI11" s="13">
        <v>15880</v>
      </c>
      <c r="BJ11" s="13">
        <v>1665</v>
      </c>
      <c r="BK11" s="13">
        <v>4195</v>
      </c>
      <c r="BL11" s="13">
        <v>21740</v>
      </c>
      <c r="BM11" s="11" t="s">
        <v>27</v>
      </c>
      <c r="BN11" s="11" t="s">
        <v>18</v>
      </c>
      <c r="BO11" s="14">
        <v>227015</v>
      </c>
      <c r="BP11" s="14">
        <v>10595</v>
      </c>
      <c r="BQ11" s="14"/>
      <c r="BR11" s="14">
        <v>216420</v>
      </c>
      <c r="BS11" s="14">
        <v>28475</v>
      </c>
      <c r="BT11" s="14">
        <v>16525</v>
      </c>
      <c r="BU11" s="14">
        <v>144095</v>
      </c>
      <c r="BV11" s="14">
        <v>7165</v>
      </c>
      <c r="BW11" s="14">
        <v>20165</v>
      </c>
      <c r="BX11" s="14">
        <v>171425</v>
      </c>
      <c r="BY11" s="12">
        <v>197670</v>
      </c>
      <c r="BZ11" s="12">
        <v>8015</v>
      </c>
      <c r="CA11" s="12"/>
      <c r="CB11" s="12">
        <v>189655</v>
      </c>
      <c r="CC11" s="12">
        <v>24360</v>
      </c>
      <c r="CD11" s="12">
        <v>14760</v>
      </c>
      <c r="CE11" s="12">
        <v>127105</v>
      </c>
      <c r="CF11" s="12">
        <v>6120</v>
      </c>
      <c r="CG11" s="12">
        <v>17310</v>
      </c>
      <c r="CH11" s="12">
        <v>150530</v>
      </c>
      <c r="CI11" s="13">
        <v>29345</v>
      </c>
      <c r="CJ11" s="13">
        <v>2580</v>
      </c>
      <c r="CK11" s="13"/>
      <c r="CL11" s="13">
        <v>26765</v>
      </c>
      <c r="CM11" s="13">
        <v>4115</v>
      </c>
      <c r="CN11" s="13">
        <v>1760</v>
      </c>
      <c r="CO11" s="13">
        <v>16990</v>
      </c>
      <c r="CP11" s="13">
        <v>1045</v>
      </c>
      <c r="CQ11" s="13">
        <v>2855</v>
      </c>
      <c r="CR11" s="13">
        <v>20890</v>
      </c>
      <c r="CS11" s="11" t="s">
        <v>27</v>
      </c>
      <c r="CT11" s="11" t="s">
        <v>18</v>
      </c>
      <c r="CU11" s="14" t="s">
        <v>23</v>
      </c>
      <c r="CV11" s="14" t="s">
        <v>23</v>
      </c>
      <c r="CW11" s="14"/>
      <c r="CX11" s="14" t="s">
        <v>23</v>
      </c>
      <c r="CY11" s="14" t="s">
        <v>23</v>
      </c>
      <c r="CZ11" s="14" t="s">
        <v>23</v>
      </c>
      <c r="DA11" s="14" t="s">
        <v>23</v>
      </c>
      <c r="DB11" s="14" t="s">
        <v>23</v>
      </c>
      <c r="DC11" s="14" t="s">
        <v>23</v>
      </c>
      <c r="DD11" s="14" t="s">
        <v>23</v>
      </c>
      <c r="DE11" s="12" t="s">
        <v>23</v>
      </c>
      <c r="DF11" s="12" t="s">
        <v>23</v>
      </c>
      <c r="DG11" s="12"/>
      <c r="DH11" s="12" t="s">
        <v>23</v>
      </c>
      <c r="DI11" s="12" t="s">
        <v>23</v>
      </c>
      <c r="DJ11" s="12" t="s">
        <v>23</v>
      </c>
      <c r="DK11" s="12" t="s">
        <v>23</v>
      </c>
      <c r="DL11" s="12" t="s">
        <v>23</v>
      </c>
      <c r="DM11" s="12" t="s">
        <v>23</v>
      </c>
      <c r="DN11" s="12" t="s">
        <v>23</v>
      </c>
      <c r="DO11" s="13" t="s">
        <v>23</v>
      </c>
      <c r="DP11" s="13" t="s">
        <v>23</v>
      </c>
      <c r="DQ11" s="13"/>
      <c r="DR11" s="13" t="s">
        <v>23</v>
      </c>
      <c r="DS11" s="13" t="s">
        <v>23</v>
      </c>
      <c r="DT11" s="13" t="s">
        <v>23</v>
      </c>
      <c r="DU11" s="13" t="s">
        <v>23</v>
      </c>
      <c r="DV11" s="13" t="s">
        <v>23</v>
      </c>
      <c r="DW11" s="13" t="s">
        <v>23</v>
      </c>
      <c r="DX11" s="13" t="s">
        <v>23</v>
      </c>
    </row>
    <row r="12" spans="1:128" ht="15" x14ac:dyDescent="0.25">
      <c r="A12" s="11" t="s">
        <v>28</v>
      </c>
      <c r="B12" s="11" t="s">
        <v>20</v>
      </c>
      <c r="C12" s="11"/>
      <c r="D12" s="17">
        <v>3.9</v>
      </c>
      <c r="E12" s="18"/>
      <c r="F12" s="17">
        <v>96.1</v>
      </c>
      <c r="G12" s="17">
        <v>9.1</v>
      </c>
      <c r="H12" s="17">
        <v>11.4</v>
      </c>
      <c r="I12" s="17">
        <v>54.9</v>
      </c>
      <c r="J12" s="17">
        <v>9.8000000000000007</v>
      </c>
      <c r="K12" s="17">
        <v>14.9</v>
      </c>
      <c r="L12" s="17">
        <v>79.5</v>
      </c>
      <c r="M12" s="15"/>
      <c r="N12" s="19">
        <v>3.4</v>
      </c>
      <c r="O12" s="15"/>
      <c r="P12" s="19">
        <v>96.6</v>
      </c>
      <c r="Q12" s="19">
        <v>8.9</v>
      </c>
      <c r="R12" s="19">
        <v>12</v>
      </c>
      <c r="S12" s="19">
        <v>55</v>
      </c>
      <c r="T12" s="19">
        <v>9.8000000000000007</v>
      </c>
      <c r="U12" s="19">
        <v>14.3</v>
      </c>
      <c r="V12" s="19">
        <v>79.099999999999994</v>
      </c>
      <c r="W12" s="20"/>
      <c r="X12" s="21">
        <v>7.6</v>
      </c>
      <c r="Y12" s="20"/>
      <c r="Z12" s="21">
        <v>92.4</v>
      </c>
      <c r="AA12" s="21">
        <v>10</v>
      </c>
      <c r="AB12" s="21">
        <v>7.7</v>
      </c>
      <c r="AC12" s="21">
        <v>54</v>
      </c>
      <c r="AD12" s="21">
        <v>9.1999999999999993</v>
      </c>
      <c r="AE12" s="21">
        <v>19</v>
      </c>
      <c r="AF12" s="21">
        <v>82.3</v>
      </c>
      <c r="AG12" s="11" t="s">
        <v>28</v>
      </c>
      <c r="AH12" s="11" t="s">
        <v>20</v>
      </c>
      <c r="AI12" s="14"/>
      <c r="AJ12" s="22">
        <v>4.3</v>
      </c>
      <c r="AK12" s="14"/>
      <c r="AL12" s="22">
        <v>95.7</v>
      </c>
      <c r="AM12" s="22">
        <v>11</v>
      </c>
      <c r="AN12" s="22">
        <v>7.7</v>
      </c>
      <c r="AO12" s="22">
        <v>62.4</v>
      </c>
      <c r="AP12" s="22">
        <v>5.9</v>
      </c>
      <c r="AQ12" s="22">
        <v>13</v>
      </c>
      <c r="AR12" s="22">
        <v>81.3</v>
      </c>
      <c r="AS12" s="15"/>
      <c r="AT12" s="19">
        <v>3.7</v>
      </c>
      <c r="AU12" s="15"/>
      <c r="AV12" s="19">
        <v>96.3</v>
      </c>
      <c r="AW12" s="19">
        <v>10.8</v>
      </c>
      <c r="AX12" s="19">
        <v>7.9</v>
      </c>
      <c r="AY12" s="19">
        <v>62.8</v>
      </c>
      <c r="AZ12" s="19">
        <v>5.8</v>
      </c>
      <c r="BA12" s="19">
        <v>12.7</v>
      </c>
      <c r="BB12" s="19">
        <v>81.3</v>
      </c>
      <c r="BC12" s="20"/>
      <c r="BD12" s="21">
        <v>8.1999999999999993</v>
      </c>
      <c r="BE12" s="20"/>
      <c r="BF12" s="21">
        <v>91.8</v>
      </c>
      <c r="BG12" s="21">
        <v>13</v>
      </c>
      <c r="BH12" s="21">
        <v>6.3</v>
      </c>
      <c r="BI12" s="21">
        <v>58.9</v>
      </c>
      <c r="BJ12" s="21">
        <v>6.2</v>
      </c>
      <c r="BK12" s="21">
        <v>15.6</v>
      </c>
      <c r="BL12" s="21">
        <v>80.7</v>
      </c>
      <c r="BM12" s="11" t="s">
        <v>28</v>
      </c>
      <c r="BN12" s="11" t="s">
        <v>20</v>
      </c>
      <c r="BO12" s="14"/>
      <c r="BP12" s="22">
        <v>4.7</v>
      </c>
      <c r="BQ12" s="14"/>
      <c r="BR12" s="22">
        <v>95.3</v>
      </c>
      <c r="BS12" s="22">
        <v>13.2</v>
      </c>
      <c r="BT12" s="22">
        <v>7.6</v>
      </c>
      <c r="BU12" s="22">
        <v>66.599999999999994</v>
      </c>
      <c r="BV12" s="22">
        <v>3.3</v>
      </c>
      <c r="BW12" s="22">
        <v>9.3000000000000007</v>
      </c>
      <c r="BX12" s="22">
        <v>79.2</v>
      </c>
      <c r="BY12" s="15">
        <v>0</v>
      </c>
      <c r="BZ12" s="19">
        <v>4.0999999999999996</v>
      </c>
      <c r="CA12" s="15"/>
      <c r="CB12" s="19">
        <v>95.9</v>
      </c>
      <c r="CC12" s="19">
        <v>12.8</v>
      </c>
      <c r="CD12" s="19">
        <v>7.8</v>
      </c>
      <c r="CE12" s="19">
        <v>67</v>
      </c>
      <c r="CF12" s="19">
        <v>3.2</v>
      </c>
      <c r="CG12" s="19">
        <v>9.1</v>
      </c>
      <c r="CH12" s="19">
        <v>79.400000000000006</v>
      </c>
      <c r="CI12" s="20">
        <v>0</v>
      </c>
      <c r="CJ12" s="21">
        <v>8.8000000000000007</v>
      </c>
      <c r="CK12" s="20"/>
      <c r="CL12" s="21">
        <v>91.2</v>
      </c>
      <c r="CM12" s="21">
        <v>15.4</v>
      </c>
      <c r="CN12" s="21">
        <v>6.6</v>
      </c>
      <c r="CO12" s="21">
        <v>63.5</v>
      </c>
      <c r="CP12" s="21">
        <v>3.9</v>
      </c>
      <c r="CQ12" s="21">
        <v>10.7</v>
      </c>
      <c r="CR12" s="21">
        <v>78.099999999999994</v>
      </c>
      <c r="CS12" s="11" t="s">
        <v>28</v>
      </c>
      <c r="CT12" s="11" t="s">
        <v>20</v>
      </c>
      <c r="CU12" s="14" t="s">
        <v>23</v>
      </c>
      <c r="CV12" s="22" t="s">
        <v>23</v>
      </c>
      <c r="CW12" s="14"/>
      <c r="CX12" s="22" t="s">
        <v>23</v>
      </c>
      <c r="CY12" s="22" t="s">
        <v>23</v>
      </c>
      <c r="CZ12" s="22" t="s">
        <v>23</v>
      </c>
      <c r="DA12" s="22" t="s">
        <v>23</v>
      </c>
      <c r="DB12" s="22" t="s">
        <v>23</v>
      </c>
      <c r="DC12" s="22" t="s">
        <v>23</v>
      </c>
      <c r="DD12" s="22" t="s">
        <v>23</v>
      </c>
      <c r="DE12" s="15" t="s">
        <v>23</v>
      </c>
      <c r="DF12" s="19" t="s">
        <v>23</v>
      </c>
      <c r="DG12" s="15"/>
      <c r="DH12" s="19" t="s">
        <v>23</v>
      </c>
      <c r="DI12" s="19" t="s">
        <v>23</v>
      </c>
      <c r="DJ12" s="19" t="s">
        <v>23</v>
      </c>
      <c r="DK12" s="19" t="s">
        <v>23</v>
      </c>
      <c r="DL12" s="19" t="s">
        <v>23</v>
      </c>
      <c r="DM12" s="19" t="s">
        <v>23</v>
      </c>
      <c r="DN12" s="19" t="s">
        <v>23</v>
      </c>
      <c r="DO12" s="20" t="s">
        <v>23</v>
      </c>
      <c r="DP12" s="21" t="s">
        <v>23</v>
      </c>
      <c r="DQ12" s="20"/>
      <c r="DR12" s="21" t="s">
        <v>23</v>
      </c>
      <c r="DS12" s="21" t="s">
        <v>23</v>
      </c>
      <c r="DT12" s="21" t="s">
        <v>23</v>
      </c>
      <c r="DU12" s="21" t="s">
        <v>23</v>
      </c>
      <c r="DV12" s="21" t="s">
        <v>23</v>
      </c>
      <c r="DW12" s="21" t="s">
        <v>23</v>
      </c>
      <c r="DX12" s="21" t="s">
        <v>23</v>
      </c>
    </row>
    <row r="13" spans="1:128" ht="15" x14ac:dyDescent="0.25">
      <c r="A13" s="11" t="s">
        <v>29</v>
      </c>
      <c r="B13" s="11" t="s">
        <v>18</v>
      </c>
      <c r="C13" s="11">
        <v>240270</v>
      </c>
      <c r="D13" s="11">
        <v>7750</v>
      </c>
      <c r="E13" s="11"/>
      <c r="F13" s="11">
        <v>232515</v>
      </c>
      <c r="G13" s="11">
        <v>20135</v>
      </c>
      <c r="H13" s="11">
        <v>25105</v>
      </c>
      <c r="I13" s="11">
        <v>129750</v>
      </c>
      <c r="J13" s="11">
        <v>21795</v>
      </c>
      <c r="K13" s="11">
        <v>35730</v>
      </c>
      <c r="L13" s="11">
        <v>187275</v>
      </c>
      <c r="M13" s="12">
        <v>209860</v>
      </c>
      <c r="N13" s="12">
        <v>5750</v>
      </c>
      <c r="O13" s="12"/>
      <c r="P13" s="12">
        <v>204110</v>
      </c>
      <c r="Q13" s="12">
        <v>17325</v>
      </c>
      <c r="R13" s="12">
        <v>23005</v>
      </c>
      <c r="S13" s="12">
        <v>114170</v>
      </c>
      <c r="T13" s="12">
        <v>19335</v>
      </c>
      <c r="U13" s="12">
        <v>30280</v>
      </c>
      <c r="V13" s="12">
        <v>163785</v>
      </c>
      <c r="W13" s="13">
        <v>30410</v>
      </c>
      <c r="X13" s="13">
        <v>2000</v>
      </c>
      <c r="Y13" s="13"/>
      <c r="Z13" s="13">
        <v>28405</v>
      </c>
      <c r="AA13" s="13">
        <v>2815</v>
      </c>
      <c r="AB13" s="13">
        <v>2100</v>
      </c>
      <c r="AC13" s="13">
        <v>15580</v>
      </c>
      <c r="AD13" s="13">
        <v>2460</v>
      </c>
      <c r="AE13" s="13">
        <v>5450</v>
      </c>
      <c r="AF13" s="13">
        <v>23495</v>
      </c>
      <c r="AG13" s="11" t="s">
        <v>29</v>
      </c>
      <c r="AH13" s="11" t="s">
        <v>18</v>
      </c>
      <c r="AI13" s="14">
        <v>240270</v>
      </c>
      <c r="AJ13" s="14">
        <v>8795</v>
      </c>
      <c r="AK13" s="14"/>
      <c r="AL13" s="14">
        <v>231475</v>
      </c>
      <c r="AM13" s="14">
        <v>24145</v>
      </c>
      <c r="AN13" s="14">
        <v>18070</v>
      </c>
      <c r="AO13" s="14">
        <v>147185</v>
      </c>
      <c r="AP13" s="14">
        <v>12440</v>
      </c>
      <c r="AQ13" s="14">
        <v>29630</v>
      </c>
      <c r="AR13" s="14">
        <v>189255</v>
      </c>
      <c r="AS13" s="12">
        <v>209860</v>
      </c>
      <c r="AT13" s="12">
        <v>6565</v>
      </c>
      <c r="AU13" s="12"/>
      <c r="AV13" s="12">
        <v>203295</v>
      </c>
      <c r="AW13" s="12">
        <v>20595</v>
      </c>
      <c r="AX13" s="12">
        <v>16185</v>
      </c>
      <c r="AY13" s="12">
        <v>130145</v>
      </c>
      <c r="AZ13" s="12">
        <v>10820</v>
      </c>
      <c r="BA13" s="12">
        <v>25550</v>
      </c>
      <c r="BB13" s="12">
        <v>166520</v>
      </c>
      <c r="BC13" s="13">
        <v>30410</v>
      </c>
      <c r="BD13" s="13">
        <v>2230</v>
      </c>
      <c r="BE13" s="13"/>
      <c r="BF13" s="13">
        <v>28175</v>
      </c>
      <c r="BG13" s="13">
        <v>3550</v>
      </c>
      <c r="BH13" s="13">
        <v>1890</v>
      </c>
      <c r="BI13" s="13">
        <v>17035</v>
      </c>
      <c r="BJ13" s="13">
        <v>1620</v>
      </c>
      <c r="BK13" s="13">
        <v>4080</v>
      </c>
      <c r="BL13" s="13">
        <v>22740</v>
      </c>
      <c r="BM13" s="11" t="s">
        <v>29</v>
      </c>
      <c r="BN13" s="11" t="s">
        <v>18</v>
      </c>
      <c r="BO13" s="14">
        <v>240270</v>
      </c>
      <c r="BP13" s="14">
        <v>9450</v>
      </c>
      <c r="BQ13" s="14"/>
      <c r="BR13" s="14">
        <v>230815</v>
      </c>
      <c r="BS13" s="14">
        <v>31845</v>
      </c>
      <c r="BT13" s="14">
        <v>15235</v>
      </c>
      <c r="BU13" s="14">
        <v>156705</v>
      </c>
      <c r="BV13" s="14">
        <v>6745</v>
      </c>
      <c r="BW13" s="14">
        <v>20290</v>
      </c>
      <c r="BX13" s="14">
        <v>183735</v>
      </c>
      <c r="BY13" s="12">
        <v>209860</v>
      </c>
      <c r="BZ13" s="12">
        <v>7050</v>
      </c>
      <c r="CA13" s="12"/>
      <c r="CB13" s="12">
        <v>202810</v>
      </c>
      <c r="CC13" s="12">
        <v>27225</v>
      </c>
      <c r="CD13" s="12">
        <v>13675</v>
      </c>
      <c r="CE13" s="12">
        <v>138380</v>
      </c>
      <c r="CF13" s="12">
        <v>5870</v>
      </c>
      <c r="CG13" s="12">
        <v>17655</v>
      </c>
      <c r="CH13" s="12">
        <v>161910</v>
      </c>
      <c r="CI13" s="13">
        <v>30410</v>
      </c>
      <c r="CJ13" s="13">
        <v>2400</v>
      </c>
      <c r="CK13" s="13"/>
      <c r="CL13" s="13">
        <v>28010</v>
      </c>
      <c r="CM13" s="13">
        <v>4620</v>
      </c>
      <c r="CN13" s="13">
        <v>1560</v>
      </c>
      <c r="CO13" s="13">
        <v>18320</v>
      </c>
      <c r="CP13" s="13">
        <v>870</v>
      </c>
      <c r="CQ13" s="13">
        <v>2635</v>
      </c>
      <c r="CR13" s="13">
        <v>21830</v>
      </c>
      <c r="CS13" s="11" t="s">
        <v>29</v>
      </c>
      <c r="CT13" s="11" t="s">
        <v>18</v>
      </c>
      <c r="CU13" s="14" t="s">
        <v>23</v>
      </c>
      <c r="CV13" s="14" t="s">
        <v>23</v>
      </c>
      <c r="CW13" s="14"/>
      <c r="CX13" s="14" t="s">
        <v>23</v>
      </c>
      <c r="CY13" s="14" t="s">
        <v>23</v>
      </c>
      <c r="CZ13" s="14" t="s">
        <v>23</v>
      </c>
      <c r="DA13" s="14" t="s">
        <v>23</v>
      </c>
      <c r="DB13" s="14" t="s">
        <v>23</v>
      </c>
      <c r="DC13" s="14" t="s">
        <v>23</v>
      </c>
      <c r="DD13" s="14" t="s">
        <v>23</v>
      </c>
      <c r="DE13" s="12" t="s">
        <v>23</v>
      </c>
      <c r="DF13" s="12" t="s">
        <v>23</v>
      </c>
      <c r="DG13" s="12"/>
      <c r="DH13" s="12" t="s">
        <v>23</v>
      </c>
      <c r="DI13" s="12" t="s">
        <v>23</v>
      </c>
      <c r="DJ13" s="12" t="s">
        <v>23</v>
      </c>
      <c r="DK13" s="12" t="s">
        <v>23</v>
      </c>
      <c r="DL13" s="12" t="s">
        <v>23</v>
      </c>
      <c r="DM13" s="12" t="s">
        <v>23</v>
      </c>
      <c r="DN13" s="12" t="s">
        <v>23</v>
      </c>
      <c r="DO13" s="13" t="s">
        <v>23</v>
      </c>
      <c r="DP13" s="13" t="s">
        <v>23</v>
      </c>
      <c r="DQ13" s="13"/>
      <c r="DR13" s="13" t="s">
        <v>23</v>
      </c>
      <c r="DS13" s="13" t="s">
        <v>23</v>
      </c>
      <c r="DT13" s="13" t="s">
        <v>23</v>
      </c>
      <c r="DU13" s="13" t="s">
        <v>23</v>
      </c>
      <c r="DV13" s="13" t="s">
        <v>23</v>
      </c>
      <c r="DW13" s="13" t="s">
        <v>23</v>
      </c>
      <c r="DX13" s="13" t="s">
        <v>23</v>
      </c>
    </row>
    <row r="14" spans="1:128" ht="15" x14ac:dyDescent="0.25">
      <c r="A14" s="11" t="s">
        <v>30</v>
      </c>
      <c r="B14" s="11" t="s">
        <v>20</v>
      </c>
      <c r="C14" s="11"/>
      <c r="D14" s="17">
        <v>3.2</v>
      </c>
      <c r="E14" s="11"/>
      <c r="F14" s="17">
        <v>96.8</v>
      </c>
      <c r="G14" s="17">
        <v>8.6999999999999993</v>
      </c>
      <c r="H14" s="17">
        <v>10.8</v>
      </c>
      <c r="I14" s="17">
        <v>55.8</v>
      </c>
      <c r="J14" s="17">
        <v>9.4</v>
      </c>
      <c r="K14" s="17">
        <v>15.4</v>
      </c>
      <c r="L14" s="17">
        <v>80.5</v>
      </c>
      <c r="M14" s="12"/>
      <c r="N14" s="19">
        <v>2.7</v>
      </c>
      <c r="O14" s="12"/>
      <c r="P14" s="19">
        <v>97.3</v>
      </c>
      <c r="Q14" s="19">
        <v>8.5</v>
      </c>
      <c r="R14" s="19">
        <v>11.3</v>
      </c>
      <c r="S14" s="19">
        <v>55.9</v>
      </c>
      <c r="T14" s="19">
        <v>9.5</v>
      </c>
      <c r="U14" s="19">
        <v>14.8</v>
      </c>
      <c r="V14" s="19">
        <v>80.2</v>
      </c>
      <c r="W14" s="13"/>
      <c r="X14" s="23">
        <v>6.6</v>
      </c>
      <c r="Y14" s="13"/>
      <c r="Z14" s="23">
        <v>93.4</v>
      </c>
      <c r="AA14" s="23">
        <v>9.9</v>
      </c>
      <c r="AB14" s="23">
        <v>7.4</v>
      </c>
      <c r="AC14" s="23">
        <v>54.9</v>
      </c>
      <c r="AD14" s="23">
        <v>8.6999999999999993</v>
      </c>
      <c r="AE14" s="23">
        <v>19.2</v>
      </c>
      <c r="AF14" s="23">
        <v>82.7</v>
      </c>
      <c r="AG14" s="11" t="s">
        <v>30</v>
      </c>
      <c r="AH14" s="11" t="s">
        <v>20</v>
      </c>
      <c r="AI14" s="14"/>
      <c r="AJ14" s="22">
        <v>3.7</v>
      </c>
      <c r="AK14" s="14"/>
      <c r="AL14" s="22">
        <v>96.3</v>
      </c>
      <c r="AM14" s="22">
        <v>10.4</v>
      </c>
      <c r="AN14" s="22">
        <v>7.8</v>
      </c>
      <c r="AO14" s="22">
        <v>63.6</v>
      </c>
      <c r="AP14" s="22">
        <v>5.4</v>
      </c>
      <c r="AQ14" s="22">
        <v>12.8</v>
      </c>
      <c r="AR14" s="22">
        <v>81.8</v>
      </c>
      <c r="AS14" s="12"/>
      <c r="AT14" s="19">
        <v>3.1</v>
      </c>
      <c r="AU14" s="12"/>
      <c r="AV14" s="19">
        <v>96.9</v>
      </c>
      <c r="AW14" s="19">
        <v>10.1</v>
      </c>
      <c r="AX14" s="19">
        <v>8</v>
      </c>
      <c r="AY14" s="19">
        <v>64</v>
      </c>
      <c r="AZ14" s="19">
        <v>5.3</v>
      </c>
      <c r="BA14" s="19">
        <v>12.6</v>
      </c>
      <c r="BB14" s="19">
        <v>81.900000000000006</v>
      </c>
      <c r="BC14" s="13"/>
      <c r="BD14" s="23">
        <v>7.3</v>
      </c>
      <c r="BE14" s="13"/>
      <c r="BF14" s="23">
        <v>92.7</v>
      </c>
      <c r="BG14" s="23">
        <v>12.6</v>
      </c>
      <c r="BH14" s="23">
        <v>6.7</v>
      </c>
      <c r="BI14" s="23">
        <v>60.5</v>
      </c>
      <c r="BJ14" s="23">
        <v>5.7</v>
      </c>
      <c r="BK14" s="23">
        <v>14.5</v>
      </c>
      <c r="BL14" s="23">
        <v>80.7</v>
      </c>
      <c r="BM14" s="11" t="s">
        <v>30</v>
      </c>
      <c r="BN14" s="11" t="s">
        <v>20</v>
      </c>
      <c r="BO14" s="14"/>
      <c r="BP14" s="22">
        <v>3.9</v>
      </c>
      <c r="BQ14" s="14"/>
      <c r="BR14" s="22">
        <v>96.1</v>
      </c>
      <c r="BS14" s="22">
        <v>13.8</v>
      </c>
      <c r="BT14" s="22">
        <v>6.6</v>
      </c>
      <c r="BU14" s="22">
        <v>67.900000000000006</v>
      </c>
      <c r="BV14" s="22">
        <v>2.9</v>
      </c>
      <c r="BW14" s="22">
        <v>8.8000000000000007</v>
      </c>
      <c r="BX14" s="22">
        <v>79.599999999999994</v>
      </c>
      <c r="BY14" s="12">
        <v>0</v>
      </c>
      <c r="BZ14" s="19">
        <v>3.4</v>
      </c>
      <c r="CA14" s="12"/>
      <c r="CB14" s="19">
        <v>96.6</v>
      </c>
      <c r="CC14" s="19">
        <v>13.4</v>
      </c>
      <c r="CD14" s="19">
        <v>6.7</v>
      </c>
      <c r="CE14" s="19">
        <v>68.2</v>
      </c>
      <c r="CF14" s="19">
        <v>2.9</v>
      </c>
      <c r="CG14" s="19">
        <v>8.6999999999999993</v>
      </c>
      <c r="CH14" s="19">
        <v>79.8</v>
      </c>
      <c r="CI14" s="13">
        <v>0</v>
      </c>
      <c r="CJ14" s="23">
        <v>7.9</v>
      </c>
      <c r="CK14" s="13"/>
      <c r="CL14" s="23">
        <v>92.1</v>
      </c>
      <c r="CM14" s="23">
        <v>16.5</v>
      </c>
      <c r="CN14" s="23">
        <v>5.6</v>
      </c>
      <c r="CO14" s="23">
        <v>65.400000000000006</v>
      </c>
      <c r="CP14" s="23">
        <v>3.1</v>
      </c>
      <c r="CQ14" s="23">
        <v>9.4</v>
      </c>
      <c r="CR14" s="23">
        <v>77.900000000000006</v>
      </c>
      <c r="CS14" s="11" t="s">
        <v>30</v>
      </c>
      <c r="CT14" s="11" t="s">
        <v>20</v>
      </c>
      <c r="CU14" s="14" t="s">
        <v>23</v>
      </c>
      <c r="CV14" s="22" t="s">
        <v>23</v>
      </c>
      <c r="CW14" s="14"/>
      <c r="CX14" s="22" t="s">
        <v>23</v>
      </c>
      <c r="CY14" s="22" t="s">
        <v>23</v>
      </c>
      <c r="CZ14" s="22" t="s">
        <v>23</v>
      </c>
      <c r="DA14" s="22" t="s">
        <v>23</v>
      </c>
      <c r="DB14" s="22" t="s">
        <v>23</v>
      </c>
      <c r="DC14" s="22" t="s">
        <v>23</v>
      </c>
      <c r="DD14" s="22" t="s">
        <v>23</v>
      </c>
      <c r="DE14" s="12" t="s">
        <v>23</v>
      </c>
      <c r="DF14" s="19" t="s">
        <v>23</v>
      </c>
      <c r="DG14" s="12"/>
      <c r="DH14" s="19" t="s">
        <v>23</v>
      </c>
      <c r="DI14" s="19" t="s">
        <v>23</v>
      </c>
      <c r="DJ14" s="19" t="s">
        <v>23</v>
      </c>
      <c r="DK14" s="19" t="s">
        <v>23</v>
      </c>
      <c r="DL14" s="19" t="s">
        <v>23</v>
      </c>
      <c r="DM14" s="19" t="s">
        <v>23</v>
      </c>
      <c r="DN14" s="19" t="s">
        <v>23</v>
      </c>
      <c r="DO14" s="13" t="s">
        <v>23</v>
      </c>
      <c r="DP14" s="23" t="s">
        <v>23</v>
      </c>
      <c r="DQ14" s="13"/>
      <c r="DR14" s="23" t="s">
        <v>23</v>
      </c>
      <c r="DS14" s="23" t="s">
        <v>23</v>
      </c>
      <c r="DT14" s="23" t="s">
        <v>23</v>
      </c>
      <c r="DU14" s="23" t="s">
        <v>23</v>
      </c>
      <c r="DV14" s="23" t="s">
        <v>23</v>
      </c>
      <c r="DW14" s="23" t="s">
        <v>23</v>
      </c>
      <c r="DX14" s="23" t="s">
        <v>23</v>
      </c>
    </row>
    <row r="15" spans="1:128" ht="15" x14ac:dyDescent="0.25">
      <c r="A15" s="11" t="s">
        <v>31</v>
      </c>
      <c r="B15" s="11" t="s">
        <v>18</v>
      </c>
      <c r="C15" s="11">
        <v>236735</v>
      </c>
      <c r="D15" s="11">
        <v>7550</v>
      </c>
      <c r="E15" s="11"/>
      <c r="F15" s="11">
        <v>229185</v>
      </c>
      <c r="G15" s="11">
        <v>17825</v>
      </c>
      <c r="H15" s="11">
        <v>24525</v>
      </c>
      <c r="I15" s="11">
        <v>129040</v>
      </c>
      <c r="J15" s="11">
        <v>21355</v>
      </c>
      <c r="K15" s="11">
        <v>36435</v>
      </c>
      <c r="L15" s="11">
        <v>186830</v>
      </c>
      <c r="M15" s="12">
        <v>207020</v>
      </c>
      <c r="N15" s="12">
        <v>5555</v>
      </c>
      <c r="O15" s="12"/>
      <c r="P15" s="12">
        <v>201465</v>
      </c>
      <c r="Q15" s="12">
        <v>14955</v>
      </c>
      <c r="R15" s="12">
        <v>22520</v>
      </c>
      <c r="S15" s="12">
        <v>113625</v>
      </c>
      <c r="T15" s="12">
        <v>19080</v>
      </c>
      <c r="U15" s="12">
        <v>31285</v>
      </c>
      <c r="V15" s="12">
        <v>163990</v>
      </c>
      <c r="W15" s="13">
        <v>29715</v>
      </c>
      <c r="X15" s="13">
        <v>1995</v>
      </c>
      <c r="Y15" s="13"/>
      <c r="Z15" s="13">
        <v>27715</v>
      </c>
      <c r="AA15" s="13">
        <v>2870</v>
      </c>
      <c r="AB15" s="13">
        <v>2005</v>
      </c>
      <c r="AC15" s="13">
        <v>15415</v>
      </c>
      <c r="AD15" s="13">
        <v>2275</v>
      </c>
      <c r="AE15" s="13">
        <v>5150</v>
      </c>
      <c r="AF15" s="13">
        <v>22840</v>
      </c>
      <c r="AG15" s="11" t="s">
        <v>31</v>
      </c>
      <c r="AH15" s="11" t="s">
        <v>18</v>
      </c>
      <c r="AI15" s="14">
        <v>236735</v>
      </c>
      <c r="AJ15" s="14">
        <v>8675</v>
      </c>
      <c r="AK15" s="14"/>
      <c r="AL15" s="14">
        <v>228060</v>
      </c>
      <c r="AM15" s="14">
        <v>24270</v>
      </c>
      <c r="AN15" s="14">
        <v>20145</v>
      </c>
      <c r="AO15" s="14">
        <v>146190</v>
      </c>
      <c r="AP15" s="14">
        <v>11110</v>
      </c>
      <c r="AQ15" s="14">
        <v>26345</v>
      </c>
      <c r="AR15" s="14">
        <v>183645</v>
      </c>
      <c r="AS15" s="12">
        <v>207020</v>
      </c>
      <c r="AT15" s="12">
        <v>6420</v>
      </c>
      <c r="AU15" s="12"/>
      <c r="AV15" s="12">
        <v>200600</v>
      </c>
      <c r="AW15" s="12">
        <v>20650</v>
      </c>
      <c r="AX15" s="12">
        <v>18155</v>
      </c>
      <c r="AY15" s="12">
        <v>129470</v>
      </c>
      <c r="AZ15" s="12">
        <v>9750</v>
      </c>
      <c r="BA15" s="12">
        <v>22575</v>
      </c>
      <c r="BB15" s="12">
        <v>161795</v>
      </c>
      <c r="BC15" s="13">
        <v>29715</v>
      </c>
      <c r="BD15" s="13">
        <v>2255</v>
      </c>
      <c r="BE15" s="13"/>
      <c r="BF15" s="13">
        <v>27460</v>
      </c>
      <c r="BG15" s="13">
        <v>3620</v>
      </c>
      <c r="BH15" s="13">
        <v>1990</v>
      </c>
      <c r="BI15" s="13">
        <v>16725</v>
      </c>
      <c r="BJ15" s="13">
        <v>1360</v>
      </c>
      <c r="BK15" s="13">
        <v>3765</v>
      </c>
      <c r="BL15" s="13">
        <v>21850</v>
      </c>
      <c r="BM15" s="11" t="s">
        <v>31</v>
      </c>
      <c r="BN15" s="11" t="s">
        <v>18</v>
      </c>
      <c r="BO15" s="14">
        <v>236735</v>
      </c>
      <c r="BP15" s="14">
        <v>9040</v>
      </c>
      <c r="BQ15" s="14"/>
      <c r="BR15" s="14">
        <v>227695</v>
      </c>
      <c r="BS15" s="14">
        <v>32270</v>
      </c>
      <c r="BT15" s="14">
        <v>17180</v>
      </c>
      <c r="BU15" s="14">
        <v>153485</v>
      </c>
      <c r="BV15" s="14">
        <v>6485</v>
      </c>
      <c r="BW15" s="14">
        <v>18270</v>
      </c>
      <c r="BX15" s="14">
        <v>178245</v>
      </c>
      <c r="BY15" s="12">
        <v>207020</v>
      </c>
      <c r="BZ15" s="12">
        <v>6705</v>
      </c>
      <c r="CA15" s="12"/>
      <c r="CB15" s="12">
        <v>200320</v>
      </c>
      <c r="CC15" s="12">
        <v>27625</v>
      </c>
      <c r="CD15" s="12">
        <v>15450</v>
      </c>
      <c r="CE15" s="12">
        <v>135715</v>
      </c>
      <c r="CF15" s="12">
        <v>5680</v>
      </c>
      <c r="CG15" s="12">
        <v>15850</v>
      </c>
      <c r="CH15" s="12">
        <v>157245</v>
      </c>
      <c r="CI15" s="13">
        <v>29715</v>
      </c>
      <c r="CJ15" s="13">
        <v>2335</v>
      </c>
      <c r="CK15" s="13"/>
      <c r="CL15" s="13">
        <v>27380</v>
      </c>
      <c r="CM15" s="13">
        <v>4650</v>
      </c>
      <c r="CN15" s="13">
        <v>1730</v>
      </c>
      <c r="CO15" s="13">
        <v>17770</v>
      </c>
      <c r="CP15" s="13">
        <v>805</v>
      </c>
      <c r="CQ15" s="13">
        <v>2420</v>
      </c>
      <c r="CR15" s="13">
        <v>21000</v>
      </c>
      <c r="CS15" s="11" t="s">
        <v>31</v>
      </c>
      <c r="CT15" s="11" t="s">
        <v>18</v>
      </c>
      <c r="CU15" s="14" t="s">
        <v>23</v>
      </c>
      <c r="CV15" s="14" t="s">
        <v>23</v>
      </c>
      <c r="CW15" s="14"/>
      <c r="CX15" s="14" t="s">
        <v>23</v>
      </c>
      <c r="CY15" s="14" t="s">
        <v>23</v>
      </c>
      <c r="CZ15" s="14" t="s">
        <v>23</v>
      </c>
      <c r="DA15" s="14" t="s">
        <v>23</v>
      </c>
      <c r="DB15" s="14" t="s">
        <v>23</v>
      </c>
      <c r="DC15" s="14" t="s">
        <v>23</v>
      </c>
      <c r="DD15" s="14" t="s">
        <v>23</v>
      </c>
      <c r="DE15" s="12" t="s">
        <v>23</v>
      </c>
      <c r="DF15" s="12" t="s">
        <v>23</v>
      </c>
      <c r="DG15" s="12"/>
      <c r="DH15" s="12" t="s">
        <v>23</v>
      </c>
      <c r="DI15" s="12" t="s">
        <v>23</v>
      </c>
      <c r="DJ15" s="12" t="s">
        <v>23</v>
      </c>
      <c r="DK15" s="12" t="s">
        <v>23</v>
      </c>
      <c r="DL15" s="12" t="s">
        <v>23</v>
      </c>
      <c r="DM15" s="12" t="s">
        <v>23</v>
      </c>
      <c r="DN15" s="12" t="s">
        <v>23</v>
      </c>
      <c r="DO15" s="13" t="s">
        <v>23</v>
      </c>
      <c r="DP15" s="13" t="s">
        <v>23</v>
      </c>
      <c r="DQ15" s="13"/>
      <c r="DR15" s="13" t="s">
        <v>23</v>
      </c>
      <c r="DS15" s="13" t="s">
        <v>23</v>
      </c>
      <c r="DT15" s="13" t="s">
        <v>23</v>
      </c>
      <c r="DU15" s="13" t="s">
        <v>23</v>
      </c>
      <c r="DV15" s="13" t="s">
        <v>23</v>
      </c>
      <c r="DW15" s="13" t="s">
        <v>23</v>
      </c>
      <c r="DX15" s="13" t="s">
        <v>23</v>
      </c>
    </row>
    <row r="16" spans="1:128" ht="15" x14ac:dyDescent="0.25">
      <c r="A16" s="11" t="s">
        <v>32</v>
      </c>
      <c r="B16" s="11" t="s">
        <v>20</v>
      </c>
      <c r="C16" s="11"/>
      <c r="D16" s="17">
        <v>3.2</v>
      </c>
      <c r="E16" s="11"/>
      <c r="F16" s="17">
        <v>96.8</v>
      </c>
      <c r="G16" s="17">
        <v>7.8</v>
      </c>
      <c r="H16" s="17">
        <v>10.7</v>
      </c>
      <c r="I16" s="17">
        <v>56.3</v>
      </c>
      <c r="J16" s="17">
        <v>9.3000000000000007</v>
      </c>
      <c r="K16" s="17">
        <v>15.9</v>
      </c>
      <c r="L16" s="17">
        <v>81.5</v>
      </c>
      <c r="M16" s="12"/>
      <c r="N16" s="19">
        <v>2.7</v>
      </c>
      <c r="O16" s="12"/>
      <c r="P16" s="19">
        <v>97.3</v>
      </c>
      <c r="Q16" s="19">
        <v>7.4</v>
      </c>
      <c r="R16" s="19">
        <v>11.2</v>
      </c>
      <c r="S16" s="19">
        <v>56.4</v>
      </c>
      <c r="T16" s="19">
        <v>9.5</v>
      </c>
      <c r="U16" s="19">
        <v>15.5</v>
      </c>
      <c r="V16" s="19">
        <v>81.400000000000006</v>
      </c>
      <c r="W16" s="13"/>
      <c r="X16" s="23">
        <v>6.7</v>
      </c>
      <c r="Y16" s="13"/>
      <c r="Z16" s="23">
        <v>93.3</v>
      </c>
      <c r="AA16" s="23">
        <v>10.4</v>
      </c>
      <c r="AB16" s="23">
        <v>7.2</v>
      </c>
      <c r="AC16" s="23">
        <v>55.6</v>
      </c>
      <c r="AD16" s="23">
        <v>8.1999999999999993</v>
      </c>
      <c r="AE16" s="23">
        <v>18.600000000000001</v>
      </c>
      <c r="AF16" s="23">
        <v>82.4</v>
      </c>
      <c r="AG16" s="11" t="s">
        <v>32</v>
      </c>
      <c r="AH16" s="11" t="s">
        <v>20</v>
      </c>
      <c r="AI16" s="14"/>
      <c r="AJ16" s="22">
        <v>3.7</v>
      </c>
      <c r="AK16" s="14"/>
      <c r="AL16" s="22">
        <v>96.3</v>
      </c>
      <c r="AM16" s="22">
        <v>10.6</v>
      </c>
      <c r="AN16" s="22">
        <v>8.8000000000000007</v>
      </c>
      <c r="AO16" s="22">
        <v>64.099999999999994</v>
      </c>
      <c r="AP16" s="22">
        <v>4.9000000000000004</v>
      </c>
      <c r="AQ16" s="22">
        <v>11.6</v>
      </c>
      <c r="AR16" s="22">
        <v>80.5</v>
      </c>
      <c r="AS16" s="12"/>
      <c r="AT16" s="19">
        <v>3.1</v>
      </c>
      <c r="AU16" s="12"/>
      <c r="AV16" s="19">
        <v>96.9</v>
      </c>
      <c r="AW16" s="19">
        <v>10.3</v>
      </c>
      <c r="AX16" s="19">
        <v>9.1</v>
      </c>
      <c r="AY16" s="19">
        <v>64.5</v>
      </c>
      <c r="AZ16" s="19">
        <v>4.9000000000000004</v>
      </c>
      <c r="BA16" s="19">
        <v>11.3</v>
      </c>
      <c r="BB16" s="19">
        <v>80.7</v>
      </c>
      <c r="BC16" s="13"/>
      <c r="BD16" s="23">
        <v>7.6</v>
      </c>
      <c r="BE16" s="13"/>
      <c r="BF16" s="23">
        <v>92.4</v>
      </c>
      <c r="BG16" s="23">
        <v>13.2</v>
      </c>
      <c r="BH16" s="23">
        <v>7.2</v>
      </c>
      <c r="BI16" s="23">
        <v>60.9</v>
      </c>
      <c r="BJ16" s="23">
        <v>5</v>
      </c>
      <c r="BK16" s="23">
        <v>13.7</v>
      </c>
      <c r="BL16" s="23">
        <v>79.599999999999994</v>
      </c>
      <c r="BM16" s="11" t="s">
        <v>32</v>
      </c>
      <c r="BN16" s="11" t="s">
        <v>20</v>
      </c>
      <c r="BO16" s="14"/>
      <c r="BP16" s="22">
        <v>3.8</v>
      </c>
      <c r="BQ16" s="14"/>
      <c r="BR16" s="22">
        <v>96.2</v>
      </c>
      <c r="BS16" s="22">
        <v>14.2</v>
      </c>
      <c r="BT16" s="22">
        <v>7.5</v>
      </c>
      <c r="BU16" s="22">
        <v>67.400000000000006</v>
      </c>
      <c r="BV16" s="22">
        <v>2.8</v>
      </c>
      <c r="BW16" s="22">
        <v>8</v>
      </c>
      <c r="BX16" s="22">
        <v>78.3</v>
      </c>
      <c r="BY16" s="12">
        <v>0</v>
      </c>
      <c r="BZ16" s="19">
        <v>3.2</v>
      </c>
      <c r="CA16" s="12"/>
      <c r="CB16" s="19">
        <v>96.8</v>
      </c>
      <c r="CC16" s="19">
        <v>13.8</v>
      </c>
      <c r="CD16" s="19">
        <v>7.7</v>
      </c>
      <c r="CE16" s="19">
        <v>67.7</v>
      </c>
      <c r="CF16" s="19">
        <v>2.8</v>
      </c>
      <c r="CG16" s="19">
        <v>7.9</v>
      </c>
      <c r="CH16" s="19">
        <v>78.5</v>
      </c>
      <c r="CI16" s="13">
        <v>0</v>
      </c>
      <c r="CJ16" s="23">
        <v>7.9</v>
      </c>
      <c r="CK16" s="13"/>
      <c r="CL16" s="23">
        <v>92.1</v>
      </c>
      <c r="CM16" s="23">
        <v>17</v>
      </c>
      <c r="CN16" s="23">
        <v>6.3</v>
      </c>
      <c r="CO16" s="23">
        <v>64.900000000000006</v>
      </c>
      <c r="CP16" s="23">
        <v>2.9</v>
      </c>
      <c r="CQ16" s="23">
        <v>8.8000000000000007</v>
      </c>
      <c r="CR16" s="23">
        <v>76.7</v>
      </c>
      <c r="CS16" s="11" t="s">
        <v>32</v>
      </c>
      <c r="CT16" s="11" t="s">
        <v>20</v>
      </c>
      <c r="CU16" s="14" t="s">
        <v>23</v>
      </c>
      <c r="CV16" s="22" t="s">
        <v>23</v>
      </c>
      <c r="CW16" s="14"/>
      <c r="CX16" s="22" t="s">
        <v>23</v>
      </c>
      <c r="CY16" s="22" t="s">
        <v>23</v>
      </c>
      <c r="CZ16" s="22" t="s">
        <v>23</v>
      </c>
      <c r="DA16" s="22" t="s">
        <v>23</v>
      </c>
      <c r="DB16" s="22" t="s">
        <v>23</v>
      </c>
      <c r="DC16" s="22" t="s">
        <v>23</v>
      </c>
      <c r="DD16" s="22" t="s">
        <v>23</v>
      </c>
      <c r="DE16" s="12" t="s">
        <v>23</v>
      </c>
      <c r="DF16" s="19" t="s">
        <v>23</v>
      </c>
      <c r="DG16" s="12"/>
      <c r="DH16" s="19" t="s">
        <v>23</v>
      </c>
      <c r="DI16" s="19" t="s">
        <v>23</v>
      </c>
      <c r="DJ16" s="19" t="s">
        <v>23</v>
      </c>
      <c r="DK16" s="19" t="s">
        <v>23</v>
      </c>
      <c r="DL16" s="19" t="s">
        <v>23</v>
      </c>
      <c r="DM16" s="19" t="s">
        <v>23</v>
      </c>
      <c r="DN16" s="19" t="s">
        <v>23</v>
      </c>
      <c r="DO16" s="13" t="s">
        <v>23</v>
      </c>
      <c r="DP16" s="23" t="s">
        <v>23</v>
      </c>
      <c r="DQ16" s="13"/>
      <c r="DR16" s="23" t="s">
        <v>23</v>
      </c>
      <c r="DS16" s="23" t="s">
        <v>23</v>
      </c>
      <c r="DT16" s="23" t="s">
        <v>23</v>
      </c>
      <c r="DU16" s="23" t="s">
        <v>23</v>
      </c>
      <c r="DV16" s="23" t="s">
        <v>23</v>
      </c>
      <c r="DW16" s="23" t="s">
        <v>23</v>
      </c>
      <c r="DX16" s="23" t="s">
        <v>23</v>
      </c>
    </row>
    <row r="17" spans="1:128" ht="15" x14ac:dyDescent="0.25">
      <c r="A17" s="11" t="s">
        <v>33</v>
      </c>
      <c r="B17" s="11" t="s">
        <v>18</v>
      </c>
      <c r="C17" s="11">
        <v>248350</v>
      </c>
      <c r="D17" s="11">
        <v>8150</v>
      </c>
      <c r="E17" s="11"/>
      <c r="F17" s="11">
        <v>240200</v>
      </c>
      <c r="G17" s="11">
        <v>17420</v>
      </c>
      <c r="H17" s="11">
        <v>26875</v>
      </c>
      <c r="I17" s="11">
        <v>140495</v>
      </c>
      <c r="J17" s="11">
        <v>20360</v>
      </c>
      <c r="K17" s="11">
        <v>35045</v>
      </c>
      <c r="L17" s="11">
        <v>195900</v>
      </c>
      <c r="M17" s="12">
        <v>217250</v>
      </c>
      <c r="N17" s="12">
        <v>5780</v>
      </c>
      <c r="O17" s="12"/>
      <c r="P17" s="12">
        <v>211470</v>
      </c>
      <c r="Q17" s="12">
        <v>14500</v>
      </c>
      <c r="R17" s="12">
        <v>24625</v>
      </c>
      <c r="S17" s="12">
        <v>124205</v>
      </c>
      <c r="T17" s="12">
        <v>18115</v>
      </c>
      <c r="U17" s="12">
        <v>30025</v>
      </c>
      <c r="V17" s="12">
        <v>172345</v>
      </c>
      <c r="W17" s="13">
        <v>31100</v>
      </c>
      <c r="X17" s="13">
        <v>2370</v>
      </c>
      <c r="Y17" s="13"/>
      <c r="Z17" s="13">
        <v>28725</v>
      </c>
      <c r="AA17" s="13">
        <v>2920</v>
      </c>
      <c r="AB17" s="13">
        <v>2250</v>
      </c>
      <c r="AC17" s="13">
        <v>16290</v>
      </c>
      <c r="AD17" s="13">
        <v>2245</v>
      </c>
      <c r="AE17" s="13">
        <v>5020</v>
      </c>
      <c r="AF17" s="13">
        <v>23555</v>
      </c>
      <c r="AG17" s="11" t="s">
        <v>33</v>
      </c>
      <c r="AH17" s="11" t="s">
        <v>18</v>
      </c>
      <c r="AI17" s="14">
        <v>248350</v>
      </c>
      <c r="AJ17" s="14">
        <v>9130</v>
      </c>
      <c r="AK17" s="14"/>
      <c r="AL17" s="14">
        <v>239220</v>
      </c>
      <c r="AM17" s="14">
        <v>27155</v>
      </c>
      <c r="AN17" s="14">
        <v>18540</v>
      </c>
      <c r="AO17" s="14">
        <v>158005</v>
      </c>
      <c r="AP17" s="14">
        <v>10060</v>
      </c>
      <c r="AQ17" s="14">
        <v>25460</v>
      </c>
      <c r="AR17" s="14">
        <v>193525</v>
      </c>
      <c r="AS17" s="12">
        <v>217250</v>
      </c>
      <c r="AT17" s="12">
        <v>6515</v>
      </c>
      <c r="AU17" s="12"/>
      <c r="AV17" s="12">
        <v>210735</v>
      </c>
      <c r="AW17" s="12">
        <v>23100</v>
      </c>
      <c r="AX17" s="12">
        <v>16805</v>
      </c>
      <c r="AY17" s="12">
        <v>140040</v>
      </c>
      <c r="AZ17" s="12">
        <v>8810</v>
      </c>
      <c r="BA17" s="12">
        <v>21980</v>
      </c>
      <c r="BB17" s="12">
        <v>170830</v>
      </c>
      <c r="BC17" s="13">
        <v>31100</v>
      </c>
      <c r="BD17" s="13">
        <v>2615</v>
      </c>
      <c r="BE17" s="13"/>
      <c r="BF17" s="13">
        <v>28485</v>
      </c>
      <c r="BG17" s="13">
        <v>4055</v>
      </c>
      <c r="BH17" s="13">
        <v>1735</v>
      </c>
      <c r="BI17" s="13">
        <v>17965</v>
      </c>
      <c r="BJ17" s="13">
        <v>1245</v>
      </c>
      <c r="BK17" s="13">
        <v>3485</v>
      </c>
      <c r="BL17" s="13">
        <v>22695</v>
      </c>
      <c r="BM17" s="11" t="s">
        <v>33</v>
      </c>
      <c r="BN17" s="11" t="s">
        <v>18</v>
      </c>
      <c r="BO17" s="14" t="s">
        <v>23</v>
      </c>
      <c r="BP17" s="14" t="s">
        <v>23</v>
      </c>
      <c r="BQ17" s="14"/>
      <c r="BR17" s="14" t="s">
        <v>23</v>
      </c>
      <c r="BS17" s="14" t="s">
        <v>23</v>
      </c>
      <c r="BT17" s="14" t="s">
        <v>23</v>
      </c>
      <c r="BU17" s="14" t="s">
        <v>23</v>
      </c>
      <c r="BV17" s="14" t="s">
        <v>23</v>
      </c>
      <c r="BW17" s="14" t="s">
        <v>23</v>
      </c>
      <c r="BX17" s="14" t="s">
        <v>23</v>
      </c>
      <c r="BY17" s="12" t="s">
        <v>23</v>
      </c>
      <c r="BZ17" s="12" t="s">
        <v>23</v>
      </c>
      <c r="CA17" s="12"/>
      <c r="CB17" s="12" t="s">
        <v>23</v>
      </c>
      <c r="CC17" s="12" t="s">
        <v>23</v>
      </c>
      <c r="CD17" s="12" t="s">
        <v>23</v>
      </c>
      <c r="CE17" s="12" t="s">
        <v>23</v>
      </c>
      <c r="CF17" s="12" t="s">
        <v>23</v>
      </c>
      <c r="CG17" s="12" t="s">
        <v>23</v>
      </c>
      <c r="CH17" s="12" t="s">
        <v>23</v>
      </c>
      <c r="CI17" s="13" t="s">
        <v>23</v>
      </c>
      <c r="CJ17" s="13" t="s">
        <v>23</v>
      </c>
      <c r="CK17" s="13"/>
      <c r="CL17" s="13" t="s">
        <v>23</v>
      </c>
      <c r="CM17" s="13" t="s">
        <v>23</v>
      </c>
      <c r="CN17" s="13" t="s">
        <v>23</v>
      </c>
      <c r="CO17" s="13" t="s">
        <v>23</v>
      </c>
      <c r="CP17" s="13" t="s">
        <v>23</v>
      </c>
      <c r="CQ17" s="13" t="s">
        <v>23</v>
      </c>
      <c r="CR17" s="13" t="s">
        <v>23</v>
      </c>
      <c r="CS17" s="11" t="s">
        <v>33</v>
      </c>
      <c r="CT17" s="11" t="s">
        <v>18</v>
      </c>
      <c r="CU17" s="14" t="s">
        <v>23</v>
      </c>
      <c r="CV17" s="14" t="s">
        <v>23</v>
      </c>
      <c r="CW17" s="14"/>
      <c r="CX17" s="14" t="s">
        <v>23</v>
      </c>
      <c r="CY17" s="14" t="s">
        <v>23</v>
      </c>
      <c r="CZ17" s="14" t="s">
        <v>23</v>
      </c>
      <c r="DA17" s="14" t="s">
        <v>23</v>
      </c>
      <c r="DB17" s="14" t="s">
        <v>23</v>
      </c>
      <c r="DC17" s="14" t="s">
        <v>23</v>
      </c>
      <c r="DD17" s="14" t="s">
        <v>23</v>
      </c>
      <c r="DE17" s="12" t="s">
        <v>23</v>
      </c>
      <c r="DF17" s="12" t="s">
        <v>23</v>
      </c>
      <c r="DG17" s="12"/>
      <c r="DH17" s="12" t="s">
        <v>23</v>
      </c>
      <c r="DI17" s="12" t="s">
        <v>23</v>
      </c>
      <c r="DJ17" s="12" t="s">
        <v>23</v>
      </c>
      <c r="DK17" s="12" t="s">
        <v>23</v>
      </c>
      <c r="DL17" s="12" t="s">
        <v>23</v>
      </c>
      <c r="DM17" s="12" t="s">
        <v>23</v>
      </c>
      <c r="DN17" s="12" t="s">
        <v>23</v>
      </c>
      <c r="DO17" s="13" t="s">
        <v>23</v>
      </c>
      <c r="DP17" s="13" t="s">
        <v>23</v>
      </c>
      <c r="DQ17" s="13"/>
      <c r="DR17" s="13" t="s">
        <v>23</v>
      </c>
      <c r="DS17" s="13" t="s">
        <v>23</v>
      </c>
      <c r="DT17" s="13" t="s">
        <v>23</v>
      </c>
      <c r="DU17" s="13" t="s">
        <v>23</v>
      </c>
      <c r="DV17" s="13" t="s">
        <v>23</v>
      </c>
      <c r="DW17" s="13" t="s">
        <v>23</v>
      </c>
      <c r="DX17" s="13" t="s">
        <v>23</v>
      </c>
    </row>
    <row r="18" spans="1:128" ht="15" x14ac:dyDescent="0.25">
      <c r="A18" s="11" t="s">
        <v>34</v>
      </c>
      <c r="B18" s="11" t="s">
        <v>20</v>
      </c>
      <c r="C18" s="11"/>
      <c r="D18" s="17">
        <v>3.3</v>
      </c>
      <c r="E18" s="11"/>
      <c r="F18" s="17">
        <v>96.7</v>
      </c>
      <c r="G18" s="17">
        <v>7.3</v>
      </c>
      <c r="H18" s="17">
        <v>11.2</v>
      </c>
      <c r="I18" s="17">
        <v>58.5</v>
      </c>
      <c r="J18" s="17">
        <v>8.5</v>
      </c>
      <c r="K18" s="17">
        <v>14.6</v>
      </c>
      <c r="L18" s="17">
        <v>81.599999999999994</v>
      </c>
      <c r="M18" s="12"/>
      <c r="N18" s="19">
        <v>2.7</v>
      </c>
      <c r="O18" s="12"/>
      <c r="P18" s="19">
        <v>97.3</v>
      </c>
      <c r="Q18" s="19">
        <v>6.9</v>
      </c>
      <c r="R18" s="19">
        <v>11.6</v>
      </c>
      <c r="S18" s="19">
        <v>58.7</v>
      </c>
      <c r="T18" s="19">
        <v>8.6</v>
      </c>
      <c r="U18" s="19">
        <v>14.2</v>
      </c>
      <c r="V18" s="19">
        <v>81.5</v>
      </c>
      <c r="W18" s="13"/>
      <c r="X18" s="23">
        <v>7.6</v>
      </c>
      <c r="Y18" s="13"/>
      <c r="Z18" s="23">
        <v>92.4</v>
      </c>
      <c r="AA18" s="23">
        <v>10.199999999999999</v>
      </c>
      <c r="AB18" s="23">
        <v>7.8</v>
      </c>
      <c r="AC18" s="23">
        <v>56.7</v>
      </c>
      <c r="AD18" s="23">
        <v>7.8</v>
      </c>
      <c r="AE18" s="23">
        <v>17.5</v>
      </c>
      <c r="AF18" s="23">
        <v>82</v>
      </c>
      <c r="AG18" s="11" t="s">
        <v>34</v>
      </c>
      <c r="AH18" s="11" t="s">
        <v>20</v>
      </c>
      <c r="AI18" s="14"/>
      <c r="AJ18" s="22">
        <v>3.7</v>
      </c>
      <c r="AK18" s="14"/>
      <c r="AL18" s="22">
        <v>96.3</v>
      </c>
      <c r="AM18" s="22">
        <v>11.4</v>
      </c>
      <c r="AN18" s="22">
        <v>7.7</v>
      </c>
      <c r="AO18" s="22">
        <v>66.099999999999994</v>
      </c>
      <c r="AP18" s="22">
        <v>4.2</v>
      </c>
      <c r="AQ18" s="22">
        <v>10.6</v>
      </c>
      <c r="AR18" s="22">
        <v>80.900000000000006</v>
      </c>
      <c r="AS18" s="12"/>
      <c r="AT18" s="19">
        <v>3</v>
      </c>
      <c r="AU18" s="12"/>
      <c r="AV18" s="19">
        <v>97</v>
      </c>
      <c r="AW18" s="19">
        <v>11</v>
      </c>
      <c r="AX18" s="19">
        <v>8</v>
      </c>
      <c r="AY18" s="19">
        <v>66.5</v>
      </c>
      <c r="AZ18" s="19">
        <v>4.2</v>
      </c>
      <c r="BA18" s="19">
        <v>10.4</v>
      </c>
      <c r="BB18" s="19">
        <v>81.099999999999994</v>
      </c>
      <c r="BC18" s="13"/>
      <c r="BD18" s="23">
        <v>8.4</v>
      </c>
      <c r="BE18" s="13"/>
      <c r="BF18" s="23">
        <v>91.6</v>
      </c>
      <c r="BG18" s="23">
        <v>14.2</v>
      </c>
      <c r="BH18" s="23">
        <v>6.1</v>
      </c>
      <c r="BI18" s="23">
        <v>63.1</v>
      </c>
      <c r="BJ18" s="23">
        <v>4.4000000000000004</v>
      </c>
      <c r="BK18" s="23">
        <v>12.2</v>
      </c>
      <c r="BL18" s="23">
        <v>79.7</v>
      </c>
      <c r="BM18" s="11" t="s">
        <v>34</v>
      </c>
      <c r="BN18" s="11" t="s">
        <v>20</v>
      </c>
      <c r="BO18" s="14" t="s">
        <v>23</v>
      </c>
      <c r="BP18" s="22" t="s">
        <v>23</v>
      </c>
      <c r="BQ18" s="14"/>
      <c r="BR18" s="22" t="s">
        <v>23</v>
      </c>
      <c r="BS18" s="22" t="s">
        <v>23</v>
      </c>
      <c r="BT18" s="22" t="s">
        <v>23</v>
      </c>
      <c r="BU18" s="22" t="s">
        <v>23</v>
      </c>
      <c r="BV18" s="22" t="s">
        <v>23</v>
      </c>
      <c r="BW18" s="22" t="s">
        <v>23</v>
      </c>
      <c r="BX18" s="22" t="s">
        <v>23</v>
      </c>
      <c r="BY18" s="12" t="s">
        <v>23</v>
      </c>
      <c r="BZ18" s="19" t="s">
        <v>23</v>
      </c>
      <c r="CA18" s="12"/>
      <c r="CB18" s="19" t="s">
        <v>23</v>
      </c>
      <c r="CC18" s="19" t="s">
        <v>23</v>
      </c>
      <c r="CD18" s="19" t="s">
        <v>23</v>
      </c>
      <c r="CE18" s="19" t="s">
        <v>23</v>
      </c>
      <c r="CF18" s="19" t="s">
        <v>23</v>
      </c>
      <c r="CG18" s="19" t="s">
        <v>23</v>
      </c>
      <c r="CH18" s="19" t="s">
        <v>23</v>
      </c>
      <c r="CI18" s="13" t="s">
        <v>23</v>
      </c>
      <c r="CJ18" s="23" t="s">
        <v>23</v>
      </c>
      <c r="CK18" s="13"/>
      <c r="CL18" s="23" t="s">
        <v>23</v>
      </c>
      <c r="CM18" s="23" t="s">
        <v>23</v>
      </c>
      <c r="CN18" s="23" t="s">
        <v>23</v>
      </c>
      <c r="CO18" s="23" t="s">
        <v>23</v>
      </c>
      <c r="CP18" s="23" t="s">
        <v>23</v>
      </c>
      <c r="CQ18" s="23" t="s">
        <v>23</v>
      </c>
      <c r="CR18" s="23" t="s">
        <v>23</v>
      </c>
      <c r="CS18" s="11" t="s">
        <v>34</v>
      </c>
      <c r="CT18" s="11" t="s">
        <v>20</v>
      </c>
      <c r="CU18" s="14" t="s">
        <v>23</v>
      </c>
      <c r="CV18" s="22" t="s">
        <v>23</v>
      </c>
      <c r="CW18" s="14"/>
      <c r="CX18" s="22" t="s">
        <v>23</v>
      </c>
      <c r="CY18" s="22" t="s">
        <v>23</v>
      </c>
      <c r="CZ18" s="22" t="s">
        <v>23</v>
      </c>
      <c r="DA18" s="22" t="s">
        <v>23</v>
      </c>
      <c r="DB18" s="22" t="s">
        <v>23</v>
      </c>
      <c r="DC18" s="22" t="s">
        <v>23</v>
      </c>
      <c r="DD18" s="22" t="s">
        <v>23</v>
      </c>
      <c r="DE18" s="12" t="s">
        <v>23</v>
      </c>
      <c r="DF18" s="19" t="s">
        <v>23</v>
      </c>
      <c r="DG18" s="12"/>
      <c r="DH18" s="19" t="s">
        <v>23</v>
      </c>
      <c r="DI18" s="19" t="s">
        <v>23</v>
      </c>
      <c r="DJ18" s="19" t="s">
        <v>23</v>
      </c>
      <c r="DK18" s="19" t="s">
        <v>23</v>
      </c>
      <c r="DL18" s="19" t="s">
        <v>23</v>
      </c>
      <c r="DM18" s="19" t="s">
        <v>23</v>
      </c>
      <c r="DN18" s="19" t="s">
        <v>23</v>
      </c>
      <c r="DO18" s="13" t="s">
        <v>23</v>
      </c>
      <c r="DP18" s="23" t="s">
        <v>23</v>
      </c>
      <c r="DQ18" s="13"/>
      <c r="DR18" s="23" t="s">
        <v>23</v>
      </c>
      <c r="DS18" s="23" t="s">
        <v>23</v>
      </c>
      <c r="DT18" s="23" t="s">
        <v>23</v>
      </c>
      <c r="DU18" s="23" t="s">
        <v>23</v>
      </c>
      <c r="DV18" s="23" t="s">
        <v>23</v>
      </c>
      <c r="DW18" s="23" t="s">
        <v>23</v>
      </c>
      <c r="DX18" s="23" t="s">
        <v>23</v>
      </c>
    </row>
    <row r="19" spans="1:128" ht="15" x14ac:dyDescent="0.25">
      <c r="A19" s="11" t="s">
        <v>35</v>
      </c>
      <c r="B19" s="11" t="s">
        <v>18</v>
      </c>
      <c r="C19" s="11">
        <v>259090</v>
      </c>
      <c r="D19" s="11">
        <v>18330</v>
      </c>
      <c r="E19" s="11"/>
      <c r="F19" s="11">
        <v>240760</v>
      </c>
      <c r="G19" s="11">
        <v>17330</v>
      </c>
      <c r="H19" s="11">
        <v>28500</v>
      </c>
      <c r="I19" s="11">
        <v>140840</v>
      </c>
      <c r="J19" s="11">
        <v>20405</v>
      </c>
      <c r="K19" s="11">
        <v>33690</v>
      </c>
      <c r="L19" s="11">
        <v>194930</v>
      </c>
      <c r="M19" s="12">
        <v>228310</v>
      </c>
      <c r="N19" s="12">
        <v>15715</v>
      </c>
      <c r="O19" s="12"/>
      <c r="P19" s="12">
        <v>212595</v>
      </c>
      <c r="Q19" s="12">
        <v>14285</v>
      </c>
      <c r="R19" s="12">
        <v>26225</v>
      </c>
      <c r="S19" s="12">
        <v>124435</v>
      </c>
      <c r="T19" s="12">
        <v>18520</v>
      </c>
      <c r="U19" s="12">
        <v>29135</v>
      </c>
      <c r="V19" s="12">
        <v>172085</v>
      </c>
      <c r="W19" s="13">
        <v>30785</v>
      </c>
      <c r="X19" s="13">
        <v>2620</v>
      </c>
      <c r="Y19" s="13"/>
      <c r="Z19" s="13">
        <v>28165</v>
      </c>
      <c r="AA19" s="13">
        <v>3045</v>
      </c>
      <c r="AB19" s="13">
        <v>2275</v>
      </c>
      <c r="AC19" s="13">
        <v>16405</v>
      </c>
      <c r="AD19" s="13">
        <v>1885</v>
      </c>
      <c r="AE19" s="13">
        <v>4555</v>
      </c>
      <c r="AF19" s="13">
        <v>22845</v>
      </c>
      <c r="AG19" s="11" t="s">
        <v>35</v>
      </c>
      <c r="AH19" s="11" t="s">
        <v>18</v>
      </c>
      <c r="AI19" s="14">
        <v>259090</v>
      </c>
      <c r="AJ19" s="14">
        <v>18995</v>
      </c>
      <c r="AK19" s="14"/>
      <c r="AL19" s="14">
        <v>240100</v>
      </c>
      <c r="AM19" s="14">
        <v>27040</v>
      </c>
      <c r="AN19" s="14">
        <v>20720</v>
      </c>
      <c r="AO19" s="14">
        <v>157560</v>
      </c>
      <c r="AP19" s="14">
        <v>10515</v>
      </c>
      <c r="AQ19" s="14">
        <v>24260</v>
      </c>
      <c r="AR19" s="14">
        <v>192335</v>
      </c>
      <c r="AS19" s="12">
        <v>228310</v>
      </c>
      <c r="AT19" s="12">
        <v>16250</v>
      </c>
      <c r="AU19" s="12"/>
      <c r="AV19" s="12">
        <v>212060</v>
      </c>
      <c r="AW19" s="12">
        <v>22980</v>
      </c>
      <c r="AX19" s="12">
        <v>18905</v>
      </c>
      <c r="AY19" s="12">
        <v>139605</v>
      </c>
      <c r="AZ19" s="12">
        <v>9320</v>
      </c>
      <c r="BA19" s="12">
        <v>21245</v>
      </c>
      <c r="BB19" s="12">
        <v>170170</v>
      </c>
      <c r="BC19" s="13">
        <v>30785</v>
      </c>
      <c r="BD19" s="13">
        <v>2745</v>
      </c>
      <c r="BE19" s="13"/>
      <c r="BF19" s="13">
        <v>28040</v>
      </c>
      <c r="BG19" s="13">
        <v>4060</v>
      </c>
      <c r="BH19" s="13">
        <v>1815</v>
      </c>
      <c r="BI19" s="13">
        <v>17955</v>
      </c>
      <c r="BJ19" s="13">
        <v>1200</v>
      </c>
      <c r="BK19" s="13">
        <v>3015</v>
      </c>
      <c r="BL19" s="13">
        <v>22165</v>
      </c>
      <c r="BM19" s="11" t="s">
        <v>35</v>
      </c>
      <c r="BN19" s="11" t="s">
        <v>18</v>
      </c>
      <c r="BO19" s="14" t="s">
        <v>23</v>
      </c>
      <c r="BP19" s="14" t="s">
        <v>23</v>
      </c>
      <c r="BQ19" s="14"/>
      <c r="BR19" s="14" t="s">
        <v>23</v>
      </c>
      <c r="BS19" s="14" t="s">
        <v>23</v>
      </c>
      <c r="BT19" s="14" t="s">
        <v>23</v>
      </c>
      <c r="BU19" s="14" t="s">
        <v>23</v>
      </c>
      <c r="BV19" s="14" t="s">
        <v>23</v>
      </c>
      <c r="BW19" s="14" t="s">
        <v>23</v>
      </c>
      <c r="BX19" s="14" t="s">
        <v>23</v>
      </c>
      <c r="BY19" s="12" t="s">
        <v>23</v>
      </c>
      <c r="BZ19" s="12" t="s">
        <v>23</v>
      </c>
      <c r="CA19" s="12"/>
      <c r="CB19" s="12" t="s">
        <v>23</v>
      </c>
      <c r="CC19" s="12" t="s">
        <v>23</v>
      </c>
      <c r="CD19" s="12" t="s">
        <v>23</v>
      </c>
      <c r="CE19" s="12" t="s">
        <v>23</v>
      </c>
      <c r="CF19" s="12" t="s">
        <v>23</v>
      </c>
      <c r="CG19" s="12" t="s">
        <v>23</v>
      </c>
      <c r="CH19" s="12" t="s">
        <v>23</v>
      </c>
      <c r="CI19" s="13" t="s">
        <v>23</v>
      </c>
      <c r="CJ19" s="13" t="s">
        <v>23</v>
      </c>
      <c r="CK19" s="13"/>
      <c r="CL19" s="13" t="s">
        <v>23</v>
      </c>
      <c r="CM19" s="13" t="s">
        <v>23</v>
      </c>
      <c r="CN19" s="13" t="s">
        <v>23</v>
      </c>
      <c r="CO19" s="13" t="s">
        <v>23</v>
      </c>
      <c r="CP19" s="13" t="s">
        <v>23</v>
      </c>
      <c r="CQ19" s="13" t="s">
        <v>23</v>
      </c>
      <c r="CR19" s="13" t="s">
        <v>23</v>
      </c>
      <c r="CS19" s="11" t="s">
        <v>35</v>
      </c>
      <c r="CT19" s="11" t="s">
        <v>18</v>
      </c>
      <c r="CU19" s="14" t="s">
        <v>23</v>
      </c>
      <c r="CV19" s="14" t="s">
        <v>23</v>
      </c>
      <c r="CW19" s="14"/>
      <c r="CX19" s="14" t="s">
        <v>23</v>
      </c>
      <c r="CY19" s="14" t="s">
        <v>23</v>
      </c>
      <c r="CZ19" s="14" t="s">
        <v>23</v>
      </c>
      <c r="DA19" s="14" t="s">
        <v>23</v>
      </c>
      <c r="DB19" s="14" t="s">
        <v>23</v>
      </c>
      <c r="DC19" s="14" t="s">
        <v>23</v>
      </c>
      <c r="DD19" s="14" t="s">
        <v>23</v>
      </c>
      <c r="DE19" s="12" t="s">
        <v>23</v>
      </c>
      <c r="DF19" s="12" t="s">
        <v>23</v>
      </c>
      <c r="DG19" s="12"/>
      <c r="DH19" s="12" t="s">
        <v>23</v>
      </c>
      <c r="DI19" s="12" t="s">
        <v>23</v>
      </c>
      <c r="DJ19" s="12" t="s">
        <v>23</v>
      </c>
      <c r="DK19" s="12" t="s">
        <v>23</v>
      </c>
      <c r="DL19" s="12" t="s">
        <v>23</v>
      </c>
      <c r="DM19" s="12" t="s">
        <v>23</v>
      </c>
      <c r="DN19" s="12" t="s">
        <v>23</v>
      </c>
      <c r="DO19" s="13" t="s">
        <v>23</v>
      </c>
      <c r="DP19" s="13" t="s">
        <v>23</v>
      </c>
      <c r="DQ19" s="13"/>
      <c r="DR19" s="13" t="s">
        <v>23</v>
      </c>
      <c r="DS19" s="13" t="s">
        <v>23</v>
      </c>
      <c r="DT19" s="13" t="s">
        <v>23</v>
      </c>
      <c r="DU19" s="13" t="s">
        <v>23</v>
      </c>
      <c r="DV19" s="13" t="s">
        <v>23</v>
      </c>
      <c r="DW19" s="13" t="s">
        <v>23</v>
      </c>
      <c r="DX19" s="13" t="s">
        <v>23</v>
      </c>
    </row>
    <row r="20" spans="1:128" ht="15" x14ac:dyDescent="0.25">
      <c r="A20" s="11" t="s">
        <v>36</v>
      </c>
      <c r="B20" s="11" t="s">
        <v>20</v>
      </c>
      <c r="C20" s="11"/>
      <c r="D20" s="17">
        <v>7.1</v>
      </c>
      <c r="E20" s="11"/>
      <c r="F20" s="17">
        <v>92.9</v>
      </c>
      <c r="G20" s="17">
        <v>7.2</v>
      </c>
      <c r="H20" s="17">
        <v>11.8</v>
      </c>
      <c r="I20" s="17">
        <v>58.5</v>
      </c>
      <c r="J20" s="17">
        <v>8.5</v>
      </c>
      <c r="K20" s="17">
        <v>14</v>
      </c>
      <c r="L20" s="17">
        <v>81</v>
      </c>
      <c r="M20" s="12"/>
      <c r="N20" s="19">
        <v>6.9</v>
      </c>
      <c r="O20" s="12"/>
      <c r="P20" s="19">
        <v>93.1</v>
      </c>
      <c r="Q20" s="19">
        <v>6.7</v>
      </c>
      <c r="R20" s="19">
        <v>12.3</v>
      </c>
      <c r="S20" s="19">
        <v>58.5</v>
      </c>
      <c r="T20" s="19">
        <v>8.6999999999999993</v>
      </c>
      <c r="U20" s="19">
        <v>13.7</v>
      </c>
      <c r="V20" s="19">
        <v>80.900000000000006</v>
      </c>
      <c r="W20" s="13"/>
      <c r="X20" s="23">
        <v>8.5</v>
      </c>
      <c r="Y20" s="13"/>
      <c r="Z20" s="23">
        <v>91.5</v>
      </c>
      <c r="AA20" s="23">
        <v>10.8</v>
      </c>
      <c r="AB20" s="23">
        <v>8.1</v>
      </c>
      <c r="AC20" s="23">
        <v>58.3</v>
      </c>
      <c r="AD20" s="23">
        <v>6.7</v>
      </c>
      <c r="AE20" s="23">
        <v>16.2</v>
      </c>
      <c r="AF20" s="23">
        <v>81.099999999999994</v>
      </c>
      <c r="AG20" s="11" t="s">
        <v>36</v>
      </c>
      <c r="AH20" s="11" t="s">
        <v>20</v>
      </c>
      <c r="AI20" s="14"/>
      <c r="AJ20" s="22">
        <v>7.3</v>
      </c>
      <c r="AK20" s="14"/>
      <c r="AL20" s="22">
        <v>92.7</v>
      </c>
      <c r="AM20" s="22">
        <v>11.3</v>
      </c>
      <c r="AN20" s="22">
        <v>8.6</v>
      </c>
      <c r="AO20" s="22">
        <v>65.599999999999994</v>
      </c>
      <c r="AP20" s="22">
        <v>4.4000000000000004</v>
      </c>
      <c r="AQ20" s="22">
        <v>10.1</v>
      </c>
      <c r="AR20" s="22">
        <v>80.099999999999994</v>
      </c>
      <c r="AS20" s="12"/>
      <c r="AT20" s="19">
        <v>7.1</v>
      </c>
      <c r="AU20" s="12"/>
      <c r="AV20" s="19">
        <v>92.9</v>
      </c>
      <c r="AW20" s="19">
        <v>10.8</v>
      </c>
      <c r="AX20" s="19">
        <v>8.9</v>
      </c>
      <c r="AY20" s="19">
        <v>65.8</v>
      </c>
      <c r="AZ20" s="19">
        <v>4.4000000000000004</v>
      </c>
      <c r="BA20" s="19">
        <v>10</v>
      </c>
      <c r="BB20" s="19">
        <v>80.2</v>
      </c>
      <c r="BC20" s="13"/>
      <c r="BD20" s="23">
        <v>8.9</v>
      </c>
      <c r="BE20" s="13"/>
      <c r="BF20" s="23">
        <v>91.1</v>
      </c>
      <c r="BG20" s="23">
        <v>14.5</v>
      </c>
      <c r="BH20" s="23">
        <v>6.5</v>
      </c>
      <c r="BI20" s="23">
        <v>64</v>
      </c>
      <c r="BJ20" s="23">
        <v>4.3</v>
      </c>
      <c r="BK20" s="23">
        <v>10.7</v>
      </c>
      <c r="BL20" s="23">
        <v>79.099999999999994</v>
      </c>
      <c r="BM20" s="11" t="s">
        <v>36</v>
      </c>
      <c r="BN20" s="11" t="s">
        <v>20</v>
      </c>
      <c r="BO20" s="14" t="s">
        <v>23</v>
      </c>
      <c r="BP20" s="22" t="s">
        <v>23</v>
      </c>
      <c r="BQ20" s="14"/>
      <c r="BR20" s="22" t="s">
        <v>23</v>
      </c>
      <c r="BS20" s="22" t="s">
        <v>23</v>
      </c>
      <c r="BT20" s="22" t="s">
        <v>23</v>
      </c>
      <c r="BU20" s="22" t="s">
        <v>23</v>
      </c>
      <c r="BV20" s="22" t="s">
        <v>23</v>
      </c>
      <c r="BW20" s="22" t="s">
        <v>23</v>
      </c>
      <c r="BX20" s="22" t="s">
        <v>23</v>
      </c>
      <c r="BY20" s="12" t="s">
        <v>23</v>
      </c>
      <c r="BZ20" s="19" t="s">
        <v>23</v>
      </c>
      <c r="CA20" s="12"/>
      <c r="CB20" s="19" t="s">
        <v>23</v>
      </c>
      <c r="CC20" s="19" t="s">
        <v>23</v>
      </c>
      <c r="CD20" s="19" t="s">
        <v>23</v>
      </c>
      <c r="CE20" s="19" t="s">
        <v>23</v>
      </c>
      <c r="CF20" s="19" t="s">
        <v>23</v>
      </c>
      <c r="CG20" s="19" t="s">
        <v>23</v>
      </c>
      <c r="CH20" s="19" t="s">
        <v>23</v>
      </c>
      <c r="CI20" s="13" t="s">
        <v>23</v>
      </c>
      <c r="CJ20" s="23" t="s">
        <v>23</v>
      </c>
      <c r="CK20" s="13"/>
      <c r="CL20" s="23" t="s">
        <v>23</v>
      </c>
      <c r="CM20" s="23" t="s">
        <v>23</v>
      </c>
      <c r="CN20" s="23" t="s">
        <v>23</v>
      </c>
      <c r="CO20" s="23" t="s">
        <v>23</v>
      </c>
      <c r="CP20" s="23" t="s">
        <v>23</v>
      </c>
      <c r="CQ20" s="23" t="s">
        <v>23</v>
      </c>
      <c r="CR20" s="23" t="s">
        <v>23</v>
      </c>
      <c r="CS20" s="11" t="s">
        <v>36</v>
      </c>
      <c r="CT20" s="11" t="s">
        <v>20</v>
      </c>
      <c r="CU20" s="14" t="s">
        <v>23</v>
      </c>
      <c r="CV20" s="22" t="s">
        <v>23</v>
      </c>
      <c r="CW20" s="14"/>
      <c r="CX20" s="22" t="s">
        <v>23</v>
      </c>
      <c r="CY20" s="22" t="s">
        <v>23</v>
      </c>
      <c r="CZ20" s="22" t="s">
        <v>23</v>
      </c>
      <c r="DA20" s="22" t="s">
        <v>23</v>
      </c>
      <c r="DB20" s="22" t="s">
        <v>23</v>
      </c>
      <c r="DC20" s="22" t="s">
        <v>23</v>
      </c>
      <c r="DD20" s="22" t="s">
        <v>23</v>
      </c>
      <c r="DE20" s="12" t="s">
        <v>23</v>
      </c>
      <c r="DF20" s="19" t="s">
        <v>23</v>
      </c>
      <c r="DG20" s="12"/>
      <c r="DH20" s="19" t="s">
        <v>23</v>
      </c>
      <c r="DI20" s="19" t="s">
        <v>23</v>
      </c>
      <c r="DJ20" s="19" t="s">
        <v>23</v>
      </c>
      <c r="DK20" s="19" t="s">
        <v>23</v>
      </c>
      <c r="DL20" s="19" t="s">
        <v>23</v>
      </c>
      <c r="DM20" s="19" t="s">
        <v>23</v>
      </c>
      <c r="DN20" s="19" t="s">
        <v>23</v>
      </c>
      <c r="DO20" s="13" t="s">
        <v>23</v>
      </c>
      <c r="DP20" s="23" t="s">
        <v>23</v>
      </c>
      <c r="DQ20" s="13"/>
      <c r="DR20" s="23" t="s">
        <v>23</v>
      </c>
      <c r="DS20" s="23" t="s">
        <v>23</v>
      </c>
      <c r="DT20" s="23" t="s">
        <v>23</v>
      </c>
      <c r="DU20" s="23" t="s">
        <v>23</v>
      </c>
      <c r="DV20" s="23" t="s">
        <v>23</v>
      </c>
      <c r="DW20" s="23" t="s">
        <v>23</v>
      </c>
      <c r="DX20" s="23" t="s">
        <v>23</v>
      </c>
    </row>
    <row r="21" spans="1:128" ht="15" x14ac:dyDescent="0.25">
      <c r="A21" s="11" t="s">
        <v>37</v>
      </c>
      <c r="B21" s="11" t="s">
        <v>18</v>
      </c>
      <c r="C21" s="11">
        <v>273875</v>
      </c>
      <c r="D21" s="11">
        <v>20975</v>
      </c>
      <c r="E21" s="11"/>
      <c r="F21" s="11">
        <v>252900</v>
      </c>
      <c r="G21" s="11">
        <v>19015</v>
      </c>
      <c r="H21" s="11">
        <v>26205</v>
      </c>
      <c r="I21" s="11">
        <v>155030</v>
      </c>
      <c r="J21" s="11">
        <v>18245</v>
      </c>
      <c r="K21" s="11">
        <v>34410</v>
      </c>
      <c r="L21" s="11">
        <v>207685</v>
      </c>
      <c r="M21" s="12">
        <v>241805</v>
      </c>
      <c r="N21" s="12">
        <v>17435</v>
      </c>
      <c r="O21" s="12"/>
      <c r="P21" s="12">
        <v>224370</v>
      </c>
      <c r="Q21" s="12">
        <v>15590</v>
      </c>
      <c r="R21" s="12">
        <v>24355</v>
      </c>
      <c r="S21" s="12">
        <v>137915</v>
      </c>
      <c r="T21" s="12">
        <v>16470</v>
      </c>
      <c r="U21" s="12">
        <v>30040</v>
      </c>
      <c r="V21" s="12">
        <v>184425</v>
      </c>
      <c r="W21" s="13">
        <v>32070</v>
      </c>
      <c r="X21" s="13">
        <v>3540</v>
      </c>
      <c r="Y21" s="13"/>
      <c r="Z21" s="13">
        <v>28530</v>
      </c>
      <c r="AA21" s="13">
        <v>3425</v>
      </c>
      <c r="AB21" s="13">
        <v>1845</v>
      </c>
      <c r="AC21" s="13">
        <v>17115</v>
      </c>
      <c r="AD21" s="13">
        <v>1775</v>
      </c>
      <c r="AE21" s="13">
        <v>4370</v>
      </c>
      <c r="AF21" s="13">
        <v>23260</v>
      </c>
      <c r="AG21" s="11" t="s">
        <v>37</v>
      </c>
      <c r="AH21" s="11" t="s">
        <v>18</v>
      </c>
      <c r="AI21" s="14" t="s">
        <v>23</v>
      </c>
      <c r="AJ21" s="14" t="s">
        <v>23</v>
      </c>
      <c r="AK21" s="14"/>
      <c r="AL21" s="14" t="s">
        <v>23</v>
      </c>
      <c r="AM21" s="14" t="s">
        <v>23</v>
      </c>
      <c r="AN21" s="14" t="s">
        <v>23</v>
      </c>
      <c r="AO21" s="14" t="s">
        <v>23</v>
      </c>
      <c r="AP21" s="14" t="s">
        <v>23</v>
      </c>
      <c r="AQ21" s="14" t="s">
        <v>23</v>
      </c>
      <c r="AR21" s="14" t="s">
        <v>23</v>
      </c>
      <c r="AS21" s="12" t="s">
        <v>23</v>
      </c>
      <c r="AT21" s="12" t="s">
        <v>23</v>
      </c>
      <c r="AU21" s="12"/>
      <c r="AV21" s="12" t="s">
        <v>23</v>
      </c>
      <c r="AW21" s="12" t="s">
        <v>23</v>
      </c>
      <c r="AX21" s="12" t="s">
        <v>23</v>
      </c>
      <c r="AY21" s="12" t="s">
        <v>23</v>
      </c>
      <c r="AZ21" s="12" t="s">
        <v>23</v>
      </c>
      <c r="BA21" s="12" t="s">
        <v>23</v>
      </c>
      <c r="BB21" s="12" t="s">
        <v>23</v>
      </c>
      <c r="BC21" s="13" t="s">
        <v>23</v>
      </c>
      <c r="BD21" s="13" t="s">
        <v>23</v>
      </c>
      <c r="BE21" s="13"/>
      <c r="BF21" s="13" t="s">
        <v>23</v>
      </c>
      <c r="BG21" s="13" t="s">
        <v>23</v>
      </c>
      <c r="BH21" s="13" t="s">
        <v>23</v>
      </c>
      <c r="BI21" s="13" t="s">
        <v>23</v>
      </c>
      <c r="BJ21" s="13" t="s">
        <v>23</v>
      </c>
      <c r="BK21" s="13" t="s">
        <v>23</v>
      </c>
      <c r="BL21" s="13" t="s">
        <v>23</v>
      </c>
      <c r="BM21" s="11" t="s">
        <v>37</v>
      </c>
      <c r="BN21" s="11" t="s">
        <v>18</v>
      </c>
      <c r="BO21" s="14" t="s">
        <v>23</v>
      </c>
      <c r="BP21" s="14" t="s">
        <v>23</v>
      </c>
      <c r="BQ21" s="14"/>
      <c r="BR21" s="14" t="s">
        <v>23</v>
      </c>
      <c r="BS21" s="14" t="s">
        <v>23</v>
      </c>
      <c r="BT21" s="14" t="s">
        <v>23</v>
      </c>
      <c r="BU21" s="14" t="s">
        <v>23</v>
      </c>
      <c r="BV21" s="14" t="s">
        <v>23</v>
      </c>
      <c r="BW21" s="14" t="s">
        <v>23</v>
      </c>
      <c r="BX21" s="14" t="s">
        <v>23</v>
      </c>
      <c r="BY21" s="12" t="s">
        <v>23</v>
      </c>
      <c r="BZ21" s="12" t="s">
        <v>23</v>
      </c>
      <c r="CA21" s="12"/>
      <c r="CB21" s="12" t="s">
        <v>23</v>
      </c>
      <c r="CC21" s="12" t="s">
        <v>23</v>
      </c>
      <c r="CD21" s="12" t="s">
        <v>23</v>
      </c>
      <c r="CE21" s="12" t="s">
        <v>23</v>
      </c>
      <c r="CF21" s="12" t="s">
        <v>23</v>
      </c>
      <c r="CG21" s="12" t="s">
        <v>23</v>
      </c>
      <c r="CH21" s="12" t="s">
        <v>23</v>
      </c>
      <c r="CI21" s="13" t="s">
        <v>23</v>
      </c>
      <c r="CJ21" s="13" t="s">
        <v>23</v>
      </c>
      <c r="CK21" s="13"/>
      <c r="CL21" s="13" t="s">
        <v>23</v>
      </c>
      <c r="CM21" s="13" t="s">
        <v>23</v>
      </c>
      <c r="CN21" s="13" t="s">
        <v>23</v>
      </c>
      <c r="CO21" s="13" t="s">
        <v>23</v>
      </c>
      <c r="CP21" s="13" t="s">
        <v>23</v>
      </c>
      <c r="CQ21" s="13" t="s">
        <v>23</v>
      </c>
      <c r="CR21" s="13" t="s">
        <v>23</v>
      </c>
      <c r="CS21" s="11" t="s">
        <v>37</v>
      </c>
      <c r="CT21" s="11" t="s">
        <v>18</v>
      </c>
      <c r="CU21" s="14" t="s">
        <v>23</v>
      </c>
      <c r="CV21" s="14" t="s">
        <v>23</v>
      </c>
      <c r="CW21" s="14"/>
      <c r="CX21" s="14" t="s">
        <v>23</v>
      </c>
      <c r="CY21" s="14" t="s">
        <v>23</v>
      </c>
      <c r="CZ21" s="14" t="s">
        <v>23</v>
      </c>
      <c r="DA21" s="14" t="s">
        <v>23</v>
      </c>
      <c r="DB21" s="14" t="s">
        <v>23</v>
      </c>
      <c r="DC21" s="14" t="s">
        <v>23</v>
      </c>
      <c r="DD21" s="14" t="s">
        <v>23</v>
      </c>
      <c r="DE21" s="12" t="s">
        <v>23</v>
      </c>
      <c r="DF21" s="12" t="s">
        <v>23</v>
      </c>
      <c r="DG21" s="12"/>
      <c r="DH21" s="12" t="s">
        <v>23</v>
      </c>
      <c r="DI21" s="12" t="s">
        <v>23</v>
      </c>
      <c r="DJ21" s="12" t="s">
        <v>23</v>
      </c>
      <c r="DK21" s="12" t="s">
        <v>23</v>
      </c>
      <c r="DL21" s="12" t="s">
        <v>23</v>
      </c>
      <c r="DM21" s="12" t="s">
        <v>23</v>
      </c>
      <c r="DN21" s="12" t="s">
        <v>23</v>
      </c>
      <c r="DO21" s="13" t="s">
        <v>23</v>
      </c>
      <c r="DP21" s="13" t="s">
        <v>23</v>
      </c>
      <c r="DQ21" s="13"/>
      <c r="DR21" s="13" t="s">
        <v>23</v>
      </c>
      <c r="DS21" s="13" t="s">
        <v>23</v>
      </c>
      <c r="DT21" s="13" t="s">
        <v>23</v>
      </c>
      <c r="DU21" s="13" t="s">
        <v>23</v>
      </c>
      <c r="DV21" s="13" t="s">
        <v>23</v>
      </c>
      <c r="DW21" s="13" t="s">
        <v>23</v>
      </c>
      <c r="DX21" s="13" t="s">
        <v>23</v>
      </c>
    </row>
    <row r="22" spans="1:128" ht="15" x14ac:dyDescent="0.25">
      <c r="A22" s="11" t="s">
        <v>38</v>
      </c>
      <c r="B22" s="11" t="s">
        <v>20</v>
      </c>
      <c r="C22" s="11"/>
      <c r="D22" s="11">
        <v>7.7</v>
      </c>
      <c r="E22" s="11"/>
      <c r="F22" s="11">
        <v>92.3</v>
      </c>
      <c r="G22" s="11">
        <v>7.5</v>
      </c>
      <c r="H22" s="11">
        <v>10.4</v>
      </c>
      <c r="I22" s="11">
        <v>61.3</v>
      </c>
      <c r="J22" s="11">
        <v>7.2</v>
      </c>
      <c r="K22" s="11">
        <v>13.6</v>
      </c>
      <c r="L22" s="11">
        <v>82.1</v>
      </c>
      <c r="M22" s="12"/>
      <c r="N22" s="19">
        <v>7.2</v>
      </c>
      <c r="O22" s="12"/>
      <c r="P22" s="19">
        <v>92.8</v>
      </c>
      <c r="Q22" s="19">
        <v>6.9</v>
      </c>
      <c r="R22" s="19">
        <v>10.9</v>
      </c>
      <c r="S22" s="19">
        <v>61.5</v>
      </c>
      <c r="T22" s="19">
        <v>7.3</v>
      </c>
      <c r="U22" s="19">
        <v>13.4</v>
      </c>
      <c r="V22" s="19">
        <v>82.2</v>
      </c>
      <c r="W22" s="13"/>
      <c r="X22" s="23">
        <v>11</v>
      </c>
      <c r="Y22" s="13"/>
      <c r="Z22" s="23">
        <v>89</v>
      </c>
      <c r="AA22" s="23">
        <v>12</v>
      </c>
      <c r="AB22" s="23">
        <v>6.5</v>
      </c>
      <c r="AC22" s="23">
        <v>60</v>
      </c>
      <c r="AD22" s="23">
        <v>6.2</v>
      </c>
      <c r="AE22" s="23">
        <v>15.3</v>
      </c>
      <c r="AF22" s="23">
        <v>81.5</v>
      </c>
      <c r="AG22" s="11" t="s">
        <v>38</v>
      </c>
      <c r="AH22" s="11" t="s">
        <v>20</v>
      </c>
      <c r="AI22" s="14"/>
      <c r="AJ22" s="14" t="s">
        <v>23</v>
      </c>
      <c r="AK22" s="14"/>
      <c r="AL22" s="14" t="s">
        <v>23</v>
      </c>
      <c r="AM22" s="14" t="s">
        <v>23</v>
      </c>
      <c r="AN22" s="14" t="s">
        <v>23</v>
      </c>
      <c r="AO22" s="14" t="s">
        <v>23</v>
      </c>
      <c r="AP22" s="14" t="s">
        <v>23</v>
      </c>
      <c r="AQ22" s="14" t="s">
        <v>23</v>
      </c>
      <c r="AR22" s="14" t="s">
        <v>23</v>
      </c>
      <c r="AS22" s="12"/>
      <c r="AT22" s="19" t="s">
        <v>23</v>
      </c>
      <c r="AU22" s="12"/>
      <c r="AV22" s="19" t="s">
        <v>23</v>
      </c>
      <c r="AW22" s="19" t="s">
        <v>23</v>
      </c>
      <c r="AX22" s="19" t="s">
        <v>23</v>
      </c>
      <c r="AY22" s="19" t="s">
        <v>23</v>
      </c>
      <c r="AZ22" s="19" t="s">
        <v>23</v>
      </c>
      <c r="BA22" s="19" t="s">
        <v>23</v>
      </c>
      <c r="BB22" s="19" t="s">
        <v>23</v>
      </c>
      <c r="BC22" s="13"/>
      <c r="BD22" s="23" t="s">
        <v>23</v>
      </c>
      <c r="BE22" s="13"/>
      <c r="BF22" s="23" t="s">
        <v>23</v>
      </c>
      <c r="BG22" s="23" t="s">
        <v>23</v>
      </c>
      <c r="BH22" s="23" t="s">
        <v>23</v>
      </c>
      <c r="BI22" s="23" t="s">
        <v>23</v>
      </c>
      <c r="BJ22" s="23" t="s">
        <v>23</v>
      </c>
      <c r="BK22" s="23" t="s">
        <v>23</v>
      </c>
      <c r="BL22" s="23" t="s">
        <v>23</v>
      </c>
      <c r="BM22" s="11" t="s">
        <v>38</v>
      </c>
      <c r="BN22" s="11" t="s">
        <v>20</v>
      </c>
      <c r="BO22" s="14" t="s">
        <v>23</v>
      </c>
      <c r="BP22" s="14" t="s">
        <v>23</v>
      </c>
      <c r="BQ22" s="14"/>
      <c r="BR22" s="14" t="s">
        <v>23</v>
      </c>
      <c r="BS22" s="14" t="s">
        <v>23</v>
      </c>
      <c r="BT22" s="14" t="s">
        <v>23</v>
      </c>
      <c r="BU22" s="14" t="s">
        <v>23</v>
      </c>
      <c r="BV22" s="14" t="s">
        <v>23</v>
      </c>
      <c r="BW22" s="14" t="s">
        <v>23</v>
      </c>
      <c r="BX22" s="14" t="s">
        <v>23</v>
      </c>
      <c r="BY22" s="12" t="s">
        <v>23</v>
      </c>
      <c r="BZ22" s="19" t="s">
        <v>23</v>
      </c>
      <c r="CA22" s="12"/>
      <c r="CB22" s="19" t="s">
        <v>23</v>
      </c>
      <c r="CC22" s="19" t="s">
        <v>23</v>
      </c>
      <c r="CD22" s="19" t="s">
        <v>23</v>
      </c>
      <c r="CE22" s="19" t="s">
        <v>23</v>
      </c>
      <c r="CF22" s="19" t="s">
        <v>23</v>
      </c>
      <c r="CG22" s="19" t="s">
        <v>23</v>
      </c>
      <c r="CH22" s="19" t="s">
        <v>23</v>
      </c>
      <c r="CI22" s="13" t="s">
        <v>23</v>
      </c>
      <c r="CJ22" s="23" t="s">
        <v>23</v>
      </c>
      <c r="CK22" s="13"/>
      <c r="CL22" s="23" t="s">
        <v>23</v>
      </c>
      <c r="CM22" s="23" t="s">
        <v>23</v>
      </c>
      <c r="CN22" s="23" t="s">
        <v>23</v>
      </c>
      <c r="CO22" s="23" t="s">
        <v>23</v>
      </c>
      <c r="CP22" s="23" t="s">
        <v>23</v>
      </c>
      <c r="CQ22" s="23" t="s">
        <v>23</v>
      </c>
      <c r="CR22" s="23" t="s">
        <v>23</v>
      </c>
      <c r="CS22" s="11" t="s">
        <v>38</v>
      </c>
      <c r="CT22" s="11" t="s">
        <v>20</v>
      </c>
      <c r="CU22" s="14" t="s">
        <v>23</v>
      </c>
      <c r="CV22" s="14" t="s">
        <v>23</v>
      </c>
      <c r="CW22" s="14"/>
      <c r="CX22" s="14" t="s">
        <v>23</v>
      </c>
      <c r="CY22" s="14" t="s">
        <v>23</v>
      </c>
      <c r="CZ22" s="14" t="s">
        <v>23</v>
      </c>
      <c r="DA22" s="14" t="s">
        <v>23</v>
      </c>
      <c r="DB22" s="14" t="s">
        <v>23</v>
      </c>
      <c r="DC22" s="14" t="s">
        <v>23</v>
      </c>
      <c r="DD22" s="14" t="s">
        <v>23</v>
      </c>
      <c r="DE22" s="12" t="s">
        <v>23</v>
      </c>
      <c r="DF22" s="19" t="s">
        <v>23</v>
      </c>
      <c r="DG22" s="12"/>
      <c r="DH22" s="19" t="s">
        <v>23</v>
      </c>
      <c r="DI22" s="19" t="s">
        <v>23</v>
      </c>
      <c r="DJ22" s="19" t="s">
        <v>23</v>
      </c>
      <c r="DK22" s="19" t="s">
        <v>23</v>
      </c>
      <c r="DL22" s="19" t="s">
        <v>23</v>
      </c>
      <c r="DM22" s="19" t="s">
        <v>23</v>
      </c>
      <c r="DN22" s="19" t="s">
        <v>23</v>
      </c>
      <c r="DO22" s="13" t="s">
        <v>23</v>
      </c>
      <c r="DP22" s="23" t="s">
        <v>23</v>
      </c>
      <c r="DQ22" s="13"/>
      <c r="DR22" s="23" t="s">
        <v>23</v>
      </c>
      <c r="DS22" s="23" t="s">
        <v>23</v>
      </c>
      <c r="DT22" s="23" t="s">
        <v>23</v>
      </c>
      <c r="DU22" s="23" t="s">
        <v>23</v>
      </c>
      <c r="DV22" s="23" t="s">
        <v>23</v>
      </c>
      <c r="DW22" s="23" t="s">
        <v>23</v>
      </c>
      <c r="DX22" s="23" t="s">
        <v>23</v>
      </c>
    </row>
    <row r="23" spans="1:128" ht="15" x14ac:dyDescent="0.25">
      <c r="A23" s="11" t="s">
        <v>39</v>
      </c>
      <c r="B23" s="11" t="s">
        <v>18</v>
      </c>
      <c r="C23" s="11">
        <v>283095</v>
      </c>
      <c r="D23" s="11">
        <v>5330</v>
      </c>
      <c r="E23" s="11"/>
      <c r="F23" s="11">
        <v>277765</v>
      </c>
      <c r="G23" s="11">
        <v>21495</v>
      </c>
      <c r="H23" s="11">
        <v>33095</v>
      </c>
      <c r="I23" s="11">
        <v>169885</v>
      </c>
      <c r="J23" s="11">
        <v>18620</v>
      </c>
      <c r="K23" s="11">
        <v>34670</v>
      </c>
      <c r="L23" s="11">
        <v>223175</v>
      </c>
      <c r="M23" s="12">
        <v>250875</v>
      </c>
      <c r="N23" s="12">
        <v>3835</v>
      </c>
      <c r="O23" s="12"/>
      <c r="P23" s="12">
        <v>247040</v>
      </c>
      <c r="Q23" s="12">
        <v>17580</v>
      </c>
      <c r="R23" s="12">
        <v>30870</v>
      </c>
      <c r="S23" s="12">
        <v>151110</v>
      </c>
      <c r="T23" s="12">
        <v>16910</v>
      </c>
      <c r="U23" s="12">
        <v>30565</v>
      </c>
      <c r="V23" s="12">
        <v>198590</v>
      </c>
      <c r="W23" s="13">
        <v>32220</v>
      </c>
      <c r="X23" s="13">
        <v>1490</v>
      </c>
      <c r="Y23" s="13"/>
      <c r="Z23" s="13">
        <v>30725</v>
      </c>
      <c r="AA23" s="13">
        <v>3915</v>
      </c>
      <c r="AB23" s="13">
        <v>2225</v>
      </c>
      <c r="AC23" s="13">
        <v>18775</v>
      </c>
      <c r="AD23" s="13">
        <v>1710</v>
      </c>
      <c r="AE23" s="13">
        <v>4100</v>
      </c>
      <c r="AF23" s="13">
        <v>24585</v>
      </c>
      <c r="AG23" s="11" t="s">
        <v>39</v>
      </c>
      <c r="AH23" s="11" t="s">
        <v>18</v>
      </c>
      <c r="AI23" s="14" t="s">
        <v>23</v>
      </c>
      <c r="AJ23" s="14" t="s">
        <v>23</v>
      </c>
      <c r="AK23" s="14"/>
      <c r="AL23" s="14" t="s">
        <v>23</v>
      </c>
      <c r="AM23" s="14" t="s">
        <v>23</v>
      </c>
      <c r="AN23" s="14" t="s">
        <v>23</v>
      </c>
      <c r="AO23" s="14" t="s">
        <v>23</v>
      </c>
      <c r="AP23" s="14" t="s">
        <v>23</v>
      </c>
      <c r="AQ23" s="14" t="s">
        <v>23</v>
      </c>
      <c r="AR23" s="14" t="s">
        <v>23</v>
      </c>
      <c r="AS23" s="12" t="s">
        <v>23</v>
      </c>
      <c r="AT23" s="12" t="s">
        <v>23</v>
      </c>
      <c r="AU23" s="12"/>
      <c r="AV23" s="12" t="s">
        <v>23</v>
      </c>
      <c r="AW23" s="12" t="s">
        <v>23</v>
      </c>
      <c r="AX23" s="12" t="s">
        <v>23</v>
      </c>
      <c r="AY23" s="12" t="s">
        <v>23</v>
      </c>
      <c r="AZ23" s="12" t="s">
        <v>23</v>
      </c>
      <c r="BA23" s="12" t="s">
        <v>23</v>
      </c>
      <c r="BB23" s="12" t="s">
        <v>23</v>
      </c>
      <c r="BC23" s="13" t="s">
        <v>23</v>
      </c>
      <c r="BD23" s="13" t="s">
        <v>23</v>
      </c>
      <c r="BE23" s="13"/>
      <c r="BF23" s="13" t="s">
        <v>23</v>
      </c>
      <c r="BG23" s="13" t="s">
        <v>23</v>
      </c>
      <c r="BH23" s="13" t="s">
        <v>23</v>
      </c>
      <c r="BI23" s="13" t="s">
        <v>23</v>
      </c>
      <c r="BJ23" s="13" t="s">
        <v>23</v>
      </c>
      <c r="BK23" s="13" t="s">
        <v>23</v>
      </c>
      <c r="BL23" s="13" t="s">
        <v>23</v>
      </c>
      <c r="BM23" s="11" t="s">
        <v>39</v>
      </c>
      <c r="BN23" s="11" t="s">
        <v>18</v>
      </c>
      <c r="BO23" s="14" t="s">
        <v>23</v>
      </c>
      <c r="BP23" s="14" t="s">
        <v>23</v>
      </c>
      <c r="BQ23" s="14"/>
      <c r="BR23" s="14" t="s">
        <v>23</v>
      </c>
      <c r="BS23" s="14" t="s">
        <v>23</v>
      </c>
      <c r="BT23" s="14" t="s">
        <v>23</v>
      </c>
      <c r="BU23" s="14" t="s">
        <v>23</v>
      </c>
      <c r="BV23" s="14" t="s">
        <v>23</v>
      </c>
      <c r="BW23" s="14" t="s">
        <v>23</v>
      </c>
      <c r="BX23" s="14" t="s">
        <v>23</v>
      </c>
      <c r="BY23" s="12" t="s">
        <v>23</v>
      </c>
      <c r="BZ23" s="12" t="s">
        <v>23</v>
      </c>
      <c r="CA23" s="12"/>
      <c r="CB23" s="12" t="s">
        <v>23</v>
      </c>
      <c r="CC23" s="12" t="s">
        <v>23</v>
      </c>
      <c r="CD23" s="12" t="s">
        <v>23</v>
      </c>
      <c r="CE23" s="12" t="s">
        <v>23</v>
      </c>
      <c r="CF23" s="12" t="s">
        <v>23</v>
      </c>
      <c r="CG23" s="12" t="s">
        <v>23</v>
      </c>
      <c r="CH23" s="12" t="s">
        <v>23</v>
      </c>
      <c r="CI23" s="13" t="s">
        <v>23</v>
      </c>
      <c r="CJ23" s="13" t="s">
        <v>23</v>
      </c>
      <c r="CK23" s="13"/>
      <c r="CL23" s="13" t="s">
        <v>23</v>
      </c>
      <c r="CM23" s="13" t="s">
        <v>23</v>
      </c>
      <c r="CN23" s="13" t="s">
        <v>23</v>
      </c>
      <c r="CO23" s="13" t="s">
        <v>23</v>
      </c>
      <c r="CP23" s="13" t="s">
        <v>23</v>
      </c>
      <c r="CQ23" s="13" t="s">
        <v>23</v>
      </c>
      <c r="CR23" s="13" t="s">
        <v>23</v>
      </c>
      <c r="CS23" s="11" t="s">
        <v>39</v>
      </c>
      <c r="CT23" s="11" t="s">
        <v>18</v>
      </c>
      <c r="CU23" s="14" t="s">
        <v>23</v>
      </c>
      <c r="CV23" s="14" t="s">
        <v>23</v>
      </c>
      <c r="CW23" s="14"/>
      <c r="CX23" s="14" t="s">
        <v>23</v>
      </c>
      <c r="CY23" s="14" t="s">
        <v>23</v>
      </c>
      <c r="CZ23" s="14" t="s">
        <v>23</v>
      </c>
      <c r="DA23" s="14" t="s">
        <v>23</v>
      </c>
      <c r="DB23" s="14" t="s">
        <v>23</v>
      </c>
      <c r="DC23" s="14" t="s">
        <v>23</v>
      </c>
      <c r="DD23" s="14" t="s">
        <v>23</v>
      </c>
      <c r="DE23" s="12" t="s">
        <v>23</v>
      </c>
      <c r="DF23" s="12" t="s">
        <v>23</v>
      </c>
      <c r="DG23" s="12"/>
      <c r="DH23" s="12" t="s">
        <v>23</v>
      </c>
      <c r="DI23" s="12" t="s">
        <v>23</v>
      </c>
      <c r="DJ23" s="12" t="s">
        <v>23</v>
      </c>
      <c r="DK23" s="12" t="s">
        <v>23</v>
      </c>
      <c r="DL23" s="12" t="s">
        <v>23</v>
      </c>
      <c r="DM23" s="12" t="s">
        <v>23</v>
      </c>
      <c r="DN23" s="12" t="s">
        <v>23</v>
      </c>
      <c r="DO23" s="13" t="s">
        <v>23</v>
      </c>
      <c r="DP23" s="13" t="s">
        <v>23</v>
      </c>
      <c r="DQ23" s="13"/>
      <c r="DR23" s="13" t="s">
        <v>23</v>
      </c>
      <c r="DS23" s="13" t="s">
        <v>23</v>
      </c>
      <c r="DT23" s="13" t="s">
        <v>23</v>
      </c>
      <c r="DU23" s="13" t="s">
        <v>23</v>
      </c>
      <c r="DV23" s="13" t="s">
        <v>23</v>
      </c>
      <c r="DW23" s="13" t="s">
        <v>23</v>
      </c>
      <c r="DX23" s="13" t="s">
        <v>23</v>
      </c>
    </row>
    <row r="24" spans="1:128" ht="15" x14ac:dyDescent="0.25">
      <c r="A24" s="11" t="s">
        <v>40</v>
      </c>
      <c r="B24" s="11" t="s">
        <v>20</v>
      </c>
      <c r="C24" s="11"/>
      <c r="D24" s="11">
        <v>1.9</v>
      </c>
      <c r="E24" s="11"/>
      <c r="F24" s="11">
        <v>98.1</v>
      </c>
      <c r="G24" s="11">
        <v>7.7</v>
      </c>
      <c r="H24" s="11">
        <v>11.9</v>
      </c>
      <c r="I24" s="11">
        <v>61.2</v>
      </c>
      <c r="J24" s="11">
        <v>6.7</v>
      </c>
      <c r="K24" s="11">
        <v>12.5</v>
      </c>
      <c r="L24" s="11">
        <v>80.3</v>
      </c>
      <c r="M24" s="12"/>
      <c r="N24" s="19">
        <v>1.5</v>
      </c>
      <c r="O24" s="12"/>
      <c r="P24" s="19">
        <v>98.5</v>
      </c>
      <c r="Q24" s="19">
        <v>7.1</v>
      </c>
      <c r="R24" s="19">
        <v>12.5</v>
      </c>
      <c r="S24" s="19">
        <v>61.2</v>
      </c>
      <c r="T24" s="19">
        <v>6.8</v>
      </c>
      <c r="U24" s="19">
        <v>12.4</v>
      </c>
      <c r="V24" s="19">
        <v>80.400000000000006</v>
      </c>
      <c r="W24" s="13"/>
      <c r="X24" s="23">
        <v>4.5999999999999996</v>
      </c>
      <c r="Y24" s="13"/>
      <c r="Z24" s="23">
        <v>95.4</v>
      </c>
      <c r="AA24" s="23">
        <v>12.7</v>
      </c>
      <c r="AB24" s="23">
        <v>7.2</v>
      </c>
      <c r="AC24" s="23">
        <v>61.1</v>
      </c>
      <c r="AD24" s="23">
        <v>5.6</v>
      </c>
      <c r="AE24" s="23">
        <v>13.3</v>
      </c>
      <c r="AF24" s="23">
        <v>80</v>
      </c>
      <c r="AG24" s="11" t="s">
        <v>40</v>
      </c>
      <c r="AH24" s="11" t="s">
        <v>20</v>
      </c>
      <c r="AI24" s="14"/>
      <c r="AJ24" s="14" t="s">
        <v>23</v>
      </c>
      <c r="AK24" s="14"/>
      <c r="AL24" s="14" t="s">
        <v>23</v>
      </c>
      <c r="AM24" s="14" t="s">
        <v>23</v>
      </c>
      <c r="AN24" s="14" t="s">
        <v>23</v>
      </c>
      <c r="AO24" s="14" t="s">
        <v>23</v>
      </c>
      <c r="AP24" s="14" t="s">
        <v>23</v>
      </c>
      <c r="AQ24" s="14" t="s">
        <v>23</v>
      </c>
      <c r="AR24" s="14" t="s">
        <v>23</v>
      </c>
      <c r="AS24" s="12"/>
      <c r="AT24" s="19" t="s">
        <v>23</v>
      </c>
      <c r="AU24" s="12"/>
      <c r="AV24" s="19" t="s">
        <v>23</v>
      </c>
      <c r="AW24" s="19" t="s">
        <v>23</v>
      </c>
      <c r="AX24" s="19" t="s">
        <v>23</v>
      </c>
      <c r="AY24" s="19" t="s">
        <v>23</v>
      </c>
      <c r="AZ24" s="19" t="s">
        <v>23</v>
      </c>
      <c r="BA24" s="19" t="s">
        <v>23</v>
      </c>
      <c r="BB24" s="19" t="s">
        <v>23</v>
      </c>
      <c r="BC24" s="13"/>
      <c r="BD24" s="23" t="s">
        <v>23</v>
      </c>
      <c r="BE24" s="13"/>
      <c r="BF24" s="23" t="s">
        <v>23</v>
      </c>
      <c r="BG24" s="23" t="s">
        <v>23</v>
      </c>
      <c r="BH24" s="23" t="s">
        <v>23</v>
      </c>
      <c r="BI24" s="23" t="s">
        <v>23</v>
      </c>
      <c r="BJ24" s="23" t="s">
        <v>23</v>
      </c>
      <c r="BK24" s="23" t="s">
        <v>23</v>
      </c>
      <c r="BL24" s="23" t="s">
        <v>23</v>
      </c>
      <c r="BM24" s="11" t="s">
        <v>40</v>
      </c>
      <c r="BN24" s="11" t="s">
        <v>20</v>
      </c>
      <c r="BO24" s="14" t="s">
        <v>23</v>
      </c>
      <c r="BP24" s="14" t="s">
        <v>23</v>
      </c>
      <c r="BQ24" s="14"/>
      <c r="BR24" s="14" t="s">
        <v>23</v>
      </c>
      <c r="BS24" s="14" t="s">
        <v>23</v>
      </c>
      <c r="BT24" s="14" t="s">
        <v>23</v>
      </c>
      <c r="BU24" s="14" t="s">
        <v>23</v>
      </c>
      <c r="BV24" s="14" t="s">
        <v>23</v>
      </c>
      <c r="BW24" s="14" t="s">
        <v>23</v>
      </c>
      <c r="BX24" s="14" t="s">
        <v>23</v>
      </c>
      <c r="BY24" s="12" t="s">
        <v>23</v>
      </c>
      <c r="BZ24" s="19" t="s">
        <v>23</v>
      </c>
      <c r="CA24" s="12"/>
      <c r="CB24" s="19" t="s">
        <v>23</v>
      </c>
      <c r="CC24" s="19" t="s">
        <v>23</v>
      </c>
      <c r="CD24" s="19" t="s">
        <v>23</v>
      </c>
      <c r="CE24" s="19" t="s">
        <v>23</v>
      </c>
      <c r="CF24" s="19" t="s">
        <v>23</v>
      </c>
      <c r="CG24" s="19" t="s">
        <v>23</v>
      </c>
      <c r="CH24" s="19" t="s">
        <v>23</v>
      </c>
      <c r="CI24" s="13" t="s">
        <v>23</v>
      </c>
      <c r="CJ24" s="23" t="s">
        <v>23</v>
      </c>
      <c r="CK24" s="13"/>
      <c r="CL24" s="23" t="s">
        <v>23</v>
      </c>
      <c r="CM24" s="23" t="s">
        <v>23</v>
      </c>
      <c r="CN24" s="23" t="s">
        <v>23</v>
      </c>
      <c r="CO24" s="23" t="s">
        <v>23</v>
      </c>
      <c r="CP24" s="23" t="s">
        <v>23</v>
      </c>
      <c r="CQ24" s="23" t="s">
        <v>23</v>
      </c>
      <c r="CR24" s="23" t="s">
        <v>23</v>
      </c>
      <c r="CS24" s="11" t="s">
        <v>40</v>
      </c>
      <c r="CT24" s="11" t="s">
        <v>20</v>
      </c>
      <c r="CU24" s="14" t="s">
        <v>23</v>
      </c>
      <c r="CV24" s="14" t="s">
        <v>23</v>
      </c>
      <c r="CW24" s="14"/>
      <c r="CX24" s="14" t="s">
        <v>23</v>
      </c>
      <c r="CY24" s="14" t="s">
        <v>23</v>
      </c>
      <c r="CZ24" s="14" t="s">
        <v>23</v>
      </c>
      <c r="DA24" s="14" t="s">
        <v>23</v>
      </c>
      <c r="DB24" s="14" t="s">
        <v>23</v>
      </c>
      <c r="DC24" s="14" t="s">
        <v>23</v>
      </c>
      <c r="DD24" s="14" t="s">
        <v>23</v>
      </c>
      <c r="DE24" s="12" t="s">
        <v>23</v>
      </c>
      <c r="DF24" s="19" t="s">
        <v>23</v>
      </c>
      <c r="DG24" s="12"/>
      <c r="DH24" s="19" t="s">
        <v>23</v>
      </c>
      <c r="DI24" s="19" t="s">
        <v>23</v>
      </c>
      <c r="DJ24" s="19" t="s">
        <v>23</v>
      </c>
      <c r="DK24" s="19" t="s">
        <v>23</v>
      </c>
      <c r="DL24" s="19" t="s">
        <v>23</v>
      </c>
      <c r="DM24" s="19" t="s">
        <v>23</v>
      </c>
      <c r="DN24" s="19" t="s">
        <v>23</v>
      </c>
      <c r="DO24" s="13" t="s">
        <v>23</v>
      </c>
      <c r="DP24" s="23" t="s">
        <v>23</v>
      </c>
      <c r="DQ24" s="13"/>
      <c r="DR24" s="23" t="s">
        <v>23</v>
      </c>
      <c r="DS24" s="23" t="s">
        <v>23</v>
      </c>
      <c r="DT24" s="23" t="s">
        <v>23</v>
      </c>
      <c r="DU24" s="23" t="s">
        <v>23</v>
      </c>
      <c r="DV24" s="23" t="s">
        <v>23</v>
      </c>
      <c r="DW24" s="23" t="s">
        <v>23</v>
      </c>
      <c r="DX24" s="23" t="s">
        <v>23</v>
      </c>
    </row>
    <row r="25" spans="1:128" s="24" customFormat="1" ht="14.25" x14ac:dyDescent="0.2">
      <c r="M25" s="25"/>
      <c r="N25" s="25"/>
      <c r="O25" s="25"/>
      <c r="P25" s="25"/>
      <c r="Q25" s="25"/>
      <c r="R25" s="25"/>
      <c r="S25" s="25"/>
      <c r="T25" s="25"/>
      <c r="U25" s="25"/>
      <c r="V25" s="25"/>
      <c r="W25" s="25"/>
      <c r="X25" s="25"/>
      <c r="Y25" s="25"/>
      <c r="Z25" s="25"/>
      <c r="AA25" s="25"/>
      <c r="AB25" s="25"/>
      <c r="AC25" s="25"/>
      <c r="AD25" s="25"/>
      <c r="AE25" s="25"/>
      <c r="AF25" s="25"/>
      <c r="AH25" s="24" t="s">
        <v>3</v>
      </c>
    </row>
    <row r="26" spans="1:128" ht="15" x14ac:dyDescent="0.2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t="s">
        <v>3</v>
      </c>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row>
    <row r="34" spans="1:1" ht="11.25" hidden="1" customHeight="1" x14ac:dyDescent="0.25">
      <c r="A34" s="2">
        <v>1</v>
      </c>
    </row>
    <row r="35" spans="1:1" ht="15" hidden="1" x14ac:dyDescent="0.25"/>
    <row r="36" spans="1:1" ht="15" hidden="1" x14ac:dyDescent="0.25">
      <c r="A36" s="2">
        <v>3</v>
      </c>
    </row>
    <row r="37" spans="1:1" ht="15" hidden="1" x14ac:dyDescent="0.25">
      <c r="A37" s="2">
        <v>4</v>
      </c>
    </row>
    <row r="38" spans="1:1" ht="15" hidden="1" x14ac:dyDescent="0.25">
      <c r="A38" s="2">
        <v>5</v>
      </c>
    </row>
    <row r="39" spans="1:1" ht="15" hidden="1" x14ac:dyDescent="0.25">
      <c r="A39" s="2">
        <v>6</v>
      </c>
    </row>
    <row r="40" spans="1:1" ht="15" hidden="1" x14ac:dyDescent="0.25">
      <c r="A40" s="2">
        <v>7</v>
      </c>
    </row>
    <row r="41" spans="1:1" ht="15" hidden="1" x14ac:dyDescent="0.25">
      <c r="A41" s="2">
        <v>8</v>
      </c>
    </row>
    <row r="42" spans="1:1" ht="15" hidden="1" x14ac:dyDescent="0.25">
      <c r="A42" s="2">
        <v>9</v>
      </c>
    </row>
    <row r="43" spans="1:1" ht="15" hidden="1" x14ac:dyDescent="0.25">
      <c r="A43" s="2">
        <v>10</v>
      </c>
    </row>
    <row r="44" spans="1:1" x14ac:dyDescent="0.3">
      <c r="A44" s="2"/>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3"/>
  <sheetViews>
    <sheetView topLeftCell="A16" workbookViewId="0"/>
  </sheetViews>
  <sheetFormatPr defaultRowHeight="14.4" x14ac:dyDescent="0.3"/>
  <cols>
    <col min="1" max="1" width="10.109375" style="26" customWidth="1"/>
    <col min="2" max="2" width="12.88671875" style="26" customWidth="1"/>
    <col min="3" max="3" width="14.33203125" style="26" customWidth="1"/>
    <col min="4" max="4" width="2.33203125" style="26" customWidth="1"/>
    <col min="5" max="5" width="17" style="26" customWidth="1"/>
    <col min="6" max="6" width="14.5546875" style="26" customWidth="1"/>
    <col min="7" max="8" width="14.109375" style="26" customWidth="1"/>
    <col min="9" max="9" width="14.6640625" style="26" customWidth="1"/>
    <col min="10" max="11" width="15.5546875" style="26" customWidth="1"/>
    <col min="12" max="12" width="3" style="26" customWidth="1"/>
    <col min="13" max="13" width="30.6640625" style="26" customWidth="1"/>
    <col min="14" max="26" width="9.109375" style="26"/>
    <col min="27" max="27" width="18.109375" style="26" customWidth="1"/>
    <col min="28" max="31" width="9.109375" style="26"/>
    <col min="32" max="34" width="0" style="26" hidden="1" customWidth="1"/>
    <col min="35" max="53" width="9.109375" style="26"/>
  </cols>
  <sheetData>
    <row r="1" spans="1:34" x14ac:dyDescent="0.3">
      <c r="A1" s="85" t="s">
        <v>97</v>
      </c>
    </row>
    <row r="2" spans="1:34" x14ac:dyDescent="0.3">
      <c r="A2" s="86" t="s">
        <v>41</v>
      </c>
    </row>
    <row r="3" spans="1:34" x14ac:dyDescent="0.3">
      <c r="A3" s="86" t="s">
        <v>42</v>
      </c>
    </row>
    <row r="4" spans="1:34" ht="15" x14ac:dyDescent="0.25">
      <c r="A4" s="27"/>
      <c r="B4" s="27"/>
      <c r="C4" s="27"/>
      <c r="D4" s="28"/>
      <c r="E4" s="28"/>
      <c r="F4" s="28"/>
      <c r="G4" s="28"/>
      <c r="H4" s="28"/>
      <c r="I4" s="28"/>
      <c r="J4" s="28"/>
      <c r="K4" s="28"/>
      <c r="L4" s="27"/>
    </row>
    <row r="5" spans="1:34" ht="15.75" customHeight="1" thickBot="1" x14ac:dyDescent="0.35">
      <c r="A5" s="99" t="str">
        <f>$M$7&amp;" "&amp;$M$8</f>
        <v>All graduates 1 year after graduation</v>
      </c>
      <c r="B5" s="99"/>
      <c r="C5" s="99"/>
      <c r="D5" s="29"/>
      <c r="E5" s="100" t="s">
        <v>75</v>
      </c>
      <c r="F5" s="102" t="s">
        <v>88</v>
      </c>
      <c r="G5" s="102"/>
      <c r="H5" s="102"/>
      <c r="I5" s="102"/>
      <c r="J5" s="102"/>
      <c r="K5" s="102"/>
      <c r="L5" s="30"/>
    </row>
    <row r="6" spans="1:34" ht="46.5" customHeight="1" thickBot="1" x14ac:dyDescent="0.35">
      <c r="A6" s="31" t="s">
        <v>8</v>
      </c>
      <c r="B6" s="31" t="s">
        <v>74</v>
      </c>
      <c r="C6" s="31" t="s">
        <v>80</v>
      </c>
      <c r="D6" s="29"/>
      <c r="E6" s="101"/>
      <c r="F6" s="31" t="s">
        <v>81</v>
      </c>
      <c r="G6" s="31" t="s">
        <v>82</v>
      </c>
      <c r="H6" s="31" t="s">
        <v>83</v>
      </c>
      <c r="I6" s="31" t="s">
        <v>85</v>
      </c>
      <c r="J6" s="31" t="s">
        <v>112</v>
      </c>
      <c r="K6" s="31" t="s">
        <v>89</v>
      </c>
      <c r="L6" s="32"/>
      <c r="M6" s="33" t="s">
        <v>43</v>
      </c>
    </row>
    <row r="7" spans="1:34" x14ac:dyDescent="0.3">
      <c r="A7" s="34" t="s">
        <v>44</v>
      </c>
      <c r="B7" s="35">
        <f t="shared" ref="B7:B16" ca="1" si="0">VLOOKUP($AF7,INDIRECT($AH$15),3+$AH$14+$AH$16,FALSE)</f>
        <v>283095</v>
      </c>
      <c r="C7" s="35">
        <f t="shared" ref="C7:C16" ca="1" si="1">VLOOKUP($AF7,INDIRECT($AH$15),4+$AH$14+$AH$16,FALSE)</f>
        <v>5330</v>
      </c>
      <c r="D7" s="35"/>
      <c r="E7" s="35">
        <f t="shared" ref="E7:E16" ca="1" si="2">VLOOKUP($AF7,INDIRECT($AH$15),6+$AH$14+$AH$16,FALSE)</f>
        <v>277765</v>
      </c>
      <c r="F7" s="35">
        <f t="shared" ref="F7:F16" ca="1" si="3">VLOOKUP($AF7,INDIRECT($AH$15),7+$AH$14+$AH$16,FALSE)</f>
        <v>21495</v>
      </c>
      <c r="G7" s="35">
        <f t="shared" ref="G7:G16" ca="1" si="4">VLOOKUP($AF7,INDIRECT($AH$15),8+$AH$14+$AH$16,FALSE)</f>
        <v>33095</v>
      </c>
      <c r="H7" s="35">
        <f t="shared" ref="H7:H16" ca="1" si="5">VLOOKUP($AF7,INDIRECT($AH$15),9+$AH$14+$AH$16,FALSE)</f>
        <v>169885</v>
      </c>
      <c r="I7" s="35">
        <f t="shared" ref="I7:I16" ca="1" si="6">VLOOKUP($AF7,INDIRECT($AH$15),10+$AH$14+$AH$16,FALSE)</f>
        <v>18620</v>
      </c>
      <c r="J7" s="35">
        <f t="shared" ref="J7:J16" ca="1" si="7">VLOOKUP($AF7,INDIRECT($AH$15),11+$AH$14+$AH$16,FALSE)</f>
        <v>34670</v>
      </c>
      <c r="K7" s="35">
        <f t="shared" ref="K7:K16" ca="1" si="8">VLOOKUP($AF7,INDIRECT($AH$15),12+$AH$14+$AH$16,FALSE)</f>
        <v>223175</v>
      </c>
      <c r="L7" s="36"/>
      <c r="M7" s="88" t="s">
        <v>45</v>
      </c>
      <c r="O7" s="36"/>
      <c r="P7" s="37"/>
      <c r="Q7" s="36"/>
      <c r="R7" s="37"/>
      <c r="AF7" s="11" t="s">
        <v>39</v>
      </c>
      <c r="AG7" s="38"/>
      <c r="AH7" s="38" t="s">
        <v>45</v>
      </c>
    </row>
    <row r="8" spans="1:34" ht="15" thickBot="1" x14ac:dyDescent="0.35">
      <c r="A8" s="37" t="s">
        <v>46</v>
      </c>
      <c r="B8" s="39">
        <f t="shared" ca="1" si="0"/>
        <v>273875</v>
      </c>
      <c r="C8" s="39">
        <f t="shared" ca="1" si="1"/>
        <v>20975</v>
      </c>
      <c r="D8" s="40"/>
      <c r="E8" s="39">
        <f t="shared" ca="1" si="2"/>
        <v>252900</v>
      </c>
      <c r="F8" s="39">
        <f t="shared" ca="1" si="3"/>
        <v>19015</v>
      </c>
      <c r="G8" s="39">
        <f t="shared" ca="1" si="4"/>
        <v>26205</v>
      </c>
      <c r="H8" s="39">
        <f t="shared" ca="1" si="5"/>
        <v>155030</v>
      </c>
      <c r="I8" s="39">
        <f t="shared" ca="1" si="6"/>
        <v>18245</v>
      </c>
      <c r="J8" s="39">
        <f t="shared" ca="1" si="7"/>
        <v>34410</v>
      </c>
      <c r="K8" s="39">
        <f t="shared" ca="1" si="8"/>
        <v>207685</v>
      </c>
      <c r="L8" s="41"/>
      <c r="M8" s="87" t="s">
        <v>47</v>
      </c>
      <c r="O8" s="36"/>
      <c r="P8" s="37"/>
      <c r="Q8" s="36"/>
      <c r="R8" s="37"/>
      <c r="AA8" s="26" t="s">
        <v>3</v>
      </c>
      <c r="AF8" s="11" t="s">
        <v>37</v>
      </c>
      <c r="AG8" s="38"/>
      <c r="AH8" s="38" t="s">
        <v>48</v>
      </c>
    </row>
    <row r="9" spans="1:34" ht="15" x14ac:dyDescent="0.25">
      <c r="A9" s="34" t="s">
        <v>49</v>
      </c>
      <c r="B9" s="35">
        <f t="shared" ca="1" si="0"/>
        <v>259090</v>
      </c>
      <c r="C9" s="35">
        <f t="shared" ca="1" si="1"/>
        <v>18330</v>
      </c>
      <c r="D9" s="35"/>
      <c r="E9" s="35">
        <f t="shared" ca="1" si="2"/>
        <v>240760</v>
      </c>
      <c r="F9" s="35">
        <f t="shared" ca="1" si="3"/>
        <v>17330</v>
      </c>
      <c r="G9" s="35">
        <f t="shared" ca="1" si="4"/>
        <v>28500</v>
      </c>
      <c r="H9" s="35">
        <f t="shared" ca="1" si="5"/>
        <v>140840</v>
      </c>
      <c r="I9" s="35">
        <f t="shared" ca="1" si="6"/>
        <v>20405</v>
      </c>
      <c r="J9" s="35">
        <f t="shared" ca="1" si="7"/>
        <v>33690</v>
      </c>
      <c r="K9" s="35">
        <f t="shared" ca="1" si="8"/>
        <v>194930</v>
      </c>
      <c r="L9" s="42"/>
      <c r="M9" s="37"/>
      <c r="O9" s="36"/>
      <c r="P9" s="37"/>
      <c r="Q9" s="36"/>
      <c r="R9" s="37"/>
      <c r="AF9" s="11" t="s">
        <v>35</v>
      </c>
      <c r="AG9" s="38"/>
      <c r="AH9" s="38" t="s">
        <v>50</v>
      </c>
    </row>
    <row r="10" spans="1:34" ht="15" x14ac:dyDescent="0.25">
      <c r="A10" s="37" t="s">
        <v>51</v>
      </c>
      <c r="B10" s="39">
        <f t="shared" ca="1" si="0"/>
        <v>248350</v>
      </c>
      <c r="C10" s="39">
        <f t="shared" ca="1" si="1"/>
        <v>8150</v>
      </c>
      <c r="D10" s="40"/>
      <c r="E10" s="39">
        <f t="shared" ca="1" si="2"/>
        <v>240200</v>
      </c>
      <c r="F10" s="39">
        <f t="shared" ca="1" si="3"/>
        <v>17420</v>
      </c>
      <c r="G10" s="39">
        <f t="shared" ca="1" si="4"/>
        <v>26875</v>
      </c>
      <c r="H10" s="39">
        <f t="shared" ca="1" si="5"/>
        <v>140495</v>
      </c>
      <c r="I10" s="39">
        <f t="shared" ca="1" si="6"/>
        <v>20360</v>
      </c>
      <c r="J10" s="39">
        <f t="shared" ca="1" si="7"/>
        <v>35045</v>
      </c>
      <c r="K10" s="39">
        <f t="shared" ca="1" si="8"/>
        <v>195900</v>
      </c>
      <c r="L10" s="41"/>
      <c r="M10" s="27"/>
      <c r="O10" s="36"/>
      <c r="P10" s="37"/>
      <c r="Q10" s="36"/>
      <c r="R10" s="37"/>
      <c r="AF10" s="11" t="s">
        <v>33</v>
      </c>
      <c r="AG10" s="38"/>
      <c r="AH10" s="38" t="s">
        <v>47</v>
      </c>
    </row>
    <row r="11" spans="1:34" ht="15" x14ac:dyDescent="0.25">
      <c r="A11" s="34" t="s">
        <v>52</v>
      </c>
      <c r="B11" s="35">
        <f t="shared" ca="1" si="0"/>
        <v>236735</v>
      </c>
      <c r="C11" s="35">
        <f t="shared" ca="1" si="1"/>
        <v>7550</v>
      </c>
      <c r="D11" s="35"/>
      <c r="E11" s="35">
        <f t="shared" ca="1" si="2"/>
        <v>229185</v>
      </c>
      <c r="F11" s="35">
        <f t="shared" ca="1" si="3"/>
        <v>17825</v>
      </c>
      <c r="G11" s="35">
        <f t="shared" ca="1" si="4"/>
        <v>24525</v>
      </c>
      <c r="H11" s="35">
        <f t="shared" ca="1" si="5"/>
        <v>129040</v>
      </c>
      <c r="I11" s="35">
        <f t="shared" ca="1" si="6"/>
        <v>21355</v>
      </c>
      <c r="J11" s="35">
        <f t="shared" ca="1" si="7"/>
        <v>36435</v>
      </c>
      <c r="K11" s="35">
        <f t="shared" ca="1" si="8"/>
        <v>186830</v>
      </c>
      <c r="L11" s="42"/>
      <c r="M11" s="37"/>
      <c r="O11" s="36"/>
      <c r="P11" s="37"/>
      <c r="Q11" s="36"/>
      <c r="R11" s="37"/>
      <c r="AF11" s="11" t="s">
        <v>31</v>
      </c>
      <c r="AG11" s="38"/>
      <c r="AH11" s="38" t="s">
        <v>53</v>
      </c>
    </row>
    <row r="12" spans="1:34" ht="15" x14ac:dyDescent="0.25">
      <c r="A12" s="37" t="s">
        <v>54</v>
      </c>
      <c r="B12" s="39">
        <f t="shared" ca="1" si="0"/>
        <v>240270</v>
      </c>
      <c r="C12" s="39">
        <f t="shared" ca="1" si="1"/>
        <v>7750</v>
      </c>
      <c r="D12" s="40"/>
      <c r="E12" s="39">
        <f t="shared" ca="1" si="2"/>
        <v>232515</v>
      </c>
      <c r="F12" s="39">
        <f t="shared" ca="1" si="3"/>
        <v>20135</v>
      </c>
      <c r="G12" s="39">
        <f t="shared" ca="1" si="4"/>
        <v>25105</v>
      </c>
      <c r="H12" s="39">
        <f t="shared" ca="1" si="5"/>
        <v>129750</v>
      </c>
      <c r="I12" s="39">
        <f t="shared" ca="1" si="6"/>
        <v>21795</v>
      </c>
      <c r="J12" s="39">
        <f t="shared" ca="1" si="7"/>
        <v>35730</v>
      </c>
      <c r="K12" s="39">
        <f t="shared" ca="1" si="8"/>
        <v>187275</v>
      </c>
      <c r="L12" s="41"/>
      <c r="M12" s="27"/>
      <c r="O12" s="36"/>
      <c r="P12" s="37"/>
      <c r="Q12" s="36"/>
      <c r="R12" s="37"/>
      <c r="AF12" s="11" t="s">
        <v>29</v>
      </c>
      <c r="AG12" s="38"/>
      <c r="AH12" s="38" t="s">
        <v>55</v>
      </c>
    </row>
    <row r="13" spans="1:34" ht="15" x14ac:dyDescent="0.25">
      <c r="A13" s="34" t="s">
        <v>56</v>
      </c>
      <c r="B13" s="35">
        <f t="shared" ca="1" si="0"/>
        <v>227015</v>
      </c>
      <c r="C13" s="35">
        <f t="shared" ca="1" si="1"/>
        <v>8960</v>
      </c>
      <c r="D13" s="35"/>
      <c r="E13" s="35">
        <f t="shared" ca="1" si="2"/>
        <v>218060</v>
      </c>
      <c r="F13" s="35">
        <f t="shared" ca="1" si="3"/>
        <v>19775</v>
      </c>
      <c r="G13" s="35">
        <f t="shared" ca="1" si="4"/>
        <v>24910</v>
      </c>
      <c r="H13" s="35">
        <f t="shared" ca="1" si="5"/>
        <v>119680</v>
      </c>
      <c r="I13" s="35">
        <f t="shared" ca="1" si="6"/>
        <v>21275</v>
      </c>
      <c r="J13" s="35">
        <f t="shared" ca="1" si="7"/>
        <v>32420</v>
      </c>
      <c r="K13" s="35">
        <f t="shared" ca="1" si="8"/>
        <v>173375</v>
      </c>
      <c r="L13" s="42"/>
      <c r="M13" s="37"/>
      <c r="O13" s="36"/>
      <c r="P13" s="37"/>
      <c r="Q13" s="36"/>
      <c r="R13" s="37"/>
      <c r="AF13" s="11" t="s">
        <v>27</v>
      </c>
      <c r="AG13" s="38"/>
      <c r="AH13" s="38" t="s">
        <v>57</v>
      </c>
    </row>
    <row r="14" spans="1:34" ht="15" x14ac:dyDescent="0.25">
      <c r="A14" s="37" t="s">
        <v>58</v>
      </c>
      <c r="B14" s="39">
        <f t="shared" ca="1" si="0"/>
        <v>226015</v>
      </c>
      <c r="C14" s="39">
        <f t="shared" ca="1" si="1"/>
        <v>10525</v>
      </c>
      <c r="D14" s="40"/>
      <c r="E14" s="39">
        <f t="shared" ca="1" si="2"/>
        <v>215490</v>
      </c>
      <c r="F14" s="39">
        <f t="shared" ca="1" si="3"/>
        <v>22225</v>
      </c>
      <c r="G14" s="39">
        <f t="shared" ca="1" si="4"/>
        <v>22745</v>
      </c>
      <c r="H14" s="39">
        <f t="shared" ca="1" si="5"/>
        <v>117785</v>
      </c>
      <c r="I14" s="39">
        <f t="shared" ca="1" si="6"/>
        <v>22070</v>
      </c>
      <c r="J14" s="39">
        <f t="shared" ca="1" si="7"/>
        <v>30665</v>
      </c>
      <c r="K14" s="39">
        <f t="shared" ca="1" si="8"/>
        <v>170520</v>
      </c>
      <c r="L14" s="41"/>
      <c r="M14" s="27"/>
      <c r="O14" s="36"/>
      <c r="P14" s="37"/>
      <c r="Q14" s="36"/>
      <c r="R14" s="37"/>
      <c r="AF14" s="11" t="s">
        <v>25</v>
      </c>
      <c r="AG14" s="38"/>
      <c r="AH14" s="43">
        <f>IF($M$7=$AH$7,0,IF($M$7=$AH$8,10,IF($M$7=$AH$9,20)))</f>
        <v>0</v>
      </c>
    </row>
    <row r="15" spans="1:34" ht="15" x14ac:dyDescent="0.25">
      <c r="A15" s="34" t="s">
        <v>59</v>
      </c>
      <c r="B15" s="35">
        <f t="shared" ca="1" si="0"/>
        <v>219540</v>
      </c>
      <c r="C15" s="35">
        <f t="shared" ca="1" si="1"/>
        <v>10935</v>
      </c>
      <c r="D15" s="35"/>
      <c r="E15" s="35">
        <f t="shared" ca="1" si="2"/>
        <v>208610</v>
      </c>
      <c r="F15" s="35">
        <f t="shared" ca="1" si="3"/>
        <v>20365</v>
      </c>
      <c r="G15" s="35">
        <f t="shared" ca="1" si="4"/>
        <v>21440</v>
      </c>
      <c r="H15" s="35">
        <f t="shared" ca="1" si="5"/>
        <v>114055</v>
      </c>
      <c r="I15" s="35">
        <f t="shared" ca="1" si="6"/>
        <v>21880</v>
      </c>
      <c r="J15" s="35">
        <f t="shared" ca="1" si="7"/>
        <v>30865</v>
      </c>
      <c r="K15" s="35">
        <f t="shared" ca="1" si="8"/>
        <v>166805</v>
      </c>
      <c r="L15" s="42"/>
      <c r="M15" s="37" t="s">
        <v>3</v>
      </c>
      <c r="O15" s="36"/>
      <c r="P15" s="37"/>
      <c r="Q15" s="36"/>
      <c r="R15" s="37"/>
      <c r="AF15" s="11" t="s">
        <v>22</v>
      </c>
      <c r="AG15" s="38"/>
      <c r="AH15" s="38" t="s">
        <v>60</v>
      </c>
    </row>
    <row r="16" spans="1:34" ht="15" x14ac:dyDescent="0.25">
      <c r="A16" s="44" t="s">
        <v>61</v>
      </c>
      <c r="B16" s="39">
        <f t="shared" ca="1" si="0"/>
        <v>211660</v>
      </c>
      <c r="C16" s="39">
        <f t="shared" ca="1" si="1"/>
        <v>11350</v>
      </c>
      <c r="D16" s="40"/>
      <c r="E16" s="39">
        <f t="shared" ca="1" si="2"/>
        <v>200310</v>
      </c>
      <c r="F16" s="39">
        <f t="shared" ca="1" si="3"/>
        <v>18040</v>
      </c>
      <c r="G16" s="39">
        <f t="shared" ca="1" si="4"/>
        <v>21020</v>
      </c>
      <c r="H16" s="39">
        <f t="shared" ca="1" si="5"/>
        <v>109555</v>
      </c>
      <c r="I16" s="39">
        <f t="shared" ca="1" si="6"/>
        <v>21275</v>
      </c>
      <c r="J16" s="39">
        <f t="shared" ca="1" si="7"/>
        <v>30420</v>
      </c>
      <c r="K16" s="39">
        <f t="shared" ca="1" si="8"/>
        <v>161250</v>
      </c>
      <c r="L16" s="41"/>
      <c r="M16" s="27"/>
      <c r="O16" s="36"/>
      <c r="P16" s="37"/>
      <c r="Q16" s="36"/>
      <c r="R16" s="37"/>
      <c r="AF16" s="11" t="s">
        <v>19</v>
      </c>
      <c r="AG16" s="38"/>
      <c r="AH16" s="43">
        <f>IF($M$8=$AH$10,0,IF($M$8=$AH$11,32,IF($M$8=$AH$12,64,IF($M$8=$AH$13,96))))</f>
        <v>0</v>
      </c>
    </row>
    <row r="17" spans="1:33" ht="15" x14ac:dyDescent="0.25">
      <c r="B17" s="39"/>
      <c r="C17" s="39"/>
      <c r="D17" s="39"/>
      <c r="E17" s="39"/>
      <c r="F17" s="39"/>
      <c r="G17" s="39"/>
      <c r="H17" s="39"/>
      <c r="I17" s="39"/>
      <c r="J17" s="45"/>
      <c r="K17" s="45"/>
      <c r="L17" s="42"/>
      <c r="M17" s="37"/>
      <c r="O17" s="36"/>
      <c r="P17" s="37"/>
      <c r="Q17" s="36"/>
      <c r="R17" s="46"/>
      <c r="AG17" s="38"/>
    </row>
    <row r="18" spans="1:33" ht="15" x14ac:dyDescent="0.25">
      <c r="A18" s="34" t="s">
        <v>44</v>
      </c>
      <c r="B18" s="35"/>
      <c r="C18" s="47">
        <f t="shared" ref="C18:C27" ca="1" si="9">VLOOKUP($AF18,INDIRECT($AH$15),4+$AH$14+$AH$16,FALSE)</f>
        <v>1.9</v>
      </c>
      <c r="D18" s="47"/>
      <c r="E18" s="47"/>
      <c r="F18" s="47">
        <f t="shared" ref="F18:F27" ca="1" si="10">VLOOKUP($AF18,INDIRECT($AH$15),7+$AH$14+$AH$16,FALSE)</f>
        <v>7.7</v>
      </c>
      <c r="G18" s="47">
        <f t="shared" ref="G18:G27" ca="1" si="11">VLOOKUP($AF18,INDIRECT($AH$15),8+$AH$14+$AH$16,FALSE)</f>
        <v>11.9</v>
      </c>
      <c r="H18" s="47">
        <f t="shared" ref="H18:H27" ca="1" si="12">VLOOKUP($AF18,INDIRECT($AH$15),9+$AH$14+$AH$16,FALSE)</f>
        <v>61.2</v>
      </c>
      <c r="I18" s="47">
        <f t="shared" ref="I18:I27" ca="1" si="13">VLOOKUP($AF18,INDIRECT($AH$15),10+$AH$14+$AH$16,FALSE)</f>
        <v>6.7</v>
      </c>
      <c r="J18" s="47">
        <f t="shared" ref="J18:J27" ca="1" si="14">VLOOKUP($AF18,INDIRECT($AH$15),11+$AH$14+$AH$16,FALSE)</f>
        <v>12.5</v>
      </c>
      <c r="K18" s="47">
        <f t="shared" ref="K18:K27" ca="1" si="15">VLOOKUP($AF18,INDIRECT($AH$15),12+$AH$14+$AH$16,FALSE)</f>
        <v>80.3</v>
      </c>
      <c r="L18" s="41"/>
      <c r="M18" s="27"/>
      <c r="O18" s="48"/>
      <c r="P18" s="37"/>
      <c r="Q18" s="36"/>
      <c r="R18" s="48"/>
      <c r="AF18" s="11" t="s">
        <v>40</v>
      </c>
      <c r="AG18" s="38"/>
    </row>
    <row r="19" spans="1:33" ht="15" x14ac:dyDescent="0.25">
      <c r="A19" s="37" t="s">
        <v>46</v>
      </c>
      <c r="B19" s="39"/>
      <c r="C19" s="49">
        <f t="shared" ca="1" si="9"/>
        <v>7.7</v>
      </c>
      <c r="D19" s="50"/>
      <c r="E19" s="49"/>
      <c r="F19" s="49">
        <f t="shared" ca="1" si="10"/>
        <v>7.5</v>
      </c>
      <c r="G19" s="49">
        <f t="shared" ca="1" si="11"/>
        <v>10.4</v>
      </c>
      <c r="H19" s="49">
        <f t="shared" ca="1" si="12"/>
        <v>61.3</v>
      </c>
      <c r="I19" s="49">
        <f t="shared" ca="1" si="13"/>
        <v>7.2</v>
      </c>
      <c r="J19" s="49">
        <f t="shared" ca="1" si="14"/>
        <v>13.6</v>
      </c>
      <c r="K19" s="49">
        <f t="shared" ca="1" si="15"/>
        <v>82.1</v>
      </c>
      <c r="L19" s="42"/>
      <c r="M19" s="37"/>
      <c r="O19" s="48"/>
      <c r="P19" s="46"/>
      <c r="Q19" s="36"/>
      <c r="R19" s="48"/>
      <c r="AF19" s="11" t="s">
        <v>38</v>
      </c>
      <c r="AG19" s="38"/>
    </row>
    <row r="20" spans="1:33" ht="15" x14ac:dyDescent="0.25">
      <c r="A20" s="34" t="s">
        <v>49</v>
      </c>
      <c r="B20" s="35"/>
      <c r="C20" s="47">
        <f t="shared" ca="1" si="9"/>
        <v>7.1</v>
      </c>
      <c r="D20" s="47"/>
      <c r="E20" s="47"/>
      <c r="F20" s="47">
        <f t="shared" ca="1" si="10"/>
        <v>7.2</v>
      </c>
      <c r="G20" s="47">
        <f t="shared" ca="1" si="11"/>
        <v>11.8</v>
      </c>
      <c r="H20" s="47">
        <f t="shared" ca="1" si="12"/>
        <v>58.5</v>
      </c>
      <c r="I20" s="47">
        <f t="shared" ca="1" si="13"/>
        <v>8.5</v>
      </c>
      <c r="J20" s="47">
        <f t="shared" ca="1" si="14"/>
        <v>14</v>
      </c>
      <c r="K20" s="47">
        <f t="shared" ca="1" si="15"/>
        <v>81</v>
      </c>
      <c r="L20" s="41"/>
      <c r="M20" s="27"/>
      <c r="O20" s="48"/>
      <c r="P20" s="37"/>
      <c r="Q20" s="36"/>
      <c r="R20" s="48"/>
      <c r="AF20" s="11" t="s">
        <v>36</v>
      </c>
      <c r="AG20" s="38"/>
    </row>
    <row r="21" spans="1:33" ht="15" x14ac:dyDescent="0.25">
      <c r="A21" s="37" t="s">
        <v>51</v>
      </c>
      <c r="B21" s="39"/>
      <c r="C21" s="49">
        <f t="shared" ca="1" si="9"/>
        <v>3.3</v>
      </c>
      <c r="D21" s="50"/>
      <c r="E21" s="49"/>
      <c r="F21" s="49">
        <f t="shared" ca="1" si="10"/>
        <v>7.3</v>
      </c>
      <c r="G21" s="49">
        <f t="shared" ca="1" si="11"/>
        <v>11.2</v>
      </c>
      <c r="H21" s="49">
        <f t="shared" ca="1" si="12"/>
        <v>58.5</v>
      </c>
      <c r="I21" s="49">
        <f t="shared" ca="1" si="13"/>
        <v>8.5</v>
      </c>
      <c r="J21" s="49">
        <f t="shared" ca="1" si="14"/>
        <v>14.6</v>
      </c>
      <c r="K21" s="49">
        <f t="shared" ca="1" si="15"/>
        <v>81.599999999999994</v>
      </c>
      <c r="L21" s="42"/>
      <c r="M21" s="37"/>
      <c r="O21" s="48"/>
      <c r="P21" s="46"/>
      <c r="Q21" s="36"/>
      <c r="R21" s="48"/>
      <c r="AF21" s="11" t="s">
        <v>34</v>
      </c>
      <c r="AG21" s="38"/>
    </row>
    <row r="22" spans="1:33" ht="15" x14ac:dyDescent="0.25">
      <c r="A22" s="34" t="s">
        <v>52</v>
      </c>
      <c r="B22" s="35"/>
      <c r="C22" s="47">
        <f t="shared" ca="1" si="9"/>
        <v>3.2</v>
      </c>
      <c r="D22" s="47"/>
      <c r="E22" s="47"/>
      <c r="F22" s="47">
        <f t="shared" ca="1" si="10"/>
        <v>7.8</v>
      </c>
      <c r="G22" s="47">
        <f t="shared" ca="1" si="11"/>
        <v>10.7</v>
      </c>
      <c r="H22" s="47">
        <f t="shared" ca="1" si="12"/>
        <v>56.3</v>
      </c>
      <c r="I22" s="47">
        <f t="shared" ca="1" si="13"/>
        <v>9.3000000000000007</v>
      </c>
      <c r="J22" s="47">
        <f t="shared" ca="1" si="14"/>
        <v>15.9</v>
      </c>
      <c r="K22" s="47">
        <f t="shared" ca="1" si="15"/>
        <v>81.5</v>
      </c>
      <c r="L22" s="41"/>
      <c r="M22" s="27"/>
      <c r="O22" s="48"/>
      <c r="P22" s="37"/>
      <c r="Q22" s="36"/>
      <c r="R22" s="48"/>
      <c r="AF22" s="11" t="s">
        <v>32</v>
      </c>
      <c r="AG22" s="38"/>
    </row>
    <row r="23" spans="1:33" ht="15" x14ac:dyDescent="0.25">
      <c r="A23" s="37" t="s">
        <v>54</v>
      </c>
      <c r="B23" s="39"/>
      <c r="C23" s="49">
        <f t="shared" ca="1" si="9"/>
        <v>3.2</v>
      </c>
      <c r="D23" s="50"/>
      <c r="E23" s="49"/>
      <c r="F23" s="49">
        <f t="shared" ca="1" si="10"/>
        <v>8.6999999999999993</v>
      </c>
      <c r="G23" s="49">
        <f t="shared" ca="1" si="11"/>
        <v>10.8</v>
      </c>
      <c r="H23" s="49">
        <f t="shared" ca="1" si="12"/>
        <v>55.8</v>
      </c>
      <c r="I23" s="49">
        <f t="shared" ca="1" si="13"/>
        <v>9.4</v>
      </c>
      <c r="J23" s="49">
        <f t="shared" ca="1" si="14"/>
        <v>15.4</v>
      </c>
      <c r="K23" s="49">
        <f t="shared" ca="1" si="15"/>
        <v>80.5</v>
      </c>
      <c r="L23" s="42"/>
      <c r="M23" s="37"/>
      <c r="O23" s="48"/>
      <c r="P23" s="46"/>
      <c r="Q23" s="36"/>
      <c r="R23" s="48"/>
      <c r="AF23" s="11" t="s">
        <v>30</v>
      </c>
      <c r="AG23" s="38"/>
    </row>
    <row r="24" spans="1:33" ht="15" x14ac:dyDescent="0.25">
      <c r="A24" s="34" t="s">
        <v>56</v>
      </c>
      <c r="B24" s="35"/>
      <c r="C24" s="47">
        <f t="shared" ca="1" si="9"/>
        <v>3.9</v>
      </c>
      <c r="D24" s="47"/>
      <c r="E24" s="47"/>
      <c r="F24" s="47">
        <f t="shared" ca="1" si="10"/>
        <v>9.1</v>
      </c>
      <c r="G24" s="47">
        <f t="shared" ca="1" si="11"/>
        <v>11.4</v>
      </c>
      <c r="H24" s="47">
        <f t="shared" ca="1" si="12"/>
        <v>54.9</v>
      </c>
      <c r="I24" s="47">
        <f t="shared" ca="1" si="13"/>
        <v>9.8000000000000007</v>
      </c>
      <c r="J24" s="47">
        <f t="shared" ca="1" si="14"/>
        <v>14.9</v>
      </c>
      <c r="K24" s="47">
        <f t="shared" ca="1" si="15"/>
        <v>79.5</v>
      </c>
      <c r="L24" s="41"/>
      <c r="M24" s="27"/>
      <c r="O24" s="48"/>
      <c r="P24" s="37"/>
      <c r="Q24" s="36"/>
      <c r="R24" s="48"/>
      <c r="AF24" s="11" t="s">
        <v>28</v>
      </c>
      <c r="AG24" s="38"/>
    </row>
    <row r="25" spans="1:33" ht="15" x14ac:dyDescent="0.25">
      <c r="A25" s="37" t="s">
        <v>58</v>
      </c>
      <c r="B25" s="39"/>
      <c r="C25" s="49">
        <f t="shared" ca="1" si="9"/>
        <v>4.7</v>
      </c>
      <c r="D25" s="51"/>
      <c r="E25" s="52"/>
      <c r="F25" s="49">
        <f t="shared" ca="1" si="10"/>
        <v>10.3</v>
      </c>
      <c r="G25" s="49">
        <f t="shared" ca="1" si="11"/>
        <v>10.6</v>
      </c>
      <c r="H25" s="49">
        <f t="shared" ca="1" si="12"/>
        <v>54.7</v>
      </c>
      <c r="I25" s="49">
        <f t="shared" ca="1" si="13"/>
        <v>10.199999999999999</v>
      </c>
      <c r="J25" s="49">
        <f t="shared" ca="1" si="14"/>
        <v>14.2</v>
      </c>
      <c r="K25" s="49">
        <f t="shared" ca="1" si="15"/>
        <v>79.099999999999994</v>
      </c>
      <c r="L25" s="42"/>
      <c r="M25" s="37"/>
      <c r="O25" s="48"/>
      <c r="P25" s="46"/>
      <c r="Q25" s="36"/>
      <c r="R25" s="48"/>
      <c r="AF25" s="11" t="s">
        <v>26</v>
      </c>
      <c r="AG25" s="38"/>
    </row>
    <row r="26" spans="1:33" ht="15" x14ac:dyDescent="0.25">
      <c r="A26" s="34" t="s">
        <v>59</v>
      </c>
      <c r="B26" s="35"/>
      <c r="C26" s="47">
        <f t="shared" ca="1" si="9"/>
        <v>5</v>
      </c>
      <c r="D26" s="53"/>
      <c r="E26" s="53"/>
      <c r="F26" s="47">
        <f t="shared" ca="1" si="10"/>
        <v>9.8000000000000007</v>
      </c>
      <c r="G26" s="47">
        <f t="shared" ca="1" si="11"/>
        <v>10.3</v>
      </c>
      <c r="H26" s="47">
        <f t="shared" ca="1" si="12"/>
        <v>54.7</v>
      </c>
      <c r="I26" s="47">
        <f t="shared" ca="1" si="13"/>
        <v>10.5</v>
      </c>
      <c r="J26" s="47">
        <f t="shared" ca="1" si="14"/>
        <v>14.8</v>
      </c>
      <c r="K26" s="47">
        <f t="shared" ca="1" si="15"/>
        <v>80</v>
      </c>
      <c r="L26" s="41"/>
      <c r="O26" s="48"/>
      <c r="P26" s="37"/>
      <c r="Q26" s="36"/>
      <c r="R26" s="48"/>
      <c r="AF26" s="11" t="s">
        <v>24</v>
      </c>
      <c r="AG26" s="38"/>
    </row>
    <row r="27" spans="1:33" ht="15" x14ac:dyDescent="0.25">
      <c r="A27" s="54" t="s">
        <v>61</v>
      </c>
      <c r="B27" s="55"/>
      <c r="C27" s="56">
        <f t="shared" ca="1" si="9"/>
        <v>5.4</v>
      </c>
      <c r="D27" s="57"/>
      <c r="E27" s="56"/>
      <c r="F27" s="56">
        <f t="shared" ca="1" si="10"/>
        <v>9</v>
      </c>
      <c r="G27" s="56">
        <f t="shared" ca="1" si="11"/>
        <v>10.5</v>
      </c>
      <c r="H27" s="56">
        <f t="shared" ca="1" si="12"/>
        <v>54.7</v>
      </c>
      <c r="I27" s="56">
        <f t="shared" ca="1" si="13"/>
        <v>10.6</v>
      </c>
      <c r="J27" s="56">
        <f t="shared" ca="1" si="14"/>
        <v>15.2</v>
      </c>
      <c r="K27" s="56">
        <f t="shared" ca="1" si="15"/>
        <v>80.5</v>
      </c>
      <c r="O27" s="37"/>
      <c r="P27" s="37"/>
      <c r="Q27" s="37"/>
      <c r="R27" s="37"/>
      <c r="AF27" s="11" t="s">
        <v>21</v>
      </c>
    </row>
    <row r="28" spans="1:33" ht="15" x14ac:dyDescent="0.25">
      <c r="K28" s="78" t="s">
        <v>79</v>
      </c>
      <c r="O28" s="37"/>
      <c r="P28" s="37"/>
      <c r="Q28" s="37"/>
      <c r="R28" s="37"/>
    </row>
    <row r="29" spans="1:33" x14ac:dyDescent="0.3">
      <c r="K29" s="78"/>
      <c r="O29" s="37"/>
      <c r="P29" s="37"/>
      <c r="Q29" s="37"/>
      <c r="R29" s="37"/>
    </row>
    <row r="30" spans="1:33" ht="24" customHeight="1" x14ac:dyDescent="0.3">
      <c r="A30" s="103" t="s">
        <v>109</v>
      </c>
      <c r="B30" s="103"/>
      <c r="C30" s="103"/>
      <c r="D30" s="103"/>
      <c r="E30" s="103"/>
      <c r="F30" s="103"/>
      <c r="G30" s="103"/>
      <c r="H30" s="103"/>
      <c r="I30" s="103"/>
      <c r="J30" s="103"/>
      <c r="K30" s="103"/>
      <c r="O30" s="37"/>
      <c r="P30" s="37"/>
      <c r="Q30" s="37"/>
      <c r="R30" s="37"/>
    </row>
    <row r="31" spans="1:33" ht="25.5" customHeight="1" x14ac:dyDescent="0.3">
      <c r="A31" s="103" t="s">
        <v>90</v>
      </c>
      <c r="B31" s="103"/>
      <c r="C31" s="103"/>
      <c r="D31" s="103"/>
      <c r="E31" s="103"/>
      <c r="F31" s="103"/>
      <c r="G31" s="103"/>
      <c r="H31" s="103"/>
      <c r="I31" s="103"/>
      <c r="J31" s="103"/>
      <c r="K31" s="103"/>
      <c r="O31" s="37"/>
      <c r="P31" s="37"/>
      <c r="Q31" s="37"/>
      <c r="R31" s="37"/>
    </row>
    <row r="32" spans="1:33" x14ac:dyDescent="0.3">
      <c r="A32" s="37" t="s">
        <v>91</v>
      </c>
      <c r="M32" s="26" t="s">
        <v>3</v>
      </c>
      <c r="O32" s="37"/>
      <c r="P32" s="37"/>
      <c r="Q32" s="37"/>
      <c r="R32" s="37"/>
    </row>
    <row r="33" spans="1:18" x14ac:dyDescent="0.3">
      <c r="A33" s="37" t="s">
        <v>86</v>
      </c>
      <c r="C33" s="37"/>
      <c r="O33" s="37"/>
      <c r="P33" s="37"/>
      <c r="Q33" s="37"/>
      <c r="R33" s="37"/>
    </row>
    <row r="34" spans="1:18" x14ac:dyDescent="0.3">
      <c r="A34" s="79" t="s">
        <v>84</v>
      </c>
      <c r="B34" s="79"/>
      <c r="C34" s="79"/>
      <c r="D34" s="79"/>
      <c r="E34" s="79"/>
      <c r="F34" s="79"/>
      <c r="H34" s="58"/>
    </row>
    <row r="35" spans="1:18" ht="37.5" customHeight="1" x14ac:dyDescent="0.3">
      <c r="A35" s="103" t="s">
        <v>108</v>
      </c>
      <c r="B35" s="103"/>
      <c r="C35" s="103"/>
      <c r="D35" s="103"/>
      <c r="E35" s="103"/>
      <c r="F35" s="103"/>
      <c r="G35" s="103"/>
      <c r="H35" s="103"/>
      <c r="I35" s="103"/>
      <c r="J35" s="103"/>
      <c r="K35" s="103"/>
    </row>
    <row r="36" spans="1:18" x14ac:dyDescent="0.3">
      <c r="A36" s="79" t="s">
        <v>87</v>
      </c>
      <c r="C36" s="37"/>
    </row>
    <row r="37" spans="1:18" x14ac:dyDescent="0.3">
      <c r="C37" s="37"/>
    </row>
    <row r="38" spans="1:18" x14ac:dyDescent="0.3">
      <c r="C38" s="37"/>
    </row>
    <row r="39" spans="1:18" x14ac:dyDescent="0.3">
      <c r="C39" s="37"/>
    </row>
    <row r="40" spans="1:18" x14ac:dyDescent="0.3">
      <c r="C40" s="37"/>
      <c r="K40" s="26" t="s">
        <v>3</v>
      </c>
    </row>
    <row r="41" spans="1:18" x14ac:dyDescent="0.3">
      <c r="C41" s="37"/>
    </row>
    <row r="42" spans="1:18" x14ac:dyDescent="0.3">
      <c r="C42" s="44"/>
    </row>
    <row r="44" spans="1:18" x14ac:dyDescent="0.3">
      <c r="C44" s="37"/>
    </row>
    <row r="45" spans="1:18" x14ac:dyDescent="0.3">
      <c r="C45" s="37"/>
    </row>
    <row r="46" spans="1:18" x14ac:dyDescent="0.3">
      <c r="C46" s="37"/>
    </row>
    <row r="47" spans="1:18" x14ac:dyDescent="0.3">
      <c r="C47" s="37"/>
    </row>
    <row r="48" spans="1:18" x14ac:dyDescent="0.3">
      <c r="C48" s="37"/>
    </row>
    <row r="49" spans="3:3" x14ac:dyDescent="0.3">
      <c r="C49" s="37"/>
    </row>
    <row r="50" spans="3:3" x14ac:dyDescent="0.3">
      <c r="C50" s="37"/>
    </row>
    <row r="51" spans="3:3" x14ac:dyDescent="0.3">
      <c r="C51" s="37"/>
    </row>
    <row r="52" spans="3:3" x14ac:dyDescent="0.3">
      <c r="C52" s="37"/>
    </row>
    <row r="53" spans="3:3" x14ac:dyDescent="0.3">
      <c r="C53" s="44"/>
    </row>
  </sheetData>
  <sheetProtection sheet="1" objects="1" scenarios="1"/>
  <mergeCells count="6">
    <mergeCell ref="A5:C5"/>
    <mergeCell ref="E5:E6"/>
    <mergeCell ref="F5:K5"/>
    <mergeCell ref="A35:K35"/>
    <mergeCell ref="A31:K31"/>
    <mergeCell ref="A30:K30"/>
  </mergeCells>
  <dataValidations count="2">
    <dataValidation type="list" allowBlank="1" showInputMessage="1" showErrorMessage="1" sqref="M8">
      <formula1>$AH$10:$AH$13</formula1>
    </dataValidation>
    <dataValidation type="list" allowBlank="1" showInputMessage="1" showErrorMessage="1" sqref="M7">
      <formula1>$AH$7:$AH$9</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9"/>
  <sheetViews>
    <sheetView workbookViewId="0"/>
  </sheetViews>
  <sheetFormatPr defaultRowHeight="14.4" x14ac:dyDescent="0.3"/>
  <cols>
    <col min="1" max="1" width="9.6640625" style="59" bestFit="1" customWidth="1"/>
    <col min="2" max="5" width="9.109375" style="59"/>
    <col min="6" max="8" width="10.33203125" style="59" bestFit="1" customWidth="1"/>
    <col min="9" max="9" width="11.33203125" style="59" bestFit="1" customWidth="1"/>
    <col min="10" max="13" width="10.33203125" style="59" bestFit="1" customWidth="1"/>
    <col min="14" max="15" width="9.109375" style="59"/>
  </cols>
  <sheetData>
    <row r="1" spans="1:15" ht="15" x14ac:dyDescent="0.25">
      <c r="B1" s="60">
        <v>12</v>
      </c>
      <c r="C1" s="60">
        <v>13</v>
      </c>
      <c r="D1" s="60">
        <v>14</v>
      </c>
      <c r="E1" s="60">
        <v>15</v>
      </c>
      <c r="F1" s="60">
        <v>10</v>
      </c>
      <c r="G1" s="60">
        <v>11</v>
      </c>
      <c r="H1" s="60">
        <v>12</v>
      </c>
      <c r="I1" s="60">
        <v>13</v>
      </c>
      <c r="J1" s="60">
        <v>10</v>
      </c>
      <c r="K1" s="60">
        <v>11</v>
      </c>
      <c r="L1" s="60">
        <v>12</v>
      </c>
      <c r="M1" s="60">
        <v>13</v>
      </c>
    </row>
    <row r="2" spans="1:15" ht="15" x14ac:dyDescent="0.25">
      <c r="F2" s="60">
        <v>1</v>
      </c>
      <c r="G2" s="60">
        <v>1</v>
      </c>
      <c r="H2" s="60">
        <v>1</v>
      </c>
      <c r="I2" s="60">
        <v>1</v>
      </c>
      <c r="J2" s="60">
        <v>2</v>
      </c>
      <c r="K2" s="60">
        <v>2</v>
      </c>
      <c r="L2" s="60">
        <v>2</v>
      </c>
      <c r="M2" s="60">
        <v>2</v>
      </c>
    </row>
    <row r="3" spans="1:15" ht="15" x14ac:dyDescent="0.25">
      <c r="B3" s="59" t="s">
        <v>45</v>
      </c>
      <c r="F3" s="59" t="s">
        <v>62</v>
      </c>
      <c r="J3" s="59" t="s">
        <v>63</v>
      </c>
    </row>
    <row r="4" spans="1:15" ht="15" x14ac:dyDescent="0.25">
      <c r="B4" s="61" t="s">
        <v>64</v>
      </c>
      <c r="C4" s="62" t="s">
        <v>65</v>
      </c>
      <c r="D4" s="62" t="s">
        <v>66</v>
      </c>
      <c r="E4" s="62" t="s">
        <v>67</v>
      </c>
      <c r="F4" s="61" t="s">
        <v>64</v>
      </c>
      <c r="G4" s="62" t="s">
        <v>65</v>
      </c>
      <c r="H4" s="62" t="s">
        <v>66</v>
      </c>
      <c r="I4" s="62" t="s">
        <v>67</v>
      </c>
      <c r="J4" s="61" t="s">
        <v>64</v>
      </c>
      <c r="K4" s="62" t="s">
        <v>65</v>
      </c>
      <c r="L4" s="62" t="s">
        <v>66</v>
      </c>
      <c r="M4" s="62" t="s">
        <v>67</v>
      </c>
    </row>
    <row r="5" spans="1:15" ht="15" x14ac:dyDescent="0.25">
      <c r="A5" s="63" t="s">
        <v>68</v>
      </c>
      <c r="B5" s="64">
        <v>11000</v>
      </c>
      <c r="C5" s="64">
        <v>15500</v>
      </c>
      <c r="D5" s="64">
        <v>20500</v>
      </c>
      <c r="E5" s="64">
        <v>90105</v>
      </c>
      <c r="F5" s="65">
        <v>10500</v>
      </c>
      <c r="G5" s="65">
        <v>15500</v>
      </c>
      <c r="H5" s="65">
        <v>19500</v>
      </c>
      <c r="I5" s="65">
        <v>80930</v>
      </c>
      <c r="J5" s="65">
        <v>14500</v>
      </c>
      <c r="K5" s="65">
        <v>21500</v>
      </c>
      <c r="L5" s="65">
        <v>28500</v>
      </c>
      <c r="M5" s="65">
        <v>9175</v>
      </c>
      <c r="O5" s="60">
        <v>-8</v>
      </c>
    </row>
    <row r="6" spans="1:15" ht="15" x14ac:dyDescent="0.25">
      <c r="A6" s="63" t="s">
        <v>61</v>
      </c>
      <c r="B6" s="64">
        <v>11500</v>
      </c>
      <c r="C6" s="64">
        <v>16500</v>
      </c>
      <c r="D6" s="64">
        <v>21500</v>
      </c>
      <c r="E6" s="64">
        <v>99325</v>
      </c>
      <c r="F6" s="65">
        <v>11500</v>
      </c>
      <c r="G6" s="65">
        <v>16000</v>
      </c>
      <c r="H6" s="65">
        <v>20500</v>
      </c>
      <c r="I6" s="65">
        <v>88915</v>
      </c>
      <c r="J6" s="65">
        <v>15000</v>
      </c>
      <c r="K6" s="65">
        <v>22000</v>
      </c>
      <c r="L6" s="65">
        <v>29500</v>
      </c>
      <c r="M6" s="65">
        <v>10410</v>
      </c>
      <c r="O6" s="60">
        <v>-4</v>
      </c>
    </row>
    <row r="7" spans="1:15" ht="15" x14ac:dyDescent="0.25">
      <c r="A7" s="66" t="s">
        <v>59</v>
      </c>
      <c r="B7" s="64">
        <v>12000</v>
      </c>
      <c r="C7" s="64">
        <v>17000</v>
      </c>
      <c r="D7" s="64">
        <v>22500</v>
      </c>
      <c r="E7" s="64">
        <v>104005</v>
      </c>
      <c r="F7" s="65">
        <v>12000</v>
      </c>
      <c r="G7" s="65">
        <v>16500</v>
      </c>
      <c r="H7" s="65">
        <v>21500</v>
      </c>
      <c r="I7" s="65">
        <v>92365</v>
      </c>
      <c r="J7" s="65">
        <v>15000</v>
      </c>
      <c r="K7" s="65">
        <v>22500</v>
      </c>
      <c r="L7" s="65">
        <v>30500</v>
      </c>
      <c r="M7" s="65">
        <v>11640</v>
      </c>
      <c r="O7" s="60">
        <v>0</v>
      </c>
    </row>
    <row r="8" spans="1:15" ht="15" x14ac:dyDescent="0.25">
      <c r="A8" s="66" t="s">
        <v>58</v>
      </c>
      <c r="B8" s="64">
        <v>12500</v>
      </c>
      <c r="C8" s="64">
        <v>17500</v>
      </c>
      <c r="D8" s="64">
        <v>23500</v>
      </c>
      <c r="E8" s="64">
        <v>104815</v>
      </c>
      <c r="F8" s="65">
        <v>12000</v>
      </c>
      <c r="G8" s="65">
        <v>17000</v>
      </c>
      <c r="H8" s="65">
        <v>22500</v>
      </c>
      <c r="I8" s="65">
        <v>91945</v>
      </c>
      <c r="J8" s="65">
        <v>15500</v>
      </c>
      <c r="K8" s="65">
        <v>23000</v>
      </c>
      <c r="L8" s="65">
        <v>31000</v>
      </c>
      <c r="M8" s="65">
        <v>12870</v>
      </c>
      <c r="O8" s="60">
        <v>4</v>
      </c>
    </row>
    <row r="9" spans="1:15" ht="15" x14ac:dyDescent="0.25">
      <c r="A9" s="66" t="s">
        <v>56</v>
      </c>
      <c r="B9" s="64">
        <v>12500</v>
      </c>
      <c r="C9" s="64">
        <v>18000</v>
      </c>
      <c r="D9" s="64">
        <v>24000</v>
      </c>
      <c r="E9" s="64">
        <v>107635</v>
      </c>
      <c r="F9" s="65">
        <v>12500</v>
      </c>
      <c r="G9" s="65">
        <v>18000</v>
      </c>
      <c r="H9" s="65">
        <v>23000</v>
      </c>
      <c r="I9" s="65">
        <v>94530</v>
      </c>
      <c r="J9" s="65">
        <v>15500</v>
      </c>
      <c r="K9" s="65">
        <v>23000</v>
      </c>
      <c r="L9" s="65">
        <v>31500</v>
      </c>
      <c r="M9" s="65">
        <v>13110</v>
      </c>
      <c r="O9" s="60">
        <v>8</v>
      </c>
    </row>
    <row r="10" spans="1:15" ht="15" x14ac:dyDescent="0.25">
      <c r="A10" s="66" t="s">
        <v>54</v>
      </c>
      <c r="B10" s="64">
        <v>12000</v>
      </c>
      <c r="C10" s="64">
        <v>17500</v>
      </c>
      <c r="D10" s="64">
        <v>23500</v>
      </c>
      <c r="E10" s="64">
        <v>120415</v>
      </c>
      <c r="F10" s="65">
        <v>11500</v>
      </c>
      <c r="G10" s="65">
        <v>17000</v>
      </c>
      <c r="H10" s="65">
        <v>22500</v>
      </c>
      <c r="I10" s="65">
        <v>106060</v>
      </c>
      <c r="J10" s="65">
        <v>15000</v>
      </c>
      <c r="K10" s="65">
        <v>23000</v>
      </c>
      <c r="L10" s="65">
        <v>31000</v>
      </c>
      <c r="M10" s="65">
        <v>14355</v>
      </c>
      <c r="O10" s="60">
        <v>12</v>
      </c>
    </row>
    <row r="11" spans="1:15" ht="15" x14ac:dyDescent="0.25">
      <c r="A11" s="66" t="s">
        <v>52</v>
      </c>
      <c r="B11" s="64">
        <v>11500</v>
      </c>
      <c r="C11" s="64">
        <v>17000</v>
      </c>
      <c r="D11" s="64">
        <v>23500</v>
      </c>
      <c r="E11" s="64">
        <v>122520</v>
      </c>
      <c r="F11" s="65">
        <v>11000</v>
      </c>
      <c r="G11" s="65">
        <v>16500</v>
      </c>
      <c r="H11" s="65">
        <v>22500</v>
      </c>
      <c r="I11" s="65">
        <v>107885</v>
      </c>
      <c r="J11" s="65">
        <v>14500</v>
      </c>
      <c r="K11" s="65">
        <v>22500</v>
      </c>
      <c r="L11" s="65">
        <v>31000</v>
      </c>
      <c r="M11" s="65">
        <v>14635</v>
      </c>
      <c r="O11" s="60">
        <v>16</v>
      </c>
    </row>
    <row r="12" spans="1:15" ht="15" x14ac:dyDescent="0.25">
      <c r="A12" s="66" t="s">
        <v>51</v>
      </c>
      <c r="B12" s="64">
        <v>12000</v>
      </c>
      <c r="C12" s="64">
        <v>17500</v>
      </c>
      <c r="D12" s="64">
        <v>23500</v>
      </c>
      <c r="E12" s="64">
        <v>136415</v>
      </c>
      <c r="F12" s="65">
        <v>12000</v>
      </c>
      <c r="G12" s="65">
        <v>17000</v>
      </c>
      <c r="H12" s="65">
        <v>23000</v>
      </c>
      <c r="I12" s="65">
        <v>120695</v>
      </c>
      <c r="J12" s="65">
        <v>14500</v>
      </c>
      <c r="K12" s="65">
        <v>22500</v>
      </c>
      <c r="L12" s="65">
        <v>31000</v>
      </c>
      <c r="M12" s="65">
        <v>15720</v>
      </c>
      <c r="O12" s="60">
        <v>20</v>
      </c>
    </row>
    <row r="13" spans="1:15" ht="15" x14ac:dyDescent="0.25">
      <c r="A13" s="66" t="s">
        <v>49</v>
      </c>
      <c r="B13" s="64">
        <v>12000</v>
      </c>
      <c r="C13" s="64">
        <v>18000</v>
      </c>
      <c r="D13" s="64">
        <v>24000</v>
      </c>
      <c r="E13" s="64">
        <v>136090</v>
      </c>
      <c r="F13" s="65">
        <v>12000</v>
      </c>
      <c r="G13" s="65">
        <v>17500</v>
      </c>
      <c r="H13" s="65">
        <v>23000</v>
      </c>
      <c r="I13" s="65">
        <v>120435</v>
      </c>
      <c r="J13" s="65">
        <v>15000</v>
      </c>
      <c r="K13" s="65">
        <v>22500</v>
      </c>
      <c r="L13" s="65">
        <v>31000</v>
      </c>
      <c r="M13" s="65">
        <v>15655</v>
      </c>
      <c r="O13" s="60">
        <v>24</v>
      </c>
    </row>
    <row r="14" spans="1:15" ht="15" x14ac:dyDescent="0.25">
      <c r="A14" s="66" t="s">
        <v>46</v>
      </c>
      <c r="B14" s="64">
        <v>12500</v>
      </c>
      <c r="C14" s="64">
        <v>18000</v>
      </c>
      <c r="D14" s="64">
        <v>24000</v>
      </c>
      <c r="E14" s="64">
        <v>151490</v>
      </c>
      <c r="F14" s="65">
        <v>12500</v>
      </c>
      <c r="G14" s="65">
        <v>17500</v>
      </c>
      <c r="H14" s="65">
        <v>23500</v>
      </c>
      <c r="I14" s="65">
        <v>134965</v>
      </c>
      <c r="J14" s="65">
        <v>14500</v>
      </c>
      <c r="K14" s="65">
        <v>23000</v>
      </c>
      <c r="L14" s="65">
        <v>32000</v>
      </c>
      <c r="M14" s="65">
        <v>16525</v>
      </c>
      <c r="O14" s="60">
        <v>28</v>
      </c>
    </row>
    <row r="15" spans="1:15" ht="15" x14ac:dyDescent="0.25">
      <c r="A15" s="66" t="s">
        <v>44</v>
      </c>
      <c r="B15" s="64">
        <v>13500</v>
      </c>
      <c r="C15" s="64">
        <v>18500</v>
      </c>
      <c r="D15" s="64">
        <v>24500</v>
      </c>
      <c r="E15" s="64">
        <v>165690</v>
      </c>
      <c r="F15" s="65">
        <v>13000</v>
      </c>
      <c r="G15" s="65">
        <v>18500</v>
      </c>
      <c r="H15" s="65">
        <v>24000</v>
      </c>
      <c r="I15" s="65">
        <v>147595</v>
      </c>
      <c r="J15" s="65">
        <v>15000</v>
      </c>
      <c r="K15" s="65">
        <v>23000</v>
      </c>
      <c r="L15" s="65">
        <v>32000</v>
      </c>
      <c r="M15" s="65">
        <v>18095</v>
      </c>
      <c r="O15" s="60">
        <v>32</v>
      </c>
    </row>
    <row r="16" spans="1:15" ht="15" x14ac:dyDescent="0.25">
      <c r="A16" s="66" t="s">
        <v>69</v>
      </c>
      <c r="B16" s="64">
        <v>0</v>
      </c>
      <c r="C16" s="64">
        <v>0</v>
      </c>
      <c r="D16" s="64" t="s">
        <v>73</v>
      </c>
      <c r="E16" s="64" t="s">
        <v>73</v>
      </c>
      <c r="F16" s="65" t="s">
        <v>73</v>
      </c>
      <c r="G16" s="65" t="s">
        <v>73</v>
      </c>
      <c r="H16" s="65" t="s">
        <v>73</v>
      </c>
      <c r="I16" s="65" t="s">
        <v>73</v>
      </c>
      <c r="J16" s="65" t="s">
        <v>73</v>
      </c>
      <c r="K16" s="65" t="s">
        <v>73</v>
      </c>
      <c r="L16" s="65" t="s">
        <v>73</v>
      </c>
      <c r="M16" s="65" t="s">
        <v>73</v>
      </c>
      <c r="O16" s="60">
        <v>36</v>
      </c>
    </row>
    <row r="17" spans="1:19" ht="15" x14ac:dyDescent="0.25">
      <c r="A17" s="66"/>
      <c r="B17" s="65"/>
      <c r="C17" s="65"/>
      <c r="D17" s="65"/>
      <c r="E17" s="65"/>
      <c r="F17" s="65"/>
      <c r="G17" s="65"/>
      <c r="H17" s="65"/>
      <c r="I17" s="65"/>
      <c r="J17" s="65"/>
      <c r="K17" s="65"/>
      <c r="L17" s="65"/>
      <c r="M17" s="65"/>
      <c r="O17" s="60"/>
      <c r="S17" t="s">
        <v>3</v>
      </c>
    </row>
    <row r="18" spans="1:19" ht="15" x14ac:dyDescent="0.25">
      <c r="B18" s="60">
        <v>20</v>
      </c>
      <c r="C18" s="60">
        <v>21</v>
      </c>
      <c r="D18" s="60">
        <v>22</v>
      </c>
      <c r="E18" s="60">
        <v>23</v>
      </c>
      <c r="F18" s="60">
        <v>18</v>
      </c>
      <c r="G18" s="60">
        <v>19</v>
      </c>
      <c r="H18" s="60">
        <v>20</v>
      </c>
      <c r="I18" s="60">
        <v>21</v>
      </c>
      <c r="J18" s="60">
        <v>18</v>
      </c>
      <c r="K18" s="60">
        <v>19</v>
      </c>
      <c r="L18" s="60">
        <v>20</v>
      </c>
      <c r="M18" s="60">
        <v>21</v>
      </c>
    </row>
    <row r="19" spans="1:19" ht="15" x14ac:dyDescent="0.25">
      <c r="B19" s="59" t="s">
        <v>45</v>
      </c>
      <c r="F19" s="59" t="s">
        <v>62</v>
      </c>
      <c r="J19" s="59" t="s">
        <v>63</v>
      </c>
    </row>
    <row r="20" spans="1:19" ht="15" x14ac:dyDescent="0.25">
      <c r="B20" s="61" t="s">
        <v>64</v>
      </c>
      <c r="C20" s="62" t="s">
        <v>65</v>
      </c>
      <c r="D20" s="62" t="s">
        <v>66</v>
      </c>
      <c r="E20" s="62" t="s">
        <v>67</v>
      </c>
      <c r="F20" s="61" t="s">
        <v>64</v>
      </c>
      <c r="G20" s="62" t="s">
        <v>65</v>
      </c>
      <c r="H20" s="62" t="s">
        <v>66</v>
      </c>
      <c r="I20" s="62" t="s">
        <v>67</v>
      </c>
      <c r="J20" s="61" t="s">
        <v>64</v>
      </c>
      <c r="K20" s="62" t="s">
        <v>65</v>
      </c>
      <c r="L20" s="62" t="s">
        <v>66</v>
      </c>
      <c r="M20" s="62" t="s">
        <v>67</v>
      </c>
    </row>
    <row r="21" spans="1:19" ht="15" x14ac:dyDescent="0.25">
      <c r="A21" s="63" t="s">
        <v>68</v>
      </c>
      <c r="B21" s="64">
        <v>16000</v>
      </c>
      <c r="C21" s="64">
        <v>21500</v>
      </c>
      <c r="D21" s="64">
        <v>27000</v>
      </c>
      <c r="E21" s="64">
        <v>104360</v>
      </c>
      <c r="F21" s="65">
        <v>16000</v>
      </c>
      <c r="G21" s="65">
        <v>21000</v>
      </c>
      <c r="H21" s="65">
        <v>26500</v>
      </c>
      <c r="I21" s="65">
        <v>93715</v>
      </c>
      <c r="J21" s="65">
        <v>16500</v>
      </c>
      <c r="K21" s="65">
        <v>25000</v>
      </c>
      <c r="L21" s="65">
        <v>32500</v>
      </c>
      <c r="M21" s="65">
        <v>10645</v>
      </c>
      <c r="O21" s="60">
        <v>-8</v>
      </c>
    </row>
    <row r="22" spans="1:19" ht="15" x14ac:dyDescent="0.25">
      <c r="A22" s="63" t="s">
        <v>61</v>
      </c>
      <c r="B22" s="64">
        <v>16500</v>
      </c>
      <c r="C22" s="64">
        <v>22000</v>
      </c>
      <c r="D22" s="64">
        <v>28000</v>
      </c>
      <c r="E22" s="64">
        <v>107745</v>
      </c>
      <c r="F22" s="65">
        <v>16500</v>
      </c>
      <c r="G22" s="65">
        <v>22000</v>
      </c>
      <c r="H22" s="65">
        <v>27500</v>
      </c>
      <c r="I22" s="65">
        <v>96740</v>
      </c>
      <c r="J22" s="65">
        <v>17000</v>
      </c>
      <c r="K22" s="65">
        <v>25000</v>
      </c>
      <c r="L22" s="65">
        <v>33500</v>
      </c>
      <c r="M22" s="65">
        <v>11005</v>
      </c>
      <c r="O22" s="60">
        <v>-4</v>
      </c>
    </row>
    <row r="23" spans="1:19" ht="15" x14ac:dyDescent="0.25">
      <c r="A23" s="66" t="s">
        <v>59</v>
      </c>
      <c r="B23" s="64">
        <v>16500</v>
      </c>
      <c r="C23" s="64">
        <v>22500</v>
      </c>
      <c r="D23" s="64">
        <v>29000</v>
      </c>
      <c r="E23" s="64">
        <v>115390</v>
      </c>
      <c r="F23" s="65">
        <v>16500</v>
      </c>
      <c r="G23" s="65">
        <v>22500</v>
      </c>
      <c r="H23" s="65">
        <v>28500</v>
      </c>
      <c r="I23" s="65">
        <v>102645</v>
      </c>
      <c r="J23" s="65">
        <v>16500</v>
      </c>
      <c r="K23" s="65">
        <v>25000</v>
      </c>
      <c r="L23" s="65">
        <v>34000</v>
      </c>
      <c r="M23" s="65">
        <v>12740</v>
      </c>
      <c r="O23" s="60">
        <v>0</v>
      </c>
    </row>
    <row r="24" spans="1:19" ht="15" x14ac:dyDescent="0.25">
      <c r="A24" s="66" t="s">
        <v>58</v>
      </c>
      <c r="B24" s="64">
        <v>16500</v>
      </c>
      <c r="C24" s="64">
        <v>22500</v>
      </c>
      <c r="D24" s="64">
        <v>28500</v>
      </c>
      <c r="E24" s="64">
        <v>123255</v>
      </c>
      <c r="F24" s="65">
        <v>16500</v>
      </c>
      <c r="G24" s="65">
        <v>22000</v>
      </c>
      <c r="H24" s="65">
        <v>28000</v>
      </c>
      <c r="I24" s="65">
        <v>108715</v>
      </c>
      <c r="J24" s="65">
        <v>17000</v>
      </c>
      <c r="K24" s="65">
        <v>25500</v>
      </c>
      <c r="L24" s="65">
        <v>34000</v>
      </c>
      <c r="M24" s="65">
        <v>14540</v>
      </c>
      <c r="O24" s="60">
        <v>4</v>
      </c>
    </row>
    <row r="25" spans="1:19" ht="15" x14ac:dyDescent="0.25">
      <c r="A25" s="66" t="s">
        <v>56</v>
      </c>
      <c r="B25" s="64">
        <v>16500</v>
      </c>
      <c r="C25" s="64">
        <v>22500</v>
      </c>
      <c r="D25" s="64">
        <v>28500</v>
      </c>
      <c r="E25" s="64">
        <v>129320</v>
      </c>
      <c r="F25" s="65">
        <v>16000</v>
      </c>
      <c r="G25" s="65">
        <v>22000</v>
      </c>
      <c r="H25" s="65">
        <v>28000</v>
      </c>
      <c r="I25" s="65">
        <v>114365</v>
      </c>
      <c r="J25" s="65">
        <v>17000</v>
      </c>
      <c r="K25" s="65">
        <v>25500</v>
      </c>
      <c r="L25" s="65">
        <v>34000</v>
      </c>
      <c r="M25" s="65">
        <v>14955</v>
      </c>
      <c r="O25" s="60">
        <v>8</v>
      </c>
    </row>
    <row r="26" spans="1:19" ht="15" x14ac:dyDescent="0.25">
      <c r="A26" s="66" t="s">
        <v>54</v>
      </c>
      <c r="B26" s="64">
        <v>16000</v>
      </c>
      <c r="C26" s="64">
        <v>22000</v>
      </c>
      <c r="D26" s="64">
        <v>28500</v>
      </c>
      <c r="E26" s="64">
        <v>142190</v>
      </c>
      <c r="F26" s="65">
        <v>16000</v>
      </c>
      <c r="G26" s="65">
        <v>21500</v>
      </c>
      <c r="H26" s="65">
        <v>28000</v>
      </c>
      <c r="I26" s="65">
        <v>125855</v>
      </c>
      <c r="J26" s="65">
        <v>16500</v>
      </c>
      <c r="K26" s="65">
        <v>24500</v>
      </c>
      <c r="L26" s="65">
        <v>33000</v>
      </c>
      <c r="M26" s="65">
        <v>16335</v>
      </c>
      <c r="O26" s="60">
        <v>12</v>
      </c>
    </row>
    <row r="27" spans="1:19" ht="15" x14ac:dyDescent="0.25">
      <c r="A27" s="66" t="s">
        <v>52</v>
      </c>
      <c r="B27" s="64">
        <v>16000</v>
      </c>
      <c r="C27" s="64">
        <v>22000</v>
      </c>
      <c r="D27" s="64">
        <v>28500</v>
      </c>
      <c r="E27" s="64">
        <v>140130</v>
      </c>
      <c r="F27" s="65">
        <v>16000</v>
      </c>
      <c r="G27" s="65">
        <v>22000</v>
      </c>
      <c r="H27" s="65">
        <v>28000</v>
      </c>
      <c r="I27" s="65">
        <v>124320</v>
      </c>
      <c r="J27" s="65">
        <v>16000</v>
      </c>
      <c r="K27" s="65">
        <v>24500</v>
      </c>
      <c r="L27" s="65">
        <v>33000</v>
      </c>
      <c r="M27" s="65">
        <v>15810</v>
      </c>
      <c r="O27" s="60">
        <v>16</v>
      </c>
    </row>
    <row r="28" spans="1:19" ht="15" x14ac:dyDescent="0.25">
      <c r="A28" s="66" t="s">
        <v>51</v>
      </c>
      <c r="B28" s="64">
        <v>16000</v>
      </c>
      <c r="C28" s="64">
        <v>22500</v>
      </c>
      <c r="D28" s="64">
        <v>29000</v>
      </c>
      <c r="E28" s="64">
        <v>152815</v>
      </c>
      <c r="F28" s="65">
        <v>16000</v>
      </c>
      <c r="G28" s="65">
        <v>22000</v>
      </c>
      <c r="H28" s="65">
        <v>28500</v>
      </c>
      <c r="I28" s="65">
        <v>135605</v>
      </c>
      <c r="J28" s="65">
        <v>16000</v>
      </c>
      <c r="K28" s="65">
        <v>24500</v>
      </c>
      <c r="L28" s="65">
        <v>33000</v>
      </c>
      <c r="M28" s="65">
        <v>17210</v>
      </c>
      <c r="O28" s="60">
        <v>20</v>
      </c>
    </row>
    <row r="29" spans="1:19" ht="15" x14ac:dyDescent="0.25">
      <c r="A29" s="66" t="s">
        <v>49</v>
      </c>
      <c r="B29" s="64">
        <v>16500</v>
      </c>
      <c r="C29" s="64">
        <v>22500</v>
      </c>
      <c r="D29" s="64">
        <v>29500</v>
      </c>
      <c r="E29" s="64">
        <v>152480</v>
      </c>
      <c r="F29" s="65">
        <v>16500</v>
      </c>
      <c r="G29" s="65">
        <v>22500</v>
      </c>
      <c r="H29" s="65">
        <v>29000</v>
      </c>
      <c r="I29" s="65">
        <v>135330</v>
      </c>
      <c r="J29" s="65">
        <v>16500</v>
      </c>
      <c r="K29" s="65">
        <v>24500</v>
      </c>
      <c r="L29" s="65">
        <v>33500</v>
      </c>
      <c r="M29" s="65">
        <v>17150</v>
      </c>
      <c r="O29" s="60">
        <v>24</v>
      </c>
    </row>
    <row r="30" spans="1:19" ht="15" x14ac:dyDescent="0.25">
      <c r="A30" s="66" t="s">
        <v>46</v>
      </c>
      <c r="B30" s="64" t="s">
        <v>23</v>
      </c>
      <c r="C30" s="64" t="s">
        <v>23</v>
      </c>
      <c r="D30" s="64" t="s">
        <v>23</v>
      </c>
      <c r="E30" s="64" t="s">
        <v>23</v>
      </c>
      <c r="F30" s="64" t="s">
        <v>23</v>
      </c>
      <c r="G30" s="64" t="s">
        <v>23</v>
      </c>
      <c r="H30" s="64" t="s">
        <v>23</v>
      </c>
      <c r="I30" s="64" t="s">
        <v>23</v>
      </c>
      <c r="J30" s="64" t="s">
        <v>23</v>
      </c>
      <c r="K30" s="64" t="s">
        <v>23</v>
      </c>
      <c r="L30" s="64" t="s">
        <v>23</v>
      </c>
      <c r="M30" s="64" t="s">
        <v>23</v>
      </c>
      <c r="O30" s="60">
        <v>28</v>
      </c>
    </row>
    <row r="31" spans="1:19" x14ac:dyDescent="0.3">
      <c r="A31" s="66" t="s">
        <v>44</v>
      </c>
      <c r="B31" s="64" t="s">
        <v>23</v>
      </c>
      <c r="C31" s="64" t="s">
        <v>23</v>
      </c>
      <c r="D31" s="64" t="s">
        <v>23</v>
      </c>
      <c r="E31" s="64" t="s">
        <v>23</v>
      </c>
      <c r="F31" s="64" t="s">
        <v>23</v>
      </c>
      <c r="G31" s="64" t="s">
        <v>23</v>
      </c>
      <c r="H31" s="64" t="s">
        <v>23</v>
      </c>
      <c r="I31" s="64" t="s">
        <v>23</v>
      </c>
      <c r="J31" s="64" t="s">
        <v>23</v>
      </c>
      <c r="K31" s="64" t="s">
        <v>23</v>
      </c>
      <c r="L31" s="64" t="s">
        <v>23</v>
      </c>
      <c r="M31" s="64" t="s">
        <v>23</v>
      </c>
      <c r="O31" s="60">
        <v>32</v>
      </c>
    </row>
    <row r="32" spans="1:19" x14ac:dyDescent="0.3">
      <c r="A32" s="66" t="s">
        <v>69</v>
      </c>
      <c r="B32" s="64" t="s">
        <v>73</v>
      </c>
      <c r="C32" s="64" t="s">
        <v>73</v>
      </c>
      <c r="D32" s="64" t="s">
        <v>73</v>
      </c>
      <c r="E32" s="64" t="s">
        <v>73</v>
      </c>
      <c r="F32" s="65" t="s">
        <v>73</v>
      </c>
      <c r="G32" s="65" t="s">
        <v>73</v>
      </c>
      <c r="H32" s="65" t="s">
        <v>73</v>
      </c>
      <c r="I32" s="65" t="s">
        <v>73</v>
      </c>
      <c r="J32" s="65" t="s">
        <v>73</v>
      </c>
      <c r="K32" s="65" t="s">
        <v>73</v>
      </c>
      <c r="L32" s="65" t="s">
        <v>73</v>
      </c>
      <c r="M32" s="65" t="s">
        <v>73</v>
      </c>
      <c r="O32" s="60">
        <v>36</v>
      </c>
    </row>
    <row r="33" spans="1:15" x14ac:dyDescent="0.3">
      <c r="A33" s="66"/>
      <c r="B33" s="65"/>
      <c r="C33" s="65"/>
      <c r="D33" s="65"/>
      <c r="E33" s="65"/>
      <c r="F33" s="65"/>
      <c r="G33" s="65"/>
      <c r="H33" s="65"/>
      <c r="I33" s="65"/>
      <c r="J33" s="65"/>
      <c r="K33" s="65"/>
      <c r="L33" s="65"/>
      <c r="M33" s="65"/>
    </row>
    <row r="34" spans="1:15" x14ac:dyDescent="0.3">
      <c r="B34" s="60">
        <v>28</v>
      </c>
      <c r="C34" s="60">
        <v>29</v>
      </c>
      <c r="D34" s="60">
        <v>30</v>
      </c>
      <c r="E34" s="60">
        <v>31</v>
      </c>
      <c r="F34" s="60">
        <v>26</v>
      </c>
      <c r="G34" s="60">
        <v>27</v>
      </c>
      <c r="H34" s="60">
        <v>28</v>
      </c>
      <c r="I34" s="60">
        <v>29</v>
      </c>
      <c r="J34" s="60">
        <v>26</v>
      </c>
      <c r="K34" s="60">
        <v>27</v>
      </c>
      <c r="L34" s="60">
        <v>28</v>
      </c>
      <c r="M34" s="60">
        <v>29</v>
      </c>
    </row>
    <row r="35" spans="1:15" x14ac:dyDescent="0.3">
      <c r="B35" s="59" t="s">
        <v>45</v>
      </c>
      <c r="F35" s="59" t="s">
        <v>62</v>
      </c>
      <c r="J35" s="59" t="s">
        <v>63</v>
      </c>
    </row>
    <row r="36" spans="1:15" x14ac:dyDescent="0.3">
      <c r="B36" s="61" t="s">
        <v>64</v>
      </c>
      <c r="C36" s="62" t="s">
        <v>65</v>
      </c>
      <c r="D36" s="62" t="s">
        <v>66</v>
      </c>
      <c r="E36" s="62" t="s">
        <v>67</v>
      </c>
      <c r="F36" s="61" t="s">
        <v>64</v>
      </c>
      <c r="G36" s="62" t="s">
        <v>65</v>
      </c>
      <c r="H36" s="62" t="s">
        <v>66</v>
      </c>
      <c r="I36" s="62" t="s">
        <v>67</v>
      </c>
      <c r="J36" s="61" t="s">
        <v>64</v>
      </c>
      <c r="K36" s="62" t="s">
        <v>65</v>
      </c>
      <c r="L36" s="62" t="s">
        <v>66</v>
      </c>
      <c r="M36" s="62" t="s">
        <v>67</v>
      </c>
    </row>
    <row r="37" spans="1:15" x14ac:dyDescent="0.3">
      <c r="A37" s="63" t="s">
        <v>68</v>
      </c>
      <c r="B37" s="64">
        <v>19000</v>
      </c>
      <c r="C37" s="64">
        <v>26000</v>
      </c>
      <c r="D37" s="64">
        <v>33500</v>
      </c>
      <c r="E37" s="64">
        <v>109565</v>
      </c>
      <c r="F37" s="65">
        <v>19000</v>
      </c>
      <c r="G37" s="65">
        <v>26000</v>
      </c>
      <c r="H37" s="65">
        <v>33000</v>
      </c>
      <c r="I37" s="65">
        <v>98325</v>
      </c>
      <c r="J37" s="65">
        <v>18000</v>
      </c>
      <c r="K37" s="65">
        <v>27500</v>
      </c>
      <c r="L37" s="65">
        <v>36500</v>
      </c>
      <c r="M37" s="65">
        <v>11240</v>
      </c>
      <c r="O37" s="60">
        <v>-8</v>
      </c>
    </row>
    <row r="38" spans="1:15" x14ac:dyDescent="0.3">
      <c r="A38" s="63" t="s">
        <v>61</v>
      </c>
      <c r="B38" s="64">
        <v>19000</v>
      </c>
      <c r="C38" s="64">
        <v>26000</v>
      </c>
      <c r="D38" s="64">
        <v>33000</v>
      </c>
      <c r="E38" s="64">
        <v>120405</v>
      </c>
      <c r="F38" s="65">
        <v>19000</v>
      </c>
      <c r="G38" s="65">
        <v>25500</v>
      </c>
      <c r="H38" s="65">
        <v>32500</v>
      </c>
      <c r="I38" s="65">
        <v>108055</v>
      </c>
      <c r="J38" s="65">
        <v>18000</v>
      </c>
      <c r="K38" s="65">
        <v>28000</v>
      </c>
      <c r="L38" s="65">
        <v>36500</v>
      </c>
      <c r="M38" s="65">
        <v>12355</v>
      </c>
      <c r="O38" s="60">
        <v>-4</v>
      </c>
    </row>
    <row r="39" spans="1:15" x14ac:dyDescent="0.3">
      <c r="A39" s="66" t="s">
        <v>59</v>
      </c>
      <c r="B39" s="64">
        <v>19000</v>
      </c>
      <c r="C39" s="64">
        <v>26000</v>
      </c>
      <c r="D39" s="64">
        <v>33500</v>
      </c>
      <c r="E39" s="64">
        <v>129335</v>
      </c>
      <c r="F39" s="65">
        <v>19000</v>
      </c>
      <c r="G39" s="65">
        <v>26000</v>
      </c>
      <c r="H39" s="65">
        <v>33000</v>
      </c>
      <c r="I39" s="65">
        <v>115260</v>
      </c>
      <c r="J39" s="65">
        <v>18000</v>
      </c>
      <c r="K39" s="65">
        <v>27500</v>
      </c>
      <c r="L39" s="65">
        <v>36500</v>
      </c>
      <c r="M39" s="65">
        <v>14075</v>
      </c>
      <c r="O39" s="60">
        <v>0</v>
      </c>
    </row>
    <row r="40" spans="1:15" x14ac:dyDescent="0.3">
      <c r="A40" s="66" t="s">
        <v>58</v>
      </c>
      <c r="B40" s="64">
        <v>18500</v>
      </c>
      <c r="C40" s="64">
        <v>26000</v>
      </c>
      <c r="D40" s="64">
        <v>33500</v>
      </c>
      <c r="E40" s="64">
        <v>136640</v>
      </c>
      <c r="F40" s="65">
        <v>18500</v>
      </c>
      <c r="G40" s="65">
        <v>26000</v>
      </c>
      <c r="H40" s="65">
        <v>33000</v>
      </c>
      <c r="I40" s="65">
        <v>120675</v>
      </c>
      <c r="J40" s="65">
        <v>18000</v>
      </c>
      <c r="K40" s="65">
        <v>27500</v>
      </c>
      <c r="L40" s="65">
        <v>36500</v>
      </c>
      <c r="M40" s="65">
        <v>15965</v>
      </c>
      <c r="O40" s="60">
        <v>4</v>
      </c>
    </row>
    <row r="41" spans="1:15" x14ac:dyDescent="0.3">
      <c r="A41" s="66" t="s">
        <v>56</v>
      </c>
      <c r="B41" s="64">
        <v>18500</v>
      </c>
      <c r="C41" s="64">
        <v>26000</v>
      </c>
      <c r="D41" s="64">
        <v>33500</v>
      </c>
      <c r="E41" s="64">
        <v>137520</v>
      </c>
      <c r="F41" s="65">
        <v>18500</v>
      </c>
      <c r="G41" s="65">
        <v>25500</v>
      </c>
      <c r="H41" s="65">
        <v>33000</v>
      </c>
      <c r="I41" s="65">
        <v>121620</v>
      </c>
      <c r="J41" s="65">
        <v>17000</v>
      </c>
      <c r="K41" s="65">
        <v>27000</v>
      </c>
      <c r="L41" s="65">
        <v>35500</v>
      </c>
      <c r="M41" s="65">
        <v>15900</v>
      </c>
      <c r="O41" s="60">
        <v>8</v>
      </c>
    </row>
    <row r="42" spans="1:15" x14ac:dyDescent="0.3">
      <c r="A42" s="66" t="s">
        <v>54</v>
      </c>
      <c r="B42" s="64">
        <v>18000</v>
      </c>
      <c r="C42" s="64">
        <v>25500</v>
      </c>
      <c r="D42" s="64">
        <v>33000</v>
      </c>
      <c r="E42" s="64">
        <v>150515</v>
      </c>
      <c r="F42" s="65">
        <v>18500</v>
      </c>
      <c r="G42" s="65">
        <v>25500</v>
      </c>
      <c r="H42" s="65">
        <v>33000</v>
      </c>
      <c r="I42" s="65">
        <v>133025</v>
      </c>
      <c r="J42" s="65">
        <v>17000</v>
      </c>
      <c r="K42" s="65">
        <v>26500</v>
      </c>
      <c r="L42" s="65">
        <v>35000</v>
      </c>
      <c r="M42" s="65">
        <v>17490</v>
      </c>
      <c r="O42" s="60">
        <v>12</v>
      </c>
    </row>
    <row r="43" spans="1:15" x14ac:dyDescent="0.3">
      <c r="A43" s="66" t="s">
        <v>52</v>
      </c>
      <c r="B43" s="64">
        <v>18500</v>
      </c>
      <c r="C43" s="64">
        <v>25500</v>
      </c>
      <c r="D43" s="64">
        <v>33500</v>
      </c>
      <c r="E43" s="64">
        <v>147085</v>
      </c>
      <c r="F43" s="65">
        <v>18500</v>
      </c>
      <c r="G43" s="65">
        <v>25500</v>
      </c>
      <c r="H43" s="65">
        <v>33500</v>
      </c>
      <c r="I43" s="65">
        <v>130185</v>
      </c>
      <c r="J43" s="65">
        <v>17000</v>
      </c>
      <c r="K43" s="65">
        <v>26500</v>
      </c>
      <c r="L43" s="65">
        <v>35500</v>
      </c>
      <c r="M43" s="65">
        <v>16895</v>
      </c>
      <c r="O43" s="60">
        <v>16</v>
      </c>
    </row>
    <row r="44" spans="1:15" x14ac:dyDescent="0.3">
      <c r="A44" s="66" t="s">
        <v>51</v>
      </c>
      <c r="B44" s="64" t="s">
        <v>23</v>
      </c>
      <c r="C44" s="64" t="s">
        <v>23</v>
      </c>
      <c r="D44" s="64" t="s">
        <v>23</v>
      </c>
      <c r="E44" s="64" t="s">
        <v>23</v>
      </c>
      <c r="F44" s="64" t="s">
        <v>23</v>
      </c>
      <c r="G44" s="64" t="s">
        <v>23</v>
      </c>
      <c r="H44" s="64" t="s">
        <v>23</v>
      </c>
      <c r="I44" s="64" t="s">
        <v>23</v>
      </c>
      <c r="J44" s="64" t="s">
        <v>23</v>
      </c>
      <c r="K44" s="64" t="s">
        <v>23</v>
      </c>
      <c r="L44" s="64" t="s">
        <v>23</v>
      </c>
      <c r="M44" s="64" t="s">
        <v>23</v>
      </c>
      <c r="O44" s="60">
        <v>20</v>
      </c>
    </row>
    <row r="45" spans="1:15" x14ac:dyDescent="0.3">
      <c r="A45" s="66" t="s">
        <v>49</v>
      </c>
      <c r="B45" s="64" t="s">
        <v>23</v>
      </c>
      <c r="C45" s="64" t="s">
        <v>23</v>
      </c>
      <c r="D45" s="64" t="s">
        <v>23</v>
      </c>
      <c r="E45" s="64" t="s">
        <v>23</v>
      </c>
      <c r="F45" s="64" t="s">
        <v>23</v>
      </c>
      <c r="G45" s="64" t="s">
        <v>23</v>
      </c>
      <c r="H45" s="64" t="s">
        <v>23</v>
      </c>
      <c r="I45" s="64" t="s">
        <v>23</v>
      </c>
      <c r="J45" s="64" t="s">
        <v>23</v>
      </c>
      <c r="K45" s="64" t="s">
        <v>23</v>
      </c>
      <c r="L45" s="64" t="s">
        <v>23</v>
      </c>
      <c r="M45" s="64" t="s">
        <v>23</v>
      </c>
      <c r="O45" s="60">
        <v>24</v>
      </c>
    </row>
    <row r="46" spans="1:15" x14ac:dyDescent="0.3">
      <c r="A46" s="66" t="s">
        <v>46</v>
      </c>
      <c r="B46" s="64" t="s">
        <v>23</v>
      </c>
      <c r="C46" s="64" t="s">
        <v>23</v>
      </c>
      <c r="D46" s="64" t="s">
        <v>23</v>
      </c>
      <c r="E46" s="64" t="s">
        <v>23</v>
      </c>
      <c r="F46" s="64" t="s">
        <v>23</v>
      </c>
      <c r="G46" s="64" t="s">
        <v>23</v>
      </c>
      <c r="H46" s="64" t="s">
        <v>23</v>
      </c>
      <c r="I46" s="64" t="s">
        <v>23</v>
      </c>
      <c r="J46" s="64" t="s">
        <v>23</v>
      </c>
      <c r="K46" s="64" t="s">
        <v>23</v>
      </c>
      <c r="L46" s="64" t="s">
        <v>23</v>
      </c>
      <c r="M46" s="64" t="s">
        <v>23</v>
      </c>
      <c r="O46" s="60">
        <v>28</v>
      </c>
    </row>
    <row r="47" spans="1:15" x14ac:dyDescent="0.3">
      <c r="A47" s="66" t="s">
        <v>44</v>
      </c>
      <c r="B47" s="64" t="s">
        <v>23</v>
      </c>
      <c r="C47" s="64" t="s">
        <v>23</v>
      </c>
      <c r="D47" s="64" t="s">
        <v>23</v>
      </c>
      <c r="E47" s="64" t="s">
        <v>23</v>
      </c>
      <c r="F47" s="64" t="s">
        <v>23</v>
      </c>
      <c r="G47" s="64" t="s">
        <v>23</v>
      </c>
      <c r="H47" s="64" t="s">
        <v>23</v>
      </c>
      <c r="I47" s="64" t="s">
        <v>23</v>
      </c>
      <c r="J47" s="64" t="s">
        <v>23</v>
      </c>
      <c r="K47" s="64" t="s">
        <v>23</v>
      </c>
      <c r="L47" s="64" t="s">
        <v>23</v>
      </c>
      <c r="M47" s="64" t="s">
        <v>23</v>
      </c>
      <c r="O47" s="60">
        <v>32</v>
      </c>
    </row>
    <row r="48" spans="1:15" x14ac:dyDescent="0.3">
      <c r="A48" s="66" t="s">
        <v>69</v>
      </c>
      <c r="B48" s="64" t="s">
        <v>73</v>
      </c>
      <c r="C48" s="64" t="s">
        <v>73</v>
      </c>
      <c r="D48" s="64" t="s">
        <v>73</v>
      </c>
      <c r="E48" s="64" t="s">
        <v>73</v>
      </c>
      <c r="F48" s="65" t="s">
        <v>73</v>
      </c>
      <c r="G48" s="65" t="s">
        <v>73</v>
      </c>
      <c r="H48" s="65" t="s">
        <v>73</v>
      </c>
      <c r="I48" s="65" t="s">
        <v>73</v>
      </c>
      <c r="J48" s="65" t="s">
        <v>73</v>
      </c>
      <c r="K48" s="65" t="s">
        <v>73</v>
      </c>
      <c r="L48" s="65" t="s">
        <v>73</v>
      </c>
      <c r="M48" s="65" t="s">
        <v>73</v>
      </c>
      <c r="O48" s="60">
        <v>36</v>
      </c>
    </row>
    <row r="50" spans="1:15" x14ac:dyDescent="0.3">
      <c r="B50" s="60">
        <v>48</v>
      </c>
      <c r="C50" s="60">
        <v>49</v>
      </c>
      <c r="D50" s="60">
        <v>50</v>
      </c>
      <c r="E50" s="60">
        <v>51</v>
      </c>
      <c r="F50" s="60">
        <v>46</v>
      </c>
      <c r="G50" s="60">
        <v>47</v>
      </c>
      <c r="H50" s="60">
        <v>48</v>
      </c>
      <c r="I50" s="60">
        <v>49</v>
      </c>
      <c r="J50" s="60">
        <v>46</v>
      </c>
      <c r="K50" s="60">
        <v>47</v>
      </c>
      <c r="L50" s="60">
        <v>48</v>
      </c>
      <c r="M50" s="60">
        <v>49</v>
      </c>
    </row>
    <row r="51" spans="1:15" x14ac:dyDescent="0.3">
      <c r="B51" s="59" t="s">
        <v>45</v>
      </c>
      <c r="F51" s="59" t="s">
        <v>62</v>
      </c>
      <c r="J51" s="59" t="s">
        <v>63</v>
      </c>
    </row>
    <row r="52" spans="1:15" x14ac:dyDescent="0.3">
      <c r="B52" s="61" t="s">
        <v>64</v>
      </c>
      <c r="C52" s="62" t="s">
        <v>65</v>
      </c>
      <c r="D52" s="62" t="s">
        <v>66</v>
      </c>
      <c r="E52" s="62" t="s">
        <v>67</v>
      </c>
      <c r="F52" s="61" t="s">
        <v>64</v>
      </c>
      <c r="G52" s="62" t="s">
        <v>65</v>
      </c>
      <c r="H52" s="62" t="s">
        <v>66</v>
      </c>
      <c r="I52" s="62" t="s">
        <v>67</v>
      </c>
      <c r="J52" s="61" t="s">
        <v>64</v>
      </c>
      <c r="K52" s="62" t="s">
        <v>65</v>
      </c>
      <c r="L52" s="62" t="s">
        <v>66</v>
      </c>
      <c r="M52" s="62" t="s">
        <v>67</v>
      </c>
    </row>
    <row r="53" spans="1:15" x14ac:dyDescent="0.3">
      <c r="A53" s="63" t="s">
        <v>68</v>
      </c>
      <c r="B53" s="64">
        <v>20000</v>
      </c>
      <c r="C53" s="64">
        <v>31000</v>
      </c>
      <c r="D53" s="64">
        <v>42000</v>
      </c>
      <c r="E53" s="64">
        <v>122250</v>
      </c>
      <c r="F53" s="65">
        <v>20500</v>
      </c>
      <c r="G53" s="65">
        <v>31000</v>
      </c>
      <c r="H53" s="65">
        <v>42000</v>
      </c>
      <c r="I53" s="65">
        <v>109215</v>
      </c>
      <c r="J53" s="65">
        <v>17000</v>
      </c>
      <c r="K53" s="65">
        <v>30000</v>
      </c>
      <c r="L53" s="65">
        <v>40000</v>
      </c>
      <c r="M53" s="65">
        <v>13035</v>
      </c>
      <c r="O53" s="60">
        <v>-8</v>
      </c>
    </row>
    <row r="54" spans="1:15" x14ac:dyDescent="0.3">
      <c r="A54" s="63" t="s">
        <v>61</v>
      </c>
      <c r="B54" s="64">
        <v>20000</v>
      </c>
      <c r="C54" s="64">
        <v>31000</v>
      </c>
      <c r="D54" s="64">
        <v>42000</v>
      </c>
      <c r="E54" s="64">
        <v>127985</v>
      </c>
      <c r="F54" s="65">
        <v>20500</v>
      </c>
      <c r="G54" s="65">
        <v>31000</v>
      </c>
      <c r="H54" s="65">
        <v>42500</v>
      </c>
      <c r="I54" s="65">
        <v>114550</v>
      </c>
      <c r="J54" s="65">
        <v>18000</v>
      </c>
      <c r="K54" s="65">
        <v>30000</v>
      </c>
      <c r="L54" s="65">
        <v>40500</v>
      </c>
      <c r="M54" s="65">
        <v>13435</v>
      </c>
      <c r="O54" s="60">
        <v>-4</v>
      </c>
    </row>
    <row r="55" spans="1:15" x14ac:dyDescent="0.3">
      <c r="A55" s="66" t="s">
        <v>59</v>
      </c>
      <c r="B55" s="64" t="s">
        <v>23</v>
      </c>
      <c r="C55" s="64" t="s">
        <v>23</v>
      </c>
      <c r="D55" s="64" t="s">
        <v>23</v>
      </c>
      <c r="E55" s="64" t="s">
        <v>23</v>
      </c>
      <c r="F55" s="64" t="s">
        <v>23</v>
      </c>
      <c r="G55" s="64" t="s">
        <v>23</v>
      </c>
      <c r="H55" s="64" t="s">
        <v>23</v>
      </c>
      <c r="I55" s="64" t="s">
        <v>23</v>
      </c>
      <c r="J55" s="64" t="s">
        <v>23</v>
      </c>
      <c r="K55" s="64" t="s">
        <v>23</v>
      </c>
      <c r="L55" s="64" t="s">
        <v>23</v>
      </c>
      <c r="M55" s="64" t="s">
        <v>23</v>
      </c>
      <c r="O55" s="60">
        <v>0</v>
      </c>
    </row>
    <row r="56" spans="1:15" x14ac:dyDescent="0.3">
      <c r="A56" s="66" t="s">
        <v>58</v>
      </c>
      <c r="B56" s="64" t="s">
        <v>23</v>
      </c>
      <c r="C56" s="64" t="s">
        <v>23</v>
      </c>
      <c r="D56" s="64" t="s">
        <v>23</v>
      </c>
      <c r="E56" s="64" t="s">
        <v>23</v>
      </c>
      <c r="F56" s="64" t="s">
        <v>23</v>
      </c>
      <c r="G56" s="64" t="s">
        <v>23</v>
      </c>
      <c r="H56" s="64" t="s">
        <v>23</v>
      </c>
      <c r="I56" s="64" t="s">
        <v>23</v>
      </c>
      <c r="J56" s="64" t="s">
        <v>23</v>
      </c>
      <c r="K56" s="64" t="s">
        <v>23</v>
      </c>
      <c r="L56" s="64" t="s">
        <v>23</v>
      </c>
      <c r="M56" s="64" t="s">
        <v>23</v>
      </c>
      <c r="O56" s="60">
        <v>4</v>
      </c>
    </row>
    <row r="57" spans="1:15" x14ac:dyDescent="0.3">
      <c r="A57" s="66" t="s">
        <v>56</v>
      </c>
      <c r="B57" s="64" t="s">
        <v>23</v>
      </c>
      <c r="C57" s="64" t="s">
        <v>23</v>
      </c>
      <c r="D57" s="64" t="s">
        <v>23</v>
      </c>
      <c r="E57" s="64" t="s">
        <v>23</v>
      </c>
      <c r="F57" s="64" t="s">
        <v>23</v>
      </c>
      <c r="G57" s="64" t="s">
        <v>23</v>
      </c>
      <c r="H57" s="64" t="s">
        <v>23</v>
      </c>
      <c r="I57" s="64" t="s">
        <v>23</v>
      </c>
      <c r="J57" s="64" t="s">
        <v>23</v>
      </c>
      <c r="K57" s="64" t="s">
        <v>23</v>
      </c>
      <c r="L57" s="64" t="s">
        <v>23</v>
      </c>
      <c r="M57" s="64" t="s">
        <v>23</v>
      </c>
      <c r="O57" s="60">
        <v>8</v>
      </c>
    </row>
    <row r="58" spans="1:15" x14ac:dyDescent="0.3">
      <c r="A58" s="66" t="s">
        <v>54</v>
      </c>
      <c r="B58" s="64" t="s">
        <v>23</v>
      </c>
      <c r="C58" s="64" t="s">
        <v>23</v>
      </c>
      <c r="D58" s="64" t="s">
        <v>23</v>
      </c>
      <c r="E58" s="64" t="s">
        <v>23</v>
      </c>
      <c r="F58" s="64" t="s">
        <v>23</v>
      </c>
      <c r="G58" s="64" t="s">
        <v>23</v>
      </c>
      <c r="H58" s="64" t="s">
        <v>23</v>
      </c>
      <c r="I58" s="64" t="s">
        <v>23</v>
      </c>
      <c r="J58" s="64" t="s">
        <v>23</v>
      </c>
      <c r="K58" s="64" t="s">
        <v>23</v>
      </c>
      <c r="L58" s="64" t="s">
        <v>23</v>
      </c>
      <c r="M58" s="64" t="s">
        <v>23</v>
      </c>
      <c r="O58" s="60">
        <v>12</v>
      </c>
    </row>
    <row r="59" spans="1:15" x14ac:dyDescent="0.3">
      <c r="A59" s="66" t="s">
        <v>52</v>
      </c>
      <c r="B59" s="64" t="s">
        <v>23</v>
      </c>
      <c r="C59" s="64" t="s">
        <v>23</v>
      </c>
      <c r="D59" s="64" t="s">
        <v>23</v>
      </c>
      <c r="E59" s="64" t="s">
        <v>23</v>
      </c>
      <c r="F59" s="64" t="s">
        <v>23</v>
      </c>
      <c r="G59" s="64" t="s">
        <v>23</v>
      </c>
      <c r="H59" s="64" t="s">
        <v>23</v>
      </c>
      <c r="I59" s="64" t="s">
        <v>23</v>
      </c>
      <c r="J59" s="64" t="s">
        <v>23</v>
      </c>
      <c r="K59" s="64" t="s">
        <v>23</v>
      </c>
      <c r="L59" s="64" t="s">
        <v>23</v>
      </c>
      <c r="M59" s="64" t="s">
        <v>23</v>
      </c>
      <c r="O59" s="60">
        <v>16</v>
      </c>
    </row>
    <row r="60" spans="1:15" x14ac:dyDescent="0.3">
      <c r="A60" s="66" t="s">
        <v>51</v>
      </c>
      <c r="B60" s="64" t="s">
        <v>23</v>
      </c>
      <c r="C60" s="64" t="s">
        <v>23</v>
      </c>
      <c r="D60" s="64" t="s">
        <v>23</v>
      </c>
      <c r="E60" s="64" t="s">
        <v>23</v>
      </c>
      <c r="F60" s="64" t="s">
        <v>23</v>
      </c>
      <c r="G60" s="64" t="s">
        <v>23</v>
      </c>
      <c r="H60" s="64" t="s">
        <v>23</v>
      </c>
      <c r="I60" s="64" t="s">
        <v>23</v>
      </c>
      <c r="J60" s="64" t="s">
        <v>23</v>
      </c>
      <c r="K60" s="64" t="s">
        <v>23</v>
      </c>
      <c r="L60" s="64" t="s">
        <v>23</v>
      </c>
      <c r="M60" s="64" t="s">
        <v>23</v>
      </c>
      <c r="O60" s="60">
        <v>20</v>
      </c>
    </row>
    <row r="61" spans="1:15" x14ac:dyDescent="0.3">
      <c r="A61" s="66" t="s">
        <v>49</v>
      </c>
      <c r="B61" s="64" t="s">
        <v>23</v>
      </c>
      <c r="C61" s="64" t="s">
        <v>23</v>
      </c>
      <c r="D61" s="64" t="s">
        <v>23</v>
      </c>
      <c r="E61" s="64" t="s">
        <v>23</v>
      </c>
      <c r="F61" s="64" t="s">
        <v>23</v>
      </c>
      <c r="G61" s="64" t="s">
        <v>23</v>
      </c>
      <c r="H61" s="64" t="s">
        <v>23</v>
      </c>
      <c r="I61" s="64" t="s">
        <v>23</v>
      </c>
      <c r="J61" s="64" t="s">
        <v>23</v>
      </c>
      <c r="K61" s="64" t="s">
        <v>23</v>
      </c>
      <c r="L61" s="64" t="s">
        <v>23</v>
      </c>
      <c r="M61" s="64" t="s">
        <v>23</v>
      </c>
      <c r="O61" s="60">
        <v>24</v>
      </c>
    </row>
    <row r="62" spans="1:15" x14ac:dyDescent="0.3">
      <c r="A62" s="66" t="s">
        <v>46</v>
      </c>
      <c r="B62" s="64" t="s">
        <v>23</v>
      </c>
      <c r="C62" s="64" t="s">
        <v>23</v>
      </c>
      <c r="D62" s="64" t="s">
        <v>23</v>
      </c>
      <c r="E62" s="64" t="s">
        <v>23</v>
      </c>
      <c r="F62" s="64" t="s">
        <v>23</v>
      </c>
      <c r="G62" s="64" t="s">
        <v>23</v>
      </c>
      <c r="H62" s="64" t="s">
        <v>23</v>
      </c>
      <c r="I62" s="64" t="s">
        <v>23</v>
      </c>
      <c r="J62" s="64" t="s">
        <v>23</v>
      </c>
      <c r="K62" s="64" t="s">
        <v>23</v>
      </c>
      <c r="L62" s="64" t="s">
        <v>23</v>
      </c>
      <c r="M62" s="64" t="s">
        <v>23</v>
      </c>
      <c r="O62" s="60">
        <v>28</v>
      </c>
    </row>
    <row r="63" spans="1:15" x14ac:dyDescent="0.3">
      <c r="A63" s="66" t="s">
        <v>44</v>
      </c>
      <c r="B63" s="64" t="s">
        <v>23</v>
      </c>
      <c r="C63" s="64" t="s">
        <v>23</v>
      </c>
      <c r="D63" s="64" t="s">
        <v>23</v>
      </c>
      <c r="E63" s="64" t="s">
        <v>23</v>
      </c>
      <c r="F63" s="64" t="s">
        <v>23</v>
      </c>
      <c r="G63" s="64" t="s">
        <v>23</v>
      </c>
      <c r="H63" s="64" t="s">
        <v>23</v>
      </c>
      <c r="I63" s="64" t="s">
        <v>23</v>
      </c>
      <c r="J63" s="64" t="s">
        <v>23</v>
      </c>
      <c r="K63" s="64" t="s">
        <v>23</v>
      </c>
      <c r="L63" s="64" t="s">
        <v>23</v>
      </c>
      <c r="M63" s="64" t="s">
        <v>23</v>
      </c>
      <c r="O63" s="60">
        <v>32</v>
      </c>
    </row>
    <row r="64" spans="1:15" x14ac:dyDescent="0.3">
      <c r="A64" s="66" t="s">
        <v>69</v>
      </c>
      <c r="B64" s="64" t="s">
        <v>73</v>
      </c>
      <c r="C64" s="64" t="s">
        <v>73</v>
      </c>
      <c r="D64" s="64" t="s">
        <v>73</v>
      </c>
      <c r="E64" s="64" t="s">
        <v>73</v>
      </c>
      <c r="F64" s="65" t="s">
        <v>73</v>
      </c>
      <c r="G64" s="65" t="s">
        <v>73</v>
      </c>
      <c r="H64" s="65" t="s">
        <v>73</v>
      </c>
      <c r="I64" s="65" t="s">
        <v>73</v>
      </c>
      <c r="J64" s="65" t="s">
        <v>73</v>
      </c>
      <c r="K64" s="65" t="s">
        <v>73</v>
      </c>
      <c r="L64" s="65" t="s">
        <v>73</v>
      </c>
      <c r="M64" s="65" t="s">
        <v>73</v>
      </c>
      <c r="O64" s="60">
        <v>36</v>
      </c>
    </row>
    <row r="65" spans="4:10" s="59" customFormat="1" x14ac:dyDescent="0.3">
      <c r="E65" s="64" t="s">
        <v>73</v>
      </c>
    </row>
    <row r="67" spans="4:10" x14ac:dyDescent="0.3">
      <c r="F67"/>
      <c r="G67"/>
      <c r="H67"/>
      <c r="I67"/>
      <c r="J67"/>
    </row>
    <row r="69" spans="4:10" x14ac:dyDescent="0.3">
      <c r="D69" s="59" t="s">
        <v>3</v>
      </c>
    </row>
  </sheetData>
  <pageMargins left="0.7" right="0.7" top="0.75" bottom="0.75" header="0.3" footer="0.3"/>
  <pageSetup paperSize="9" orientation="portrait" verticalDpi="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T30"/>
  <sheetViews>
    <sheetView zoomScaleNormal="100" workbookViewId="0"/>
  </sheetViews>
  <sheetFormatPr defaultColWidth="8.88671875" defaultRowHeight="14.4" x14ac:dyDescent="0.3"/>
  <cols>
    <col min="1" max="1" width="13.6640625" style="26" customWidth="1"/>
    <col min="2" max="2" width="23.33203125" style="26" customWidth="1"/>
    <col min="3" max="3" width="1.6640625" style="26" customWidth="1"/>
    <col min="4" max="4" width="13.6640625" style="26" customWidth="1"/>
    <col min="5" max="5" width="12.109375" style="26" customWidth="1"/>
    <col min="6" max="6" width="14.5546875" style="26" customWidth="1"/>
    <col min="7" max="7" width="3.33203125" style="26" customWidth="1"/>
    <col min="8" max="8" width="30" style="26" customWidth="1"/>
    <col min="9" max="12" width="8.88671875" style="26"/>
    <col min="13" max="13" width="10.44140625" style="26" bestFit="1" customWidth="1"/>
    <col min="14" max="15" width="8.88671875" style="26"/>
    <col min="16" max="16" width="8.109375" style="26" customWidth="1"/>
    <col min="17" max="20" width="8.88671875" style="26" hidden="1" customWidth="1"/>
    <col min="21" max="21" width="8.88671875" style="26" customWidth="1"/>
    <col min="22" max="16384" width="8.88671875" style="26"/>
  </cols>
  <sheetData>
    <row r="1" spans="1:20" ht="15" x14ac:dyDescent="0.25">
      <c r="A1" s="85" t="s">
        <v>104</v>
      </c>
    </row>
    <row r="2" spans="1:20" x14ac:dyDescent="0.3">
      <c r="A2" s="86" t="s">
        <v>41</v>
      </c>
    </row>
    <row r="3" spans="1:20" x14ac:dyDescent="0.3">
      <c r="A3" s="86" t="s">
        <v>70</v>
      </c>
    </row>
    <row r="5" spans="1:20" ht="15" thickBot="1" x14ac:dyDescent="0.35">
      <c r="A5" s="76" t="str">
        <f>H7&amp;" "&amp;H8</f>
        <v>All graduates 1 year after graduation</v>
      </c>
      <c r="B5" s="77"/>
      <c r="C5" s="67"/>
      <c r="D5" s="102" t="s">
        <v>113</v>
      </c>
      <c r="E5" s="102"/>
      <c r="F5" s="102"/>
    </row>
    <row r="6" spans="1:20" ht="41.4" customHeight="1" thickBot="1" x14ac:dyDescent="0.3">
      <c r="A6" s="31" t="s">
        <v>78</v>
      </c>
      <c r="B6" s="68" t="s">
        <v>106</v>
      </c>
      <c r="C6" s="69"/>
      <c r="D6" s="70" t="s">
        <v>71</v>
      </c>
      <c r="E6" s="70" t="s">
        <v>65</v>
      </c>
      <c r="F6" s="70" t="s">
        <v>72</v>
      </c>
      <c r="G6" s="71"/>
      <c r="H6" s="33" t="s">
        <v>43</v>
      </c>
    </row>
    <row r="7" spans="1:20" x14ac:dyDescent="0.3">
      <c r="A7" s="34" t="s">
        <v>44</v>
      </c>
      <c r="B7" s="73">
        <f ca="1">VLOOKUP($A7,INDIRECT($T$12),4+$T$7,FALSE)</f>
        <v>165690</v>
      </c>
      <c r="C7" s="73"/>
      <c r="D7" s="73">
        <f t="shared" ref="D7:D16" ca="1" si="0">VLOOKUP($A7,INDIRECT($T$12),1+$T$7,FALSE)</f>
        <v>13500</v>
      </c>
      <c r="E7" s="73">
        <f t="shared" ref="E7:E16" ca="1" si="1">VLOOKUP($A7,INDIRECT($T$12),2+$T$7,FALSE)</f>
        <v>18500</v>
      </c>
      <c r="F7" s="73">
        <f t="shared" ref="F7:F16" ca="1" si="2">VLOOKUP($A7,INDIRECT($T$12),3+$T$7,FALSE)</f>
        <v>24500</v>
      </c>
      <c r="H7" s="88" t="s">
        <v>45</v>
      </c>
      <c r="K7" s="72"/>
      <c r="L7" s="72"/>
      <c r="Q7" s="38" t="s">
        <v>45</v>
      </c>
      <c r="R7" s="38"/>
      <c r="S7" s="38"/>
      <c r="T7" s="38">
        <f>IF(H7=Q8,5,IF(H7=Q9,9,IF(H7=Q7,1)))</f>
        <v>1</v>
      </c>
    </row>
    <row r="8" spans="1:20" ht="15" thickBot="1" x14ac:dyDescent="0.35">
      <c r="A8" s="37" t="s">
        <v>46</v>
      </c>
      <c r="B8" s="74">
        <f ca="1">VLOOKUP($A8,INDIRECT($T$12),4+$T$7,FALSE)</f>
        <v>151490</v>
      </c>
      <c r="C8" s="74"/>
      <c r="D8" s="74">
        <f t="shared" ca="1" si="0"/>
        <v>12500</v>
      </c>
      <c r="E8" s="74">
        <f t="shared" ca="1" si="1"/>
        <v>18000</v>
      </c>
      <c r="F8" s="74">
        <f t="shared" ca="1" si="2"/>
        <v>24000</v>
      </c>
      <c r="H8" s="87" t="s">
        <v>47</v>
      </c>
      <c r="K8" s="72"/>
      <c r="L8" s="72"/>
      <c r="Q8" s="38" t="s">
        <v>76</v>
      </c>
      <c r="R8" s="38"/>
      <c r="S8" s="38"/>
      <c r="T8" s="38"/>
    </row>
    <row r="9" spans="1:20" ht="15" x14ac:dyDescent="0.25">
      <c r="A9" s="34" t="s">
        <v>49</v>
      </c>
      <c r="B9" s="73">
        <f t="shared" ref="B9:B16" ca="1" si="3">VLOOKUP($A9,INDIRECT($T$12),4+$T$7,FALSE)</f>
        <v>136090</v>
      </c>
      <c r="C9" s="73"/>
      <c r="D9" s="73">
        <f t="shared" ca="1" si="0"/>
        <v>12000</v>
      </c>
      <c r="E9" s="73">
        <f t="shared" ca="1" si="1"/>
        <v>18000</v>
      </c>
      <c r="F9" s="73">
        <f t="shared" ca="1" si="2"/>
        <v>24000</v>
      </c>
      <c r="K9" s="72"/>
      <c r="L9" s="72"/>
      <c r="Q9" s="38" t="s">
        <v>77</v>
      </c>
      <c r="R9" s="38"/>
      <c r="S9" s="38"/>
      <c r="T9" s="38"/>
    </row>
    <row r="10" spans="1:20" ht="15" x14ac:dyDescent="0.25">
      <c r="A10" s="37" t="s">
        <v>51</v>
      </c>
      <c r="B10" s="74">
        <f t="shared" ca="1" si="3"/>
        <v>136415</v>
      </c>
      <c r="C10" s="74"/>
      <c r="D10" s="74">
        <f t="shared" ca="1" si="0"/>
        <v>12000</v>
      </c>
      <c r="E10" s="74">
        <f t="shared" ca="1" si="1"/>
        <v>17500</v>
      </c>
      <c r="F10" s="74">
        <f t="shared" ca="1" si="2"/>
        <v>23500</v>
      </c>
      <c r="K10" s="72"/>
      <c r="L10" s="72"/>
      <c r="Q10" s="38"/>
      <c r="R10" s="38"/>
      <c r="S10" s="38"/>
      <c r="T10" s="38"/>
    </row>
    <row r="11" spans="1:20" ht="15" x14ac:dyDescent="0.25">
      <c r="A11" s="34" t="s">
        <v>52</v>
      </c>
      <c r="B11" s="73">
        <f t="shared" ca="1" si="3"/>
        <v>122520</v>
      </c>
      <c r="C11" s="73"/>
      <c r="D11" s="73">
        <f t="shared" ca="1" si="0"/>
        <v>11500</v>
      </c>
      <c r="E11" s="73">
        <f t="shared" ca="1" si="1"/>
        <v>17000</v>
      </c>
      <c r="F11" s="73">
        <f t="shared" ca="1" si="2"/>
        <v>23500</v>
      </c>
      <c r="K11" s="72"/>
      <c r="L11" s="72"/>
      <c r="Q11" s="38"/>
      <c r="R11" s="38"/>
      <c r="S11" s="38"/>
      <c r="T11" s="38"/>
    </row>
    <row r="12" spans="1:20" ht="15" x14ac:dyDescent="0.25">
      <c r="A12" s="37" t="s">
        <v>54</v>
      </c>
      <c r="B12" s="74">
        <f t="shared" ca="1" si="3"/>
        <v>120415</v>
      </c>
      <c r="C12" s="74"/>
      <c r="D12" s="74">
        <f t="shared" ca="1" si="0"/>
        <v>12000</v>
      </c>
      <c r="E12" s="74">
        <f t="shared" ca="1" si="1"/>
        <v>17500</v>
      </c>
      <c r="F12" s="74">
        <f t="shared" ca="1" si="2"/>
        <v>23500</v>
      </c>
      <c r="K12" s="72"/>
      <c r="L12" s="72"/>
      <c r="Q12" s="38" t="s">
        <v>47</v>
      </c>
      <c r="R12" s="38"/>
      <c r="S12" s="38"/>
      <c r="T12" s="38" t="str">
        <f>IF(H8=Q12,"One_year",IF(H8=Q13,"Three_year",IF(H8=Q14,"Five_year",IF(H8=Q15,"ten_year"))))</f>
        <v>One_year</v>
      </c>
    </row>
    <row r="13" spans="1:20" ht="15" x14ac:dyDescent="0.25">
      <c r="A13" s="34" t="s">
        <v>56</v>
      </c>
      <c r="B13" s="73">
        <f t="shared" ca="1" si="3"/>
        <v>107635</v>
      </c>
      <c r="C13" s="73"/>
      <c r="D13" s="73">
        <f t="shared" ca="1" si="0"/>
        <v>12500</v>
      </c>
      <c r="E13" s="73">
        <f t="shared" ca="1" si="1"/>
        <v>18000</v>
      </c>
      <c r="F13" s="73">
        <f t="shared" ca="1" si="2"/>
        <v>24000</v>
      </c>
      <c r="K13" s="72"/>
      <c r="L13" s="72"/>
      <c r="M13" s="38"/>
      <c r="Q13" s="38" t="s">
        <v>53</v>
      </c>
      <c r="R13" s="38"/>
      <c r="S13" s="38"/>
      <c r="T13" s="38"/>
    </row>
    <row r="14" spans="1:20" ht="15" x14ac:dyDescent="0.25">
      <c r="A14" s="37" t="s">
        <v>58</v>
      </c>
      <c r="B14" s="74">
        <f t="shared" ca="1" si="3"/>
        <v>104815</v>
      </c>
      <c r="C14" s="74"/>
      <c r="D14" s="74">
        <f t="shared" ca="1" si="0"/>
        <v>12500</v>
      </c>
      <c r="E14" s="74">
        <f t="shared" ca="1" si="1"/>
        <v>17500</v>
      </c>
      <c r="F14" s="74">
        <f t="shared" ca="1" si="2"/>
        <v>23500</v>
      </c>
      <c r="K14" s="72"/>
      <c r="L14" s="72"/>
      <c r="Q14" s="38" t="s">
        <v>55</v>
      </c>
      <c r="R14" s="38"/>
      <c r="S14" s="38"/>
      <c r="T14" s="38"/>
    </row>
    <row r="15" spans="1:20" ht="15" x14ac:dyDescent="0.25">
      <c r="A15" s="34" t="s">
        <v>59</v>
      </c>
      <c r="B15" s="73">
        <f t="shared" ca="1" si="3"/>
        <v>104005</v>
      </c>
      <c r="C15" s="73"/>
      <c r="D15" s="73">
        <f t="shared" ca="1" si="0"/>
        <v>12000</v>
      </c>
      <c r="E15" s="73">
        <f t="shared" ca="1" si="1"/>
        <v>17000</v>
      </c>
      <c r="F15" s="73">
        <f t="shared" ca="1" si="2"/>
        <v>22500</v>
      </c>
      <c r="K15" s="72"/>
      <c r="L15" s="72"/>
      <c r="Q15" s="38" t="s">
        <v>57</v>
      </c>
      <c r="R15" s="38"/>
      <c r="S15" s="38"/>
      <c r="T15" s="38"/>
    </row>
    <row r="16" spans="1:20" ht="15" x14ac:dyDescent="0.25">
      <c r="A16" s="54" t="s">
        <v>61</v>
      </c>
      <c r="B16" s="75">
        <f t="shared" ca="1" si="3"/>
        <v>99325</v>
      </c>
      <c r="C16" s="75"/>
      <c r="D16" s="75">
        <f t="shared" ca="1" si="0"/>
        <v>11500</v>
      </c>
      <c r="E16" s="75">
        <f t="shared" ca="1" si="1"/>
        <v>16500</v>
      </c>
      <c r="F16" s="75">
        <f t="shared" ca="1" si="2"/>
        <v>21500</v>
      </c>
      <c r="K16" s="72"/>
      <c r="L16" s="72"/>
      <c r="M16" s="26" t="s">
        <v>3</v>
      </c>
      <c r="Q16" s="38"/>
      <c r="R16" s="38"/>
      <c r="S16" s="38"/>
      <c r="T16" s="38"/>
    </row>
    <row r="17" spans="1:20" ht="24.75" customHeight="1" x14ac:dyDescent="0.25">
      <c r="A17" s="104" t="s">
        <v>79</v>
      </c>
      <c r="B17" s="104"/>
      <c r="C17" s="104"/>
      <c r="D17" s="104"/>
      <c r="E17" s="104"/>
      <c r="F17" s="104"/>
      <c r="Q17" s="38"/>
      <c r="R17" s="38"/>
      <c r="S17" s="38"/>
      <c r="T17" s="38"/>
    </row>
    <row r="18" spans="1:20" ht="15" x14ac:dyDescent="0.25">
      <c r="Q18" s="38"/>
      <c r="R18" s="38"/>
      <c r="S18" s="38"/>
      <c r="T18" s="38"/>
    </row>
    <row r="19" spans="1:20" ht="35.25" customHeight="1" x14ac:dyDescent="0.3">
      <c r="A19" s="103" t="s">
        <v>111</v>
      </c>
      <c r="B19" s="103"/>
      <c r="C19" s="103"/>
      <c r="D19" s="103"/>
      <c r="E19" s="103"/>
      <c r="F19" s="103"/>
      <c r="Q19" s="38"/>
      <c r="R19" s="38"/>
      <c r="S19" s="38"/>
      <c r="T19" s="38"/>
    </row>
    <row r="20" spans="1:20" ht="21.6" customHeight="1" x14ac:dyDescent="0.25">
      <c r="A20" s="103" t="s">
        <v>105</v>
      </c>
      <c r="B20" s="103"/>
      <c r="C20" s="103"/>
      <c r="D20" s="103"/>
      <c r="E20" s="103"/>
      <c r="F20" s="103"/>
      <c r="Q20" s="38"/>
      <c r="R20" s="38"/>
      <c r="S20" s="38"/>
      <c r="T20" s="38"/>
    </row>
    <row r="21" spans="1:20" ht="24.6" customHeight="1" x14ac:dyDescent="0.3">
      <c r="A21" s="103" t="s">
        <v>110</v>
      </c>
      <c r="B21" s="103"/>
      <c r="C21" s="103"/>
      <c r="D21" s="103"/>
      <c r="E21" s="103"/>
      <c r="F21" s="103"/>
    </row>
    <row r="22" spans="1:20" x14ac:dyDescent="0.3">
      <c r="A22" s="103" t="s">
        <v>114</v>
      </c>
      <c r="B22" s="103"/>
      <c r="C22" s="103"/>
      <c r="D22" s="103"/>
      <c r="E22" s="103"/>
      <c r="F22" s="103"/>
    </row>
    <row r="28" spans="1:20" x14ac:dyDescent="0.3">
      <c r="B28" s="26" t="s">
        <v>3</v>
      </c>
    </row>
    <row r="30" spans="1:20" x14ac:dyDescent="0.3">
      <c r="B30" s="26" t="s">
        <v>3</v>
      </c>
    </row>
  </sheetData>
  <sheetProtection sheet="1" objects="1" scenarios="1"/>
  <mergeCells count="6">
    <mergeCell ref="A22:F22"/>
    <mergeCell ref="D5:F5"/>
    <mergeCell ref="A17:F17"/>
    <mergeCell ref="A21:F21"/>
    <mergeCell ref="A20:F20"/>
    <mergeCell ref="A19:F19"/>
  </mergeCells>
  <dataValidations count="2">
    <dataValidation type="list" allowBlank="1" showInputMessage="1" showErrorMessage="1" sqref="H7">
      <formula1>$Q$7:$Q$9</formula1>
    </dataValidation>
    <dataValidation type="list" allowBlank="1" showInputMessage="1" showErrorMessage="1" sqref="H8">
      <formula1>$Q$12:$Q$15</formula1>
    </dataValidation>
  </dataValidations>
  <pageMargins left="0.7" right="0.7" top="0.75" bottom="0.75" header="0.3" footer="0.3"/>
  <pageSetup paperSize="9" orientation="portrait" verticalDpi="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Contents</vt:lpstr>
      <vt:lpstr>Table 1 data</vt:lpstr>
      <vt:lpstr>Table 1</vt:lpstr>
      <vt:lpstr>Table 2 data</vt:lpstr>
      <vt:lpstr>Table 2</vt:lpstr>
      <vt:lpstr>Five_year</vt:lpstr>
      <vt:lpstr>One_year</vt:lpstr>
      <vt:lpstr>Table</vt:lpstr>
      <vt:lpstr>ten_year</vt:lpstr>
      <vt:lpstr>Three_year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fw</dc:creator>
  <cp:lastModifiedBy>Judd Alison (igherEducations)</cp:lastModifiedBy>
  <dcterms:created xsi:type="dcterms:W3CDTF">2016-07-28T13:01:28Z</dcterms:created>
  <dcterms:modified xsi:type="dcterms:W3CDTF">2016-08-03T08:23:43Z</dcterms:modified>
</cp:coreProperties>
</file>