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DEF5" lockStructure="1"/>
  <bookViews>
    <workbookView xWindow="120" yWindow="312" windowWidth="15240" windowHeight="7836" tabRatio="805"/>
  </bookViews>
  <sheets>
    <sheet name="Intro Notes (P)" sheetId="1" r:id="rId1"/>
    <sheet name="Claim (P)" sheetId="2" r:id="rId2"/>
    <sheet name="PMR" sheetId="3" r:id="rId3"/>
    <sheet name="Quart'y Financial Monit'g (P) " sheetId="4" r:id="rId4"/>
    <sheet name="Employment&amp; other Impacts (P)" sheetId="5" r:id="rId5"/>
    <sheet name="BIS Use Only - Checklist" sheetId="6" r:id="rId6"/>
    <sheet name="NEW Data Validation " sheetId="8" state="hidden" r:id="rId7"/>
  </sheets>
  <externalReferences>
    <externalReference r:id="rId8"/>
  </externalReferences>
  <definedNames>
    <definedName name="_GoBack" localSheetId="1">'Claim (P)'!$B$62</definedName>
    <definedName name="Check2" localSheetId="1">'Claim (P)'!#REF!</definedName>
    <definedName name="Check3" localSheetId="1">'Claim (P)'!#REF!</definedName>
    <definedName name="Check4" localSheetId="1">'Claim (P)'!#REF!</definedName>
    <definedName name="OLE_LINK1" localSheetId="1">'Claim (P)'!$B$89</definedName>
    <definedName name="_xlnm.Print_Area" localSheetId="5">'BIS Use Only - Checklist'!$A$1:$D$67</definedName>
    <definedName name="_xlnm.Print_Area" localSheetId="1">'Claim (P)'!$B$1:$G$128</definedName>
    <definedName name="_xlnm.Print_Area" localSheetId="4">'Employment&amp; other Impacts (P)'!$A$1:$AG$158</definedName>
    <definedName name="_xlnm.Print_Area" localSheetId="2">PMR!$A$1:$H$104</definedName>
    <definedName name="rep_day">[1]Lookups!$A$5:$A$38</definedName>
    <definedName name="RepPeriod">[1]Lookups!$B$5:$B$38</definedName>
    <definedName name="Z_85327A8E_495D_412A_B58C_34357081A452_.wvu.Rows" localSheetId="2" hidden="1">PMR!$113:$114,PMR!$118:$118,PMR!$121:$121</definedName>
    <definedName name="Z_85327A8E_495D_412A_B58C_34357081A452_.wvu.Rows" localSheetId="3" hidden="1">'Quart''y Financial Monit''g (P) '!$2:$9</definedName>
    <definedName name="Z_DF3FDF75_7955_4BAC_9D73_E81B2AE13078_.wvu.Rows" localSheetId="2" hidden="1">PMR!$113:$114,PMR!$118:$118,PMR!$121:$121</definedName>
    <definedName name="Z_DF3FDF75_7955_4BAC_9D73_E81B2AE13078_.wvu.Rows" localSheetId="3" hidden="1">'Quart''y Financial Monit''g (P) '!$2:$9</definedName>
  </definedNames>
  <calcPr calcId="145621"/>
  <customWorkbookViews>
    <customWorkbookView name="Claire Daffon - Personal View" guid="{DF3FDF75-7955-4BAC-9D73-E81B2AE13078}" mergeInterval="0" personalView="1" maximized="1" windowWidth="1276" windowHeight="799" tabRatio="638" activeSheetId="2"/>
    <customWorkbookView name="Angela Humphries - Personal View" guid="{85327A8E-495D-412A-B58C-34357081A452}" mergeInterval="0" personalView="1" maximized="1" windowWidth="1276" windowHeight="799" tabRatio="638" activeSheetId="5"/>
  </customWorkbookViews>
</workbook>
</file>

<file path=xl/calcChain.xml><?xml version="1.0" encoding="utf-8"?>
<calcChain xmlns="http://schemas.openxmlformats.org/spreadsheetml/2006/main">
  <c r="B65" i="6" l="1"/>
  <c r="A65" i="6"/>
  <c r="C63" i="6"/>
  <c r="B63" i="6"/>
  <c r="B15" i="6"/>
  <c r="B64" i="6" s="1"/>
  <c r="B4" i="6"/>
  <c r="B3" i="6"/>
  <c r="B2" i="6"/>
  <c r="I146" i="5"/>
  <c r="H146" i="5"/>
  <c r="G146" i="5"/>
  <c r="F146" i="5"/>
  <c r="E146" i="5"/>
  <c r="I145" i="5"/>
  <c r="H145" i="5"/>
  <c r="G145" i="5"/>
  <c r="F145" i="5"/>
  <c r="E145" i="5"/>
  <c r="I144" i="5"/>
  <c r="H144" i="5"/>
  <c r="G144" i="5"/>
  <c r="F144" i="5"/>
  <c r="E144" i="5"/>
  <c r="I143" i="5"/>
  <c r="I147" i="5" s="1"/>
  <c r="H143" i="5"/>
  <c r="H147" i="5" s="1"/>
  <c r="G143" i="5"/>
  <c r="G147" i="5" s="1"/>
  <c r="F143" i="5"/>
  <c r="F147" i="5" s="1"/>
  <c r="E143" i="5"/>
  <c r="E147" i="5" s="1"/>
  <c r="I139" i="5"/>
  <c r="H139" i="5"/>
  <c r="G139" i="5"/>
  <c r="F139" i="5"/>
  <c r="E139" i="5"/>
  <c r="I138" i="5"/>
  <c r="H138" i="5"/>
  <c r="G138" i="5"/>
  <c r="F138" i="5"/>
  <c r="E138" i="5"/>
  <c r="I137" i="5"/>
  <c r="H137" i="5"/>
  <c r="G137" i="5"/>
  <c r="F137" i="5"/>
  <c r="E137" i="5"/>
  <c r="I136" i="5"/>
  <c r="I140" i="5" s="1"/>
  <c r="H136" i="5"/>
  <c r="H140" i="5" s="1"/>
  <c r="G136" i="5"/>
  <c r="G140" i="5" s="1"/>
  <c r="F136" i="5"/>
  <c r="F140" i="5" s="1"/>
  <c r="E136" i="5"/>
  <c r="E140" i="5" s="1"/>
  <c r="I132" i="5"/>
  <c r="I152" i="5" s="1"/>
  <c r="H132" i="5"/>
  <c r="H152" i="5" s="1"/>
  <c r="G132" i="5"/>
  <c r="G152" i="5" s="1"/>
  <c r="F132" i="5"/>
  <c r="F152" i="5" s="1"/>
  <c r="E132" i="5"/>
  <c r="E152" i="5" s="1"/>
  <c r="I131" i="5"/>
  <c r="H131" i="5"/>
  <c r="G131" i="5"/>
  <c r="F131" i="5"/>
  <c r="E131" i="5"/>
  <c r="I130" i="5"/>
  <c r="H130" i="5"/>
  <c r="G130" i="5"/>
  <c r="F130" i="5"/>
  <c r="E130" i="5"/>
  <c r="I129" i="5"/>
  <c r="I133" i="5" s="1"/>
  <c r="H129" i="5"/>
  <c r="H133" i="5" s="1"/>
  <c r="G129" i="5"/>
  <c r="G133" i="5" s="1"/>
  <c r="F129" i="5"/>
  <c r="F133" i="5" s="1"/>
  <c r="E129" i="5"/>
  <c r="E133" i="5" s="1"/>
  <c r="I125" i="5"/>
  <c r="H125" i="5"/>
  <c r="G125" i="5"/>
  <c r="F125" i="5"/>
  <c r="E125" i="5"/>
  <c r="I124" i="5"/>
  <c r="I151" i="5" s="1"/>
  <c r="H124" i="5"/>
  <c r="H151" i="5" s="1"/>
  <c r="G124" i="5"/>
  <c r="G151" i="5" s="1"/>
  <c r="F124" i="5"/>
  <c r="F151" i="5" s="1"/>
  <c r="E124" i="5"/>
  <c r="E151" i="5" s="1"/>
  <c r="I123" i="5"/>
  <c r="H123" i="5"/>
  <c r="G123" i="5"/>
  <c r="F123" i="5"/>
  <c r="E123" i="5"/>
  <c r="I122" i="5"/>
  <c r="I126" i="5" s="1"/>
  <c r="H122" i="5"/>
  <c r="H126" i="5" s="1"/>
  <c r="G122" i="5"/>
  <c r="G126" i="5" s="1"/>
  <c r="F122" i="5"/>
  <c r="F126" i="5" s="1"/>
  <c r="E122" i="5"/>
  <c r="E126" i="5" s="1"/>
  <c r="I118" i="5"/>
  <c r="H118" i="5"/>
  <c r="G118" i="5"/>
  <c r="F118" i="5"/>
  <c r="E118" i="5"/>
  <c r="I117" i="5"/>
  <c r="H117" i="5"/>
  <c r="G117" i="5"/>
  <c r="F117" i="5"/>
  <c r="E117" i="5"/>
  <c r="I116" i="5"/>
  <c r="I150" i="5" s="1"/>
  <c r="H116" i="5"/>
  <c r="H150" i="5" s="1"/>
  <c r="G116" i="5"/>
  <c r="G150" i="5" s="1"/>
  <c r="F116" i="5"/>
  <c r="F150" i="5" s="1"/>
  <c r="E116" i="5"/>
  <c r="E150" i="5" s="1"/>
  <c r="I115" i="5"/>
  <c r="I149" i="5" s="1"/>
  <c r="H115" i="5"/>
  <c r="H149" i="5" s="1"/>
  <c r="G115" i="5"/>
  <c r="G149" i="5" s="1"/>
  <c r="F115" i="5"/>
  <c r="F119" i="5" s="1"/>
  <c r="E115" i="5"/>
  <c r="E149" i="5" s="1"/>
  <c r="L107" i="5"/>
  <c r="J107" i="5"/>
  <c r="J106" i="5"/>
  <c r="L106" i="5" s="1"/>
  <c r="L105" i="5"/>
  <c r="J105" i="5"/>
  <c r="J104" i="5"/>
  <c r="L104" i="5" s="1"/>
  <c r="L103" i="5"/>
  <c r="J103" i="5"/>
  <c r="J102" i="5"/>
  <c r="L102" i="5" s="1"/>
  <c r="L101" i="5"/>
  <c r="J101" i="5"/>
  <c r="J100" i="5"/>
  <c r="L100" i="5" s="1"/>
  <c r="L99" i="5"/>
  <c r="J99" i="5"/>
  <c r="J98" i="5"/>
  <c r="L98" i="5" s="1"/>
  <c r="L97" i="5"/>
  <c r="J97" i="5"/>
  <c r="J96" i="5"/>
  <c r="L96" i="5" s="1"/>
  <c r="L95" i="5"/>
  <c r="J95" i="5"/>
  <c r="J94" i="5"/>
  <c r="L94" i="5" s="1"/>
  <c r="L93" i="5"/>
  <c r="J93" i="5"/>
  <c r="X92" i="5"/>
  <c r="W92" i="5"/>
  <c r="V92" i="5"/>
  <c r="U92" i="5"/>
  <c r="T92" i="5"/>
  <c r="S92" i="5"/>
  <c r="R92" i="5"/>
  <c r="Q92" i="5"/>
  <c r="P92" i="5"/>
  <c r="O92" i="5"/>
  <c r="N92" i="5"/>
  <c r="J92" i="5"/>
  <c r="I92" i="5"/>
  <c r="H92" i="5"/>
  <c r="G92" i="5"/>
  <c r="F92" i="5"/>
  <c r="E92" i="5"/>
  <c r="X91" i="5"/>
  <c r="W91" i="5"/>
  <c r="V91" i="5"/>
  <c r="U91" i="5"/>
  <c r="T91" i="5"/>
  <c r="S91" i="5"/>
  <c r="R91" i="5"/>
  <c r="Q91" i="5"/>
  <c r="P91" i="5"/>
  <c r="O91" i="5"/>
  <c r="N91" i="5"/>
  <c r="I91" i="5"/>
  <c r="H91" i="5"/>
  <c r="G91" i="5"/>
  <c r="F91" i="5"/>
  <c r="J88" i="5"/>
  <c r="L88" i="5" s="1"/>
  <c r="L87" i="5"/>
  <c r="J87" i="5"/>
  <c r="J86" i="5"/>
  <c r="L86" i="5" s="1"/>
  <c r="L85" i="5"/>
  <c r="J85" i="5"/>
  <c r="J84" i="5"/>
  <c r="L84" i="5" s="1"/>
  <c r="L83" i="5"/>
  <c r="J83" i="5"/>
  <c r="J82" i="5"/>
  <c r="L82" i="5" s="1"/>
  <c r="L81" i="5"/>
  <c r="J81" i="5"/>
  <c r="J80" i="5"/>
  <c r="L80" i="5" s="1"/>
  <c r="L79" i="5"/>
  <c r="J79" i="5"/>
  <c r="J78" i="5"/>
  <c r="L78" i="5" s="1"/>
  <c r="L77" i="5"/>
  <c r="J77" i="5"/>
  <c r="J76" i="5"/>
  <c r="L76" i="5" s="1"/>
  <c r="L75" i="5"/>
  <c r="J75" i="5"/>
  <c r="J74" i="5"/>
  <c r="L74" i="5" s="1"/>
  <c r="L73" i="5"/>
  <c r="J73" i="5"/>
  <c r="J72" i="5"/>
  <c r="L72" i="5" s="1"/>
  <c r="L71" i="5"/>
  <c r="J71" i="5"/>
  <c r="J70" i="5"/>
  <c r="L70" i="5" s="1"/>
  <c r="L69" i="5"/>
  <c r="J69" i="5"/>
  <c r="J68" i="5"/>
  <c r="L68" i="5" s="1"/>
  <c r="L67" i="5"/>
  <c r="J67" i="5"/>
  <c r="J66" i="5"/>
  <c r="L66" i="5" s="1"/>
  <c r="L65" i="5"/>
  <c r="J65" i="5"/>
  <c r="X64" i="5"/>
  <c r="W64" i="5"/>
  <c r="V64" i="5"/>
  <c r="U64" i="5"/>
  <c r="T64" i="5"/>
  <c r="S64" i="5"/>
  <c r="R64" i="5"/>
  <c r="Q64" i="5"/>
  <c r="P64" i="5"/>
  <c r="O64" i="5"/>
  <c r="N64" i="5"/>
  <c r="J64" i="5"/>
  <c r="I64" i="5"/>
  <c r="H64" i="5"/>
  <c r="G64" i="5"/>
  <c r="F64" i="5"/>
  <c r="E64" i="5"/>
  <c r="X63" i="5"/>
  <c r="W63" i="5"/>
  <c r="V63" i="5"/>
  <c r="U63" i="5"/>
  <c r="T63" i="5"/>
  <c r="S63" i="5"/>
  <c r="R63" i="5"/>
  <c r="Q63" i="5"/>
  <c r="P63" i="5"/>
  <c r="O63" i="5"/>
  <c r="N63" i="5"/>
  <c r="I63" i="5"/>
  <c r="H63" i="5"/>
  <c r="G63" i="5"/>
  <c r="F63" i="5"/>
  <c r="J60" i="5"/>
  <c r="L60" i="5" s="1"/>
  <c r="L59" i="5"/>
  <c r="J59" i="5"/>
  <c r="J58" i="5"/>
  <c r="L58" i="5" s="1"/>
  <c r="L57" i="5"/>
  <c r="J57" i="5"/>
  <c r="J56" i="5"/>
  <c r="L56" i="5" s="1"/>
  <c r="L55" i="5"/>
  <c r="J55" i="5"/>
  <c r="J54" i="5"/>
  <c r="L54" i="5" s="1"/>
  <c r="L53" i="5"/>
  <c r="J53" i="5"/>
  <c r="J52" i="5"/>
  <c r="L52" i="5" s="1"/>
  <c r="L51" i="5"/>
  <c r="J51" i="5"/>
  <c r="J50" i="5"/>
  <c r="L50" i="5" s="1"/>
  <c r="L49" i="5"/>
  <c r="J49" i="5"/>
  <c r="J48" i="5"/>
  <c r="L48" i="5" s="1"/>
  <c r="L47" i="5"/>
  <c r="J47" i="5"/>
  <c r="J46" i="5"/>
  <c r="L46" i="5" s="1"/>
  <c r="X45" i="5"/>
  <c r="W45" i="5"/>
  <c r="V45" i="5"/>
  <c r="U45" i="5"/>
  <c r="T45" i="5"/>
  <c r="S45" i="5"/>
  <c r="R45" i="5"/>
  <c r="Q45" i="5"/>
  <c r="P45" i="5"/>
  <c r="O45" i="5"/>
  <c r="N45" i="5"/>
  <c r="J45" i="5"/>
  <c r="I45" i="5"/>
  <c r="H45" i="5"/>
  <c r="G45" i="5"/>
  <c r="F45" i="5"/>
  <c r="E45" i="5"/>
  <c r="X44" i="5"/>
  <c r="W44" i="5"/>
  <c r="V44" i="5"/>
  <c r="U44" i="5"/>
  <c r="T44" i="5"/>
  <c r="S44" i="5"/>
  <c r="R44" i="5"/>
  <c r="Q44" i="5"/>
  <c r="P44" i="5"/>
  <c r="O44" i="5"/>
  <c r="N44" i="5"/>
  <c r="I44" i="5"/>
  <c r="H44" i="5"/>
  <c r="G44" i="5"/>
  <c r="F44" i="5"/>
  <c r="L41" i="5"/>
  <c r="J41" i="5"/>
  <c r="J40" i="5"/>
  <c r="L40" i="5" s="1"/>
  <c r="L39" i="5"/>
  <c r="J39" i="5"/>
  <c r="J38" i="5"/>
  <c r="L38" i="5" s="1"/>
  <c r="L37" i="5"/>
  <c r="J37" i="5"/>
  <c r="J36" i="5"/>
  <c r="L36" i="5" s="1"/>
  <c r="L35" i="5"/>
  <c r="J35" i="5"/>
  <c r="J34" i="5"/>
  <c r="L34" i="5" s="1"/>
  <c r="L33" i="5"/>
  <c r="J33" i="5"/>
  <c r="J32" i="5"/>
  <c r="L32" i="5" s="1"/>
  <c r="L31" i="5"/>
  <c r="J31" i="5"/>
  <c r="J30" i="5"/>
  <c r="L30" i="5" s="1"/>
  <c r="L29" i="5"/>
  <c r="J29" i="5"/>
  <c r="J28" i="5"/>
  <c r="L28" i="5" s="1"/>
  <c r="L27" i="5"/>
  <c r="J27" i="5"/>
  <c r="J26" i="5"/>
  <c r="L26" i="5" s="1"/>
  <c r="L25" i="5"/>
  <c r="J25" i="5"/>
  <c r="J24" i="5"/>
  <c r="L24" i="5" s="1"/>
  <c r="L23" i="5"/>
  <c r="J23" i="5"/>
  <c r="J22" i="5"/>
  <c r="L22" i="5" s="1"/>
  <c r="L21" i="5"/>
  <c r="J21" i="5"/>
  <c r="J20" i="5"/>
  <c r="L20" i="5" s="1"/>
  <c r="X19" i="5"/>
  <c r="W19" i="5"/>
  <c r="V19" i="5"/>
  <c r="U19" i="5"/>
  <c r="T19" i="5"/>
  <c r="S19" i="5"/>
  <c r="R19" i="5"/>
  <c r="Q19" i="5"/>
  <c r="P19" i="5"/>
  <c r="O19" i="5"/>
  <c r="N19" i="5"/>
  <c r="J19" i="5"/>
  <c r="I19" i="5"/>
  <c r="H19" i="5"/>
  <c r="G19" i="5"/>
  <c r="F19" i="5"/>
  <c r="E19" i="5"/>
  <c r="X18" i="5"/>
  <c r="W18" i="5"/>
  <c r="V18" i="5"/>
  <c r="U18" i="5"/>
  <c r="T18" i="5"/>
  <c r="S18" i="5"/>
  <c r="R18" i="5"/>
  <c r="Q18" i="5"/>
  <c r="P18" i="5"/>
  <c r="O18" i="5"/>
  <c r="N18" i="5"/>
  <c r="I18" i="5"/>
  <c r="H18" i="5"/>
  <c r="G18" i="5"/>
  <c r="F18" i="5"/>
  <c r="X15" i="5"/>
  <c r="W15" i="5"/>
  <c r="V15" i="5"/>
  <c r="U15" i="5"/>
  <c r="T15" i="5"/>
  <c r="S15" i="5"/>
  <c r="R15" i="5"/>
  <c r="Q15" i="5"/>
  <c r="P15" i="5"/>
  <c r="O15" i="5"/>
  <c r="N15" i="5"/>
  <c r="K15" i="5"/>
  <c r="J15" i="5"/>
  <c r="L15" i="5" s="1"/>
  <c r="I15" i="5"/>
  <c r="H15" i="5"/>
  <c r="G15" i="5"/>
  <c r="F15" i="5"/>
  <c r="E15" i="5"/>
  <c r="X14" i="5"/>
  <c r="W14" i="5"/>
  <c r="V14" i="5"/>
  <c r="U14" i="5"/>
  <c r="T14" i="5"/>
  <c r="S14" i="5"/>
  <c r="R14" i="5"/>
  <c r="Q14" i="5"/>
  <c r="P14" i="5"/>
  <c r="O14" i="5"/>
  <c r="N14" i="5"/>
  <c r="K14" i="5"/>
  <c r="J14" i="5"/>
  <c r="L14" i="5" s="1"/>
  <c r="I14" i="5"/>
  <c r="H14" i="5"/>
  <c r="G14" i="5"/>
  <c r="F14" i="5"/>
  <c r="E14" i="5"/>
  <c r="X13" i="5"/>
  <c r="W13" i="5"/>
  <c r="V13" i="5"/>
  <c r="U13" i="5"/>
  <c r="T13" i="5"/>
  <c r="S13" i="5"/>
  <c r="R13" i="5"/>
  <c r="Q13" i="5"/>
  <c r="P13" i="5"/>
  <c r="O13" i="5"/>
  <c r="N13" i="5"/>
  <c r="K13" i="5"/>
  <c r="I13" i="5"/>
  <c r="H13" i="5"/>
  <c r="G13" i="5"/>
  <c r="F13" i="5"/>
  <c r="E13" i="5"/>
  <c r="X12" i="5"/>
  <c r="X16" i="5" s="1"/>
  <c r="W12" i="5"/>
  <c r="W16" i="5" s="1"/>
  <c r="V12" i="5"/>
  <c r="V16" i="5" s="1"/>
  <c r="U12" i="5"/>
  <c r="U16" i="5" s="1"/>
  <c r="T12" i="5"/>
  <c r="T16" i="5" s="1"/>
  <c r="S12" i="5"/>
  <c r="S16" i="5" s="1"/>
  <c r="R12" i="5"/>
  <c r="R16" i="5" s="1"/>
  <c r="Q12" i="5"/>
  <c r="Q16" i="5" s="1"/>
  <c r="P12" i="5"/>
  <c r="P16" i="5" s="1"/>
  <c r="O12" i="5"/>
  <c r="O16" i="5" s="1"/>
  <c r="N12" i="5"/>
  <c r="N16" i="5" s="1"/>
  <c r="K12" i="5"/>
  <c r="K16" i="5" s="1"/>
  <c r="C6" i="5" s="1"/>
  <c r="I12" i="5"/>
  <c r="I16" i="5" s="1"/>
  <c r="H12" i="5"/>
  <c r="H16" i="5" s="1"/>
  <c r="G12" i="5"/>
  <c r="G16" i="5" s="1"/>
  <c r="F12" i="5"/>
  <c r="F16" i="5" s="1"/>
  <c r="E12" i="5"/>
  <c r="E16" i="5" s="1"/>
  <c r="I8" i="5"/>
  <c r="Y41" i="4"/>
  <c r="V41" i="4"/>
  <c r="U41" i="4"/>
  <c r="T41" i="4"/>
  <c r="S41" i="4"/>
  <c r="R41" i="4"/>
  <c r="Q41" i="4"/>
  <c r="N41" i="4"/>
  <c r="K41" i="4"/>
  <c r="J41" i="4"/>
  <c r="I41" i="4"/>
  <c r="H41" i="4"/>
  <c r="B16" i="6" s="1"/>
  <c r="E41" i="4"/>
  <c r="D41" i="4"/>
  <c r="F41" i="4" s="1"/>
  <c r="O39" i="4"/>
  <c r="M39" i="4"/>
  <c r="X39" i="4" s="1"/>
  <c r="Z39" i="4" s="1"/>
  <c r="F39" i="4"/>
  <c r="M38" i="4"/>
  <c r="F38" i="4"/>
  <c r="Z37" i="4"/>
  <c r="X37" i="4"/>
  <c r="O37" i="4"/>
  <c r="M37" i="4"/>
  <c r="F37" i="4"/>
  <c r="X36" i="4"/>
  <c r="Z36" i="4" s="1"/>
  <c r="M36" i="4"/>
  <c r="O36" i="4" s="1"/>
  <c r="F36" i="4"/>
  <c r="Z35" i="4"/>
  <c r="O35" i="4"/>
  <c r="M35" i="4"/>
  <c r="X35" i="4" s="1"/>
  <c r="F35" i="4"/>
  <c r="M34" i="4"/>
  <c r="F34" i="4"/>
  <c r="O32" i="4"/>
  <c r="V30" i="4"/>
  <c r="U24" i="4"/>
  <c r="T24" i="4"/>
  <c r="V24" i="4" s="1"/>
  <c r="S24" i="4"/>
  <c r="R24" i="4"/>
  <c r="Q24" i="4"/>
  <c r="N24" i="4"/>
  <c r="L24" i="4"/>
  <c r="K24" i="4"/>
  <c r="J24" i="4"/>
  <c r="I24" i="4"/>
  <c r="H24" i="4"/>
  <c r="F24" i="4"/>
  <c r="E24" i="4"/>
  <c r="D24" i="4"/>
  <c r="Y22" i="4"/>
  <c r="X22" i="4"/>
  <c r="Z22" i="4" s="1"/>
  <c r="V22" i="4"/>
  <c r="S22" i="4"/>
  <c r="M22" i="4"/>
  <c r="O22" i="4" s="1"/>
  <c r="F22" i="4"/>
  <c r="Y21" i="4"/>
  <c r="V21" i="4"/>
  <c r="S21" i="4"/>
  <c r="M21" i="4"/>
  <c r="O21" i="4" s="1"/>
  <c r="F21" i="4"/>
  <c r="Y20" i="4"/>
  <c r="V20" i="4"/>
  <c r="S20" i="4"/>
  <c r="O20" i="4"/>
  <c r="M20" i="4"/>
  <c r="X20" i="4" s="1"/>
  <c r="Z20" i="4" s="1"/>
  <c r="F20" i="4"/>
  <c r="Y19" i="4"/>
  <c r="Y24" i="4" s="1"/>
  <c r="B11" i="6" s="1"/>
  <c r="V19" i="4"/>
  <c r="S19" i="4"/>
  <c r="O19" i="4"/>
  <c r="M19" i="4"/>
  <c r="X19" i="4" s="1"/>
  <c r="Z19" i="4" s="1"/>
  <c r="F19" i="4"/>
  <c r="Y18" i="4"/>
  <c r="V18" i="4"/>
  <c r="S18" i="4"/>
  <c r="M18" i="4"/>
  <c r="X18" i="4" s="1"/>
  <c r="Z18" i="4" s="1"/>
  <c r="F18" i="4"/>
  <c r="Y17" i="4"/>
  <c r="V17" i="4"/>
  <c r="S17" i="4"/>
  <c r="M17" i="4"/>
  <c r="M24" i="4" s="1"/>
  <c r="O24" i="4" s="1"/>
  <c r="F17" i="4"/>
  <c r="E6" i="4"/>
  <c r="E5" i="4"/>
  <c r="R4" i="4"/>
  <c r="K13" i="4" s="1"/>
  <c r="O4" i="4"/>
  <c r="E4" i="4"/>
  <c r="D5" i="3"/>
  <c r="D4" i="3"/>
  <c r="D3" i="3"/>
  <c r="G99" i="2"/>
  <c r="C83" i="2"/>
  <c r="B17" i="6" s="1"/>
  <c r="F81" i="2"/>
  <c r="E81" i="2"/>
  <c r="D81" i="2"/>
  <c r="C81" i="2"/>
  <c r="G80" i="2"/>
  <c r="G79" i="2"/>
  <c r="G78" i="2"/>
  <c r="G77" i="2"/>
  <c r="G76" i="2"/>
  <c r="G75" i="2"/>
  <c r="G74" i="2"/>
  <c r="G73" i="2"/>
  <c r="G72" i="2"/>
  <c r="G71" i="2"/>
  <c r="G70" i="2"/>
  <c r="G69" i="2"/>
  <c r="G68" i="2"/>
  <c r="G67" i="2"/>
  <c r="G66" i="2"/>
  <c r="G65" i="2"/>
  <c r="G64" i="2"/>
  <c r="G63" i="2"/>
  <c r="G62" i="2"/>
  <c r="E55" i="2"/>
  <c r="D55" i="2"/>
  <c r="C55" i="2"/>
  <c r="X17" i="4" l="1"/>
  <c r="O18" i="4"/>
  <c r="X21" i="4"/>
  <c r="Z21" i="4" s="1"/>
  <c r="K29" i="4"/>
  <c r="X34" i="4"/>
  <c r="O34" i="4"/>
  <c r="G81" i="2"/>
  <c r="C84" i="2" s="1"/>
  <c r="D15" i="6" s="1"/>
  <c r="O17" i="4"/>
  <c r="M41" i="4"/>
  <c r="O41" i="4" s="1"/>
  <c r="C5" i="5"/>
  <c r="X38" i="4"/>
  <c r="Z38" i="4" s="1"/>
  <c r="O38" i="4"/>
  <c r="J12" i="5"/>
  <c r="G119" i="5"/>
  <c r="F149" i="5"/>
  <c r="H119" i="5"/>
  <c r="E119" i="5"/>
  <c r="I119" i="5"/>
  <c r="J13" i="5"/>
  <c r="L13" i="5" s="1"/>
  <c r="L12" i="5" l="1"/>
  <c r="L16" i="5" s="1"/>
  <c r="J16" i="5"/>
  <c r="Z34" i="4"/>
  <c r="X41" i="4"/>
  <c r="Z41" i="4" s="1"/>
  <c r="Z17" i="4"/>
  <c r="X24" i="4"/>
  <c r="Z24" i="4" s="1"/>
</calcChain>
</file>

<file path=xl/comments1.xml><?xml version="1.0" encoding="utf-8"?>
<comments xmlns="http://schemas.openxmlformats.org/spreadsheetml/2006/main">
  <authors>
    <author>Claire Daffon</author>
  </authors>
  <commentList>
    <comment ref="H14" authorId="0">
      <text>
        <r>
          <rPr>
            <b/>
            <sz val="9"/>
            <color indexed="81"/>
            <rFont val="Tahoma"/>
            <family val="2"/>
          </rPr>
          <t>Claire Daffon:</t>
        </r>
        <r>
          <rPr>
            <sz val="9"/>
            <color indexed="81"/>
            <rFont val="Tahoma"/>
            <family val="2"/>
          </rPr>
          <t xml:space="preserve">
Please select correct claim date from drop down box</t>
        </r>
      </text>
    </comment>
    <comment ref="I14" authorId="0">
      <text>
        <r>
          <rPr>
            <b/>
            <sz val="9"/>
            <color indexed="81"/>
            <rFont val="Tahoma"/>
            <family val="2"/>
          </rPr>
          <t>Claire Daffon:</t>
        </r>
        <r>
          <rPr>
            <sz val="9"/>
            <color indexed="81"/>
            <rFont val="Tahoma"/>
            <family val="2"/>
          </rPr>
          <t xml:space="preserve">
Please select correct claim date from drop down box</t>
        </r>
      </text>
    </comment>
    <comment ref="J14" authorId="0">
      <text>
        <r>
          <rPr>
            <b/>
            <sz val="9"/>
            <color indexed="81"/>
            <rFont val="Tahoma"/>
            <family val="2"/>
          </rPr>
          <t>Claire Daffon:</t>
        </r>
        <r>
          <rPr>
            <sz val="9"/>
            <color indexed="81"/>
            <rFont val="Tahoma"/>
            <family val="2"/>
          </rPr>
          <t xml:space="preserve">
Please select correct claim date from drop down box</t>
        </r>
      </text>
    </comment>
    <comment ref="K14" authorId="0">
      <text>
        <r>
          <rPr>
            <b/>
            <sz val="9"/>
            <color indexed="81"/>
            <rFont val="Tahoma"/>
            <family val="2"/>
          </rPr>
          <t>Claire Daffon:</t>
        </r>
        <r>
          <rPr>
            <sz val="9"/>
            <color indexed="81"/>
            <rFont val="Tahoma"/>
            <family val="2"/>
          </rPr>
          <t xml:space="preserve">
Please select correct claim date from drop down box</t>
        </r>
      </text>
    </comment>
    <comment ref="H31" authorId="0">
      <text>
        <r>
          <rPr>
            <b/>
            <sz val="9"/>
            <color indexed="81"/>
            <rFont val="Tahoma"/>
            <family val="2"/>
          </rPr>
          <t>Claire Daffon:</t>
        </r>
        <r>
          <rPr>
            <sz val="9"/>
            <color indexed="81"/>
            <rFont val="Tahoma"/>
            <family val="2"/>
          </rPr>
          <t xml:space="preserve">
Please select correct expenditure quarter from drop down box</t>
        </r>
      </text>
    </comment>
    <comment ref="I31" authorId="0">
      <text>
        <r>
          <rPr>
            <b/>
            <sz val="9"/>
            <color indexed="81"/>
            <rFont val="Tahoma"/>
            <family val="2"/>
          </rPr>
          <t>Claire Daffon:</t>
        </r>
        <r>
          <rPr>
            <sz val="9"/>
            <color indexed="81"/>
            <rFont val="Tahoma"/>
            <family val="2"/>
          </rPr>
          <t xml:space="preserve">
Please select correct expenditure quarter from drop down box</t>
        </r>
      </text>
    </comment>
    <comment ref="J31" authorId="0">
      <text>
        <r>
          <rPr>
            <b/>
            <sz val="9"/>
            <color indexed="81"/>
            <rFont val="Tahoma"/>
            <family val="2"/>
          </rPr>
          <t>Claire Daffon:</t>
        </r>
        <r>
          <rPr>
            <sz val="9"/>
            <color indexed="81"/>
            <rFont val="Tahoma"/>
            <family val="2"/>
          </rPr>
          <t xml:space="preserve">
Please select correct expenditure quarter from drop down box</t>
        </r>
      </text>
    </comment>
    <comment ref="K31" authorId="0">
      <text>
        <r>
          <rPr>
            <b/>
            <sz val="9"/>
            <color indexed="81"/>
            <rFont val="Tahoma"/>
            <family val="2"/>
          </rPr>
          <t>Claire Daffon:</t>
        </r>
        <r>
          <rPr>
            <sz val="9"/>
            <color indexed="81"/>
            <rFont val="Tahoma"/>
            <family val="2"/>
          </rPr>
          <t xml:space="preserve">
Please select correct expenditure quarter from drop down box</t>
        </r>
      </text>
    </comment>
  </commentList>
</comments>
</file>

<file path=xl/sharedStrings.xml><?xml version="1.0" encoding="utf-8"?>
<sst xmlns="http://schemas.openxmlformats.org/spreadsheetml/2006/main" count="614" uniqueCount="382">
  <si>
    <t>Grant Recipient:</t>
  </si>
  <si>
    <t>Reporting period:</t>
  </si>
  <si>
    <t>Completing guidance</t>
  </si>
  <si>
    <t>Project details:</t>
  </si>
  <si>
    <t>Date of report:</t>
  </si>
  <si>
    <t>Name:</t>
  </si>
  <si>
    <t>Completed by:</t>
  </si>
  <si>
    <t>Approved by:</t>
  </si>
  <si>
    <t>Start date:</t>
  </si>
  <si>
    <t>Contact:</t>
  </si>
  <si>
    <t>Email:</t>
  </si>
  <si>
    <t>End date:</t>
  </si>
  <si>
    <t>Tel:</t>
  </si>
  <si>
    <t>All Years</t>
  </si>
  <si>
    <t>Enter the actual grant draw down to date from all previous years.</t>
  </si>
  <si>
    <t>Contracted grant draw down to date</t>
  </si>
  <si>
    <t>Variance</t>
  </si>
  <si>
    <t>Total grant draw down for the FY</t>
  </si>
  <si>
    <t>Contracted Grant Draw Down for the FY</t>
  </si>
  <si>
    <t>Forecast Grant Draw Down</t>
  </si>
  <si>
    <t>Contracted Grant Draw Down</t>
  </si>
  <si>
    <t>Actual</t>
  </si>
  <si>
    <t>Contract</t>
  </si>
  <si>
    <t>Forecast</t>
  </si>
  <si>
    <t>Total</t>
  </si>
  <si>
    <t>Contracted cumulative expenditure as per GOL for all previous years</t>
  </si>
  <si>
    <t>Variance at the end of current FY</t>
  </si>
  <si>
    <t>Forecast total cumulative expenditure over project lifetime</t>
  </si>
  <si>
    <t>Contracted cumulative expenditure over project lifetime.</t>
  </si>
  <si>
    <t>2015 - 2016</t>
  </si>
  <si>
    <t>2016 - 2017</t>
  </si>
  <si>
    <t>Data</t>
  </si>
  <si>
    <t>Local Authority Grants</t>
  </si>
  <si>
    <t xml:space="preserve">Regional Investment Aid </t>
  </si>
  <si>
    <t xml:space="preserve">SME Investment Aid </t>
  </si>
  <si>
    <t xml:space="preserve">Infrastructure </t>
  </si>
  <si>
    <t>Risk Capital (Access to Finance) and Loans for repayment</t>
  </si>
  <si>
    <t>Research - Experimental</t>
  </si>
  <si>
    <t>Other Capital</t>
  </si>
  <si>
    <t>Programmes Capital</t>
  </si>
  <si>
    <t>Salary cost of disadvantaged/disabled workers</t>
  </si>
  <si>
    <t>Training - General</t>
  </si>
  <si>
    <t>Training - Specific</t>
  </si>
  <si>
    <t>Research - Industrial</t>
  </si>
  <si>
    <t>Research - Fundamental</t>
  </si>
  <si>
    <t>De Minimis</t>
  </si>
  <si>
    <t>Other Revenue</t>
  </si>
  <si>
    <t>Programmes Revenue</t>
  </si>
  <si>
    <t>January - March</t>
  </si>
  <si>
    <t>April - June</t>
  </si>
  <si>
    <t>July - September</t>
  </si>
  <si>
    <t>October - December</t>
  </si>
  <si>
    <t>February - April</t>
  </si>
  <si>
    <t>May - July</t>
  </si>
  <si>
    <t>August - October</t>
  </si>
  <si>
    <t>November - January</t>
  </si>
  <si>
    <t>Other Public</t>
  </si>
  <si>
    <t>Other Private</t>
  </si>
  <si>
    <t>Future Years:</t>
  </si>
  <si>
    <t>15th April</t>
  </si>
  <si>
    <t>15th May</t>
  </si>
  <si>
    <t>15th July</t>
  </si>
  <si>
    <t>15th August</t>
  </si>
  <si>
    <t>15th October</t>
  </si>
  <si>
    <t>15th November</t>
  </si>
  <si>
    <t>15th January</t>
  </si>
  <si>
    <t>15th February</t>
  </si>
  <si>
    <t>Expenditure Category</t>
  </si>
  <si>
    <t>Expenditure Quarters</t>
  </si>
  <si>
    <t>Claim Dates</t>
  </si>
  <si>
    <t>15th March</t>
  </si>
  <si>
    <t>Q1</t>
  </si>
  <si>
    <t>Q2</t>
  </si>
  <si>
    <t>Q3</t>
  </si>
  <si>
    <t>Q4</t>
  </si>
  <si>
    <t>Future Year</t>
  </si>
  <si>
    <t>Contracted expenditure required by end of this FY.</t>
  </si>
  <si>
    <t>2017 - 2018</t>
  </si>
  <si>
    <t>Date of offer:</t>
  </si>
  <si>
    <t>Company Registration No.</t>
  </si>
  <si>
    <t>a) Address, including postcode</t>
  </si>
  <si>
    <t>If change of name, please provide Change of Name Certificate.  If change of status, please provide details and where appropriate provide Certificate of Incorporation and change in Company Registration numbers.</t>
  </si>
  <si>
    <t>Full time</t>
  </si>
  <si>
    <t>Part time</t>
  </si>
  <si>
    <t>Type of eligible expenditure set out in grant offer letter</t>
  </si>
  <si>
    <t>A</t>
  </si>
  <si>
    <t>B</t>
  </si>
  <si>
    <t>C</t>
  </si>
  <si>
    <t>D</t>
  </si>
  <si>
    <t>E</t>
  </si>
  <si>
    <t>Balance from previous advance</t>
  </si>
  <si>
    <t>Amount of Advance required in this claim</t>
  </si>
  <si>
    <t>Grant amount now being requested with this claim</t>
  </si>
  <si>
    <t>(£)</t>
  </si>
  <si>
    <t>Amount of expenditure achieved since last claim</t>
  </si>
  <si>
    <t>8.  Eligible expenditure: Detailed breakdown</t>
  </si>
  <si>
    <t>Complete one table for each type of expenditure we are assisting as per question 4 – add additional tables as necessary.</t>
  </si>
  <si>
    <t>Amount of expenditure since last grant claim (£)</t>
  </si>
  <si>
    <t>Eligible cost set out in table in GOL schedule [PLEASE INSERT]</t>
  </si>
  <si>
    <t>Commentary (please set out any explanatory points relating to the expenditure you have listed in this table, referring to attached evidence where appropriate)</t>
  </si>
  <si>
    <t>You are reminded that:</t>
  </si>
  <si>
    <t>I apply for payment towards the expenditure detailed above.</t>
  </si>
  <si>
    <t>I certify that to the best of my knowledge and belief:</t>
  </si>
  <si>
    <t>Finance Director’s Signature:</t>
  </si>
  <si>
    <t>Position in organisation if different from above:</t>
  </si>
  <si>
    <t>Date:</t>
  </si>
  <si>
    <t>Job Title</t>
  </si>
  <si>
    <t>Jobs Profile for All Years</t>
  </si>
  <si>
    <t>2014-15</t>
  </si>
  <si>
    <t>2015-16</t>
  </si>
  <si>
    <t>2016-17</t>
  </si>
  <si>
    <t>2017-18</t>
  </si>
  <si>
    <t>2018-19</t>
  </si>
  <si>
    <t>2019-20</t>
  </si>
  <si>
    <t>2020-21</t>
  </si>
  <si>
    <t>2021-22</t>
  </si>
  <si>
    <t>Applicant Organisation</t>
  </si>
  <si>
    <t xml:space="preserve">Claim Number </t>
  </si>
  <si>
    <t>Quarter / period claim covers</t>
  </si>
  <si>
    <t xml:space="preserve">Date Claim Due </t>
  </si>
  <si>
    <t>Date Claim Received (check in line with NOTP date)</t>
  </si>
  <si>
    <t xml:space="preserve">Total RGF grant allocated (in GOL) </t>
  </si>
  <si>
    <t>Amount of RGF grant paid to date</t>
  </si>
  <si>
    <t>Amount of RGF grant requested on this claim</t>
  </si>
  <si>
    <t>GRANT OFFER LETTER / GENERAL ISSUES</t>
  </si>
  <si>
    <t>Having examined the information provided in / with this claim form I am satisfied that this claim should be recommended for payment.</t>
  </si>
  <si>
    <t>Signed:</t>
  </si>
  <si>
    <t>Position:</t>
  </si>
  <si>
    <t>AUTHORISER STATEMENT</t>
  </si>
  <si>
    <t>Having examined the information provided in / with this claim form I am satisfied that this claim should be passed for payment.</t>
  </si>
  <si>
    <t>Amount being claimed (£)</t>
  </si>
  <si>
    <t>Project/Programme Reference No:</t>
  </si>
  <si>
    <t>Monitoring Officer comments:</t>
  </si>
  <si>
    <t>Milestones:</t>
  </si>
  <si>
    <t>Key milestones/deliverables from delivery plan scheduled to be achieved</t>
  </si>
  <si>
    <t>2014/15</t>
  </si>
  <si>
    <t>2015/16</t>
  </si>
  <si>
    <t>2016/17</t>
  </si>
  <si>
    <t>Issues and Delays:</t>
  </si>
  <si>
    <t>Issues/Delays</t>
  </si>
  <si>
    <t>Severity of issue/delay</t>
  </si>
  <si>
    <t>Actions being taken and progress being made</t>
  </si>
  <si>
    <t>Project/Programme Outputs:</t>
  </si>
  <si>
    <t>Risk Summary:</t>
  </si>
  <si>
    <t>Probability</t>
  </si>
  <si>
    <t>Impact</t>
  </si>
  <si>
    <t>Assessment</t>
  </si>
  <si>
    <t>Mitigating actions and progress being made</t>
  </si>
  <si>
    <t>Monitoring Officer Comments:</t>
  </si>
  <si>
    <t>Risk Rating Assessment:  (Red/Amber/Green)</t>
  </si>
  <si>
    <t>Agreed Actions</t>
  </si>
  <si>
    <t>Responsibility</t>
  </si>
  <si>
    <t>Timescale</t>
  </si>
  <si>
    <t>Venue:</t>
  </si>
  <si>
    <t>Time</t>
  </si>
  <si>
    <t>Date</t>
  </si>
  <si>
    <t>Monitoring Officer Name:</t>
  </si>
  <si>
    <t>© Crown copyright 2013</t>
  </si>
  <si>
    <t>8.</t>
  </si>
  <si>
    <t>9.</t>
  </si>
  <si>
    <t>10.</t>
  </si>
  <si>
    <t>This form should be read in conjunction with your Grant Offer Letter, the particular conditions of which determine how your grant will be paid.</t>
  </si>
  <si>
    <t xml:space="preserve">We reserve the right to seek further information in support of your claim and can withhold payment until details are supplied. </t>
  </si>
  <si>
    <t xml:space="preserve">All alterations should be clearly endorsed by the person signing the form, who should be a director responsible for financial matters with the Company that signed the Grant Offer Letter. </t>
  </si>
  <si>
    <t xml:space="preserve">You may re-use this information (not including logos) free of charge in any format or medium, under the terms of the Open Government Licence. </t>
  </si>
  <si>
    <t xml:space="preserve">To view this licence, visit www.nationalarchives.gov.uk/doc/open-government-licence/ </t>
  </si>
  <si>
    <t xml:space="preserve">This publication is also available on our website at www.gov.uk </t>
  </si>
  <si>
    <t xml:space="preserve">Grant draw down against General Block Exemption expenditure type as per GOL. </t>
  </si>
  <si>
    <t>General Block Exemption expenditure type as set out in GOL.</t>
  </si>
  <si>
    <t>NVQ  Level</t>
  </si>
  <si>
    <t>NVQ Level</t>
  </si>
  <si>
    <t>Total amount advanced to date</t>
  </si>
  <si>
    <t>&lt; 20,000</t>
  </si>
  <si>
    <t>created</t>
  </si>
  <si>
    <t>safeguarded</t>
  </si>
  <si>
    <t>total</t>
  </si>
  <si>
    <t>Next Monitoring Visit</t>
  </si>
  <si>
    <t>1. Company/Grantee</t>
  </si>
  <si>
    <t>(a)  Created</t>
  </si>
  <si>
    <t>(b) Safeguarded</t>
  </si>
  <si>
    <t>3. Has the name or status of the Company (or Grantee) changed?</t>
  </si>
  <si>
    <t>Total Grant to be claimed this quarter</t>
  </si>
  <si>
    <t>1. The information in this form is true and correct.</t>
  </si>
  <si>
    <t xml:space="preserve">3. The grant claimed is in respect of items eligible for, and approved for, support under the terms of the Grant Offer Letter. </t>
  </si>
  <si>
    <t xml:space="preserve">4. The claim is made in accordance with the Grant Offer Letter and that any evidence provided with this claim will be available, along with other relevant and reasonable evidence, to the company undertaking the annual accountant’s report, following the final claim of the financial year, as agreed in the grant offer letter. </t>
  </si>
  <si>
    <t>yes</t>
  </si>
  <si>
    <t>no</t>
  </si>
  <si>
    <t>n/a</t>
  </si>
  <si>
    <t xml:space="preserve">2. Please specify which quarterly instalment of RGF this claim relates to within the financial year?
</t>
  </si>
  <si>
    <t>Comments</t>
  </si>
  <si>
    <t>Achieved</t>
  </si>
  <si>
    <t>Delayed</t>
  </si>
  <si>
    <t>(Critical/High/ Medium/Low)</t>
  </si>
  <si>
    <t>Critical</t>
  </si>
  <si>
    <t>High</t>
  </si>
  <si>
    <t>Medium</t>
  </si>
  <si>
    <t>Low</t>
  </si>
  <si>
    <t>Red</t>
  </si>
  <si>
    <t>Amber</t>
  </si>
  <si>
    <t>Green</t>
  </si>
  <si>
    <t>Total created</t>
  </si>
  <si>
    <t>Total Safeguarded</t>
  </si>
  <si>
    <t xml:space="preserve">Table A: RGF Grant Draw Down. </t>
  </si>
  <si>
    <t xml:space="preserve">January - March </t>
  </si>
  <si>
    <t>Please select an option</t>
  </si>
  <si>
    <t>Company Contact Name (for queries):</t>
  </si>
  <si>
    <t xml:space="preserve">Total expenditure since last claim (£) </t>
  </si>
  <si>
    <t>2017/18</t>
  </si>
  <si>
    <t>Total Cumulative Jobs created</t>
  </si>
  <si>
    <t>Total Cumulative Jobs safeguarded</t>
  </si>
  <si>
    <t>Total Cumulative jobs</t>
  </si>
  <si>
    <t>5. As a direct result of the project/programme, please enter cumulative figures for how many jobs have been created/safeguarded? These amounts should be consistent with the Schedule setting out the delivery of jobs (Schedule 5 – Employment) in the Grant Offer Letter.</t>
  </si>
  <si>
    <t>CAPITAL</t>
  </si>
  <si>
    <t>REVENUE</t>
  </si>
  <si>
    <t>5. At the time of this claim I reasonably believe that the job target, as set out in the agreed and signed Grant Offer Letter, will be met.</t>
  </si>
  <si>
    <t>Beneficiary Aid Grants</t>
  </si>
  <si>
    <t>Total Cumulative expenditure to date</t>
  </si>
  <si>
    <t>The provisions in the Grant Offer Letter  relating to the Freedom of Information Act 2000 and the Data Protection Act 1998 apply to the contents of this claim form when completed.</t>
  </si>
  <si>
    <t>Total Cumulative total for FY</t>
  </si>
  <si>
    <t>GOL Contracted Cumulative total for FY</t>
  </si>
  <si>
    <t>Media Statement - copy from MI system</t>
  </si>
  <si>
    <t>Date Agreed with Recipient</t>
  </si>
  <si>
    <t>As set out in Schedule 6 of the Grant Offer Letter (“How to claim instalments of grant”), recipients are required to provide a copy of their latest accounts and those of the Parent, which must be audited unless exempt under Section 477 of the Companies Act 2006, as amended. If audited cover a period ending more than 9 months before the date of the claim, include unaudited accounts for a later period. These should be attached with the quarterly monitoring report and claim following the publication of these accounts. These should cover both the project/programme location and corporate legal entity if different location.</t>
  </si>
  <si>
    <t xml:space="preserve">The GOL will have been agreed on the basis of aid provided for certain types of expenditure and the relevant tables will have been set out in “The Project/Programme” Schedule. </t>
  </si>
  <si>
    <t>[Insert type of expenditure for which aid is being provided as per “The Project/Programme” Schedule (normally schedule 4) in the grant or scheme offer letter (e.g. Regional investment aid, industrial research, experimental development etc.)</t>
  </si>
  <si>
    <t>(i) as part of the terms and conditions of Grant Offer Letter no grant can be paid in respect of any sums which have been spent or committed on the Project/Programme before the offer of grant was made; and</t>
  </si>
  <si>
    <t>(ii) you must notify us immediately if the circumstances of the Project/Programme change. (This refers particularly to any of the events listed in the Grant Offer Letter Schedule which deals with “Withholding and Repayment of Grant”)</t>
  </si>
  <si>
    <t>b) Address of Project/Programme, including postcode, if different from (a)</t>
  </si>
  <si>
    <t>Project/Programme Name</t>
  </si>
  <si>
    <t>4. Have there been, or are there likely to be, any changes in the ownership of, or beneficial interests in, the Project/Programme assets?</t>
  </si>
  <si>
    <t>Date of first Project/Programme job created</t>
  </si>
  <si>
    <t xml:space="preserve">The GOL will have been agreed on the basis of aid provided for certain types of expenditure and the relevant tables will have been set out in “The Project/Programme” Schedule.  </t>
  </si>
  <si>
    <t>Total cumulative defrayed expenditure on the project/  programme to date</t>
  </si>
  <si>
    <t>Project/Programme Progress against Delivery Plan</t>
  </si>
  <si>
    <t xml:space="preserve">Project/Programme milestones and deliverables will have been agreed at the outset in your project/programme delivery plan (as set out normally in Schedule 2 of your Grant Offer Letter).  Before the start of each financial year of the project/programme you will be required to provide an update of the plan including  specific details on deliverables and milestones for that financial year ahead.  Progress will need to be reviewed regularly with the monitoring officer and RGF Secretariat (as set out in Schedule 4 of your Grant Offer Letter). Progress updates are required quarterly in the following format.  If a milestone slips into a future quarter or year, it needs to be recorded as delayed and highlighted in the new quarter/year in which it has slipped to.  This delay, the reasons behind it and mitigating actions must be discussed with monitoring officer for your project/programme and should be reflected in the project/programme risk summary report if the delay will result in greater risk to the project/programme.  There should be a more detailed set of milestones and deliverables set out for the current financial year in question. </t>
  </si>
  <si>
    <t>Progress Update:  (Please provide narrative of progress during the last quarter, including any specific achievements, publicity, etc)</t>
  </si>
  <si>
    <t>Add extra financial years subject to length of Project/Programme.</t>
  </si>
  <si>
    <t>Please record any live critical issues with the project/programme that require resolution.   You should ensure that these are discussed with the Monitoring Officer for your project.  These should include specific issues that affect expenditure and the delivery of jobs as detailed in the other part of the monitoring report.</t>
  </si>
  <si>
    <t>Critical and high risks may have been identified at the outset of the project/programme and also as the project/programme is progressing.  Please provide an update on these and other emerging critical risks using the table below.  Further guidance is available in the RGF Risk Management Policy which should be used to assess the risks which will need to be discussed with your PDT monitoring officer.  Risks described in this report should also include those relating to finance, expenditure and jobs delivery.</t>
  </si>
  <si>
    <t xml:space="preserve">Table B: Total Project/Programme Expenditure </t>
  </si>
  <si>
    <t>Enter actuals/forecasts of project/programme expenditure in each quarter below.</t>
  </si>
  <si>
    <t>Enter forecast expenditure totals for each year to the end of the project/programme</t>
  </si>
  <si>
    <t>Total project/ programme expenditure expected by end of FY</t>
  </si>
  <si>
    <t>Project/Programme Number / RGF Round No.</t>
  </si>
  <si>
    <t>Year ending 31st March</t>
  </si>
  <si>
    <t xml:space="preserve"> Please enter the individual amounts of grant to be drawn down per quarter in current year and totals for any future years remaining</t>
  </si>
  <si>
    <t>Years ending 31st March</t>
  </si>
  <si>
    <t>QUARTERLY FINANCIAL MONITORING</t>
  </si>
  <si>
    <t xml:space="preserve">RGF claimants are required to provide an independent Accountant’s Report annually following the last claim, fulfilling all the requirements for that report that were set out in the relevant schedule of the grant offer letter.  If that is required with this claim please ensure it is attached. If you make your final claim before the final claim date in the year (15th February) then you also need to attach an Accountants Report. </t>
  </si>
  <si>
    <t>(c)  Indirect Jobs</t>
  </si>
  <si>
    <t>7. Advanced (claims in respect of pipeline of grants/forecasts for which funding is now to be drawn down)</t>
  </si>
  <si>
    <t>6. Defrayed expenditure for which grant is now payable</t>
  </si>
  <si>
    <t>Notes:</t>
  </si>
  <si>
    <t>Time:</t>
  </si>
  <si>
    <t>Attendees:</t>
  </si>
  <si>
    <t>Monitoring Visit Details</t>
  </si>
  <si>
    <t>2018 -2019</t>
  </si>
  <si>
    <t>2019 -2020</t>
  </si>
  <si>
    <t>Vendor Number</t>
  </si>
  <si>
    <t>Public/Private</t>
  </si>
  <si>
    <t>Safeguarded Jobs</t>
  </si>
  <si>
    <t>public</t>
  </si>
  <si>
    <t>private</t>
  </si>
  <si>
    <t>Completed Claim Form?</t>
  </si>
  <si>
    <t>Completed Quarterly Financial Monitoring Form?</t>
  </si>
  <si>
    <t>Completed Employment Impacts Form?</t>
  </si>
  <si>
    <t>Completed Quarterly Monitoring Report?</t>
  </si>
  <si>
    <t>Itemised Statement of Expenditure?</t>
  </si>
  <si>
    <t>Copies of HP/Lease agreements</t>
  </si>
  <si>
    <t>Monitoring Officer Comments</t>
  </si>
  <si>
    <t>Expenditure</t>
  </si>
  <si>
    <t>Is amount spent in line with GOL?</t>
  </si>
  <si>
    <t>Is VAT included, and allowed, in claim?</t>
  </si>
  <si>
    <t>Is spend within 10% of Forecast?</t>
  </si>
  <si>
    <t>If no, is reason acceptable?</t>
  </si>
  <si>
    <t>Has there been any further public assistance on the Project?</t>
  </si>
  <si>
    <t>Job Outputs</t>
  </si>
  <si>
    <t>New</t>
  </si>
  <si>
    <t>Is the project on target for Job Outputs for current year?</t>
  </si>
  <si>
    <t>Is the project on target for Job Outputs for project lifetime?</t>
  </si>
  <si>
    <t>Safeguarded</t>
  </si>
  <si>
    <t>Variation</t>
  </si>
  <si>
    <t>Has a variation request been submitted?</t>
  </si>
  <si>
    <t>If variation requested, what date was it submitted?</t>
  </si>
  <si>
    <t>Who is dealing with the variation at BIS</t>
  </si>
  <si>
    <t>Risk</t>
  </si>
  <si>
    <t>Has risk assessment been updated since last claim?</t>
  </si>
  <si>
    <t>Risk Score</t>
  </si>
  <si>
    <t>R/A/G</t>
  </si>
  <si>
    <t>Overall Risk Rating</t>
  </si>
  <si>
    <t>MONITORING  OFFICER STATEMENT</t>
  </si>
  <si>
    <t>Date of Claim</t>
  </si>
  <si>
    <t>TOTAL</t>
  </si>
  <si>
    <t>March</t>
  </si>
  <si>
    <t>Created Jobs</t>
  </si>
  <si>
    <t xml:space="preserve"> Created Indirect Jobs</t>
  </si>
  <si>
    <t>Safeguarded Indirect Jobs</t>
  </si>
  <si>
    <r>
      <t xml:space="preserve">Jobs Created/Safeguarded Target for project </t>
    </r>
    <r>
      <rPr>
        <i/>
        <sz val="11"/>
        <color theme="1"/>
        <rFont val="Arial"/>
        <family val="2"/>
      </rPr>
      <t>(from Schedule 5 Table E in the GOL)</t>
    </r>
    <r>
      <rPr>
        <sz val="11"/>
        <color theme="1"/>
        <rFont val="Arial"/>
        <family val="2"/>
      </rPr>
      <t>:</t>
    </r>
  </si>
  <si>
    <r>
      <t xml:space="preserve">Jobs Created/Safeguarded Target for the financial year 14/15 </t>
    </r>
    <r>
      <rPr>
        <i/>
        <sz val="11"/>
        <color theme="1"/>
        <rFont val="Arial"/>
        <family val="2"/>
      </rPr>
      <t>(from Schedule 5 Table F in the GOL)</t>
    </r>
    <r>
      <rPr>
        <sz val="11"/>
        <color theme="1"/>
        <rFont val="Arial"/>
        <family val="2"/>
      </rPr>
      <t>:</t>
    </r>
  </si>
  <si>
    <t>Name 
(block capitals):</t>
  </si>
  <si>
    <t>Financially Responsible Person:</t>
  </si>
  <si>
    <t>Project Monitoring Officer:</t>
  </si>
  <si>
    <t>Total Spend to date (RGF and match)</t>
  </si>
  <si>
    <t>Total Spend this quarter (RGF and match)</t>
  </si>
  <si>
    <r>
      <t xml:space="preserve">Claim and Expenditure Update: </t>
    </r>
    <r>
      <rPr>
        <sz val="14"/>
        <color theme="1"/>
        <rFont val="Arial"/>
        <family val="2"/>
      </rPr>
      <t>(Please provide details of claim and eligible expenditure defrayed during last quarter and how the project/programme is progressing against the Grant Offer Letter targets)</t>
    </r>
  </si>
  <si>
    <r>
      <t xml:space="preserve">Jobs Update: </t>
    </r>
    <r>
      <rPr>
        <sz val="14"/>
        <color theme="1"/>
        <rFont val="Arial"/>
        <family val="2"/>
      </rPr>
      <t>(Please provide details of the number of jobs created during last quarter, totals jobs created against Grant Offer Letter and safeguarded jobs)</t>
    </r>
  </si>
  <si>
    <r>
      <t xml:space="preserve">Risk Description </t>
    </r>
    <r>
      <rPr>
        <sz val="14"/>
        <color theme="1"/>
        <rFont val="Arial"/>
        <family val="2"/>
      </rPr>
      <t>(include date identified)</t>
    </r>
  </si>
  <si>
    <r>
      <t xml:space="preserve">Assessment post mitigation </t>
    </r>
    <r>
      <rPr>
        <sz val="14"/>
        <color theme="1"/>
        <rFont val="Arial"/>
        <family val="2"/>
      </rPr>
      <t>(critical/high/ medium/low)</t>
    </r>
  </si>
  <si>
    <t>Status 
(achieved or delayed)</t>
  </si>
  <si>
    <t>For BIS use only:</t>
  </si>
  <si>
    <t>Project Name:</t>
  </si>
  <si>
    <t>RGF CLAIM FORM</t>
  </si>
  <si>
    <r>
      <t xml:space="preserve">If </t>
    </r>
    <r>
      <rPr>
        <b/>
        <sz val="14"/>
        <color theme="1"/>
        <rFont val="Arial"/>
        <family val="2"/>
      </rPr>
      <t>Yes</t>
    </r>
    <r>
      <rPr>
        <sz val="14"/>
        <color theme="1"/>
        <rFont val="Arial"/>
        <family val="2"/>
      </rPr>
      <t>, please give details</t>
    </r>
  </si>
  <si>
    <r>
      <t xml:space="preserve">Reference No. 
</t>
    </r>
    <r>
      <rPr>
        <sz val="14"/>
        <color theme="1"/>
        <rFont val="Arial"/>
        <family val="2"/>
      </rPr>
      <t>(if applicable)</t>
    </r>
  </si>
  <si>
    <r>
      <t xml:space="preserve">Please use the table(s) below to record this information. You may have to complete more than one table depending on the number of different types of expenditure for which grant aid is being provided as set out in the scheme or grant offer letter.  Each expenditure table must be accompanied by supporting evidence which could include invoices for substantive amounts of expenditure (every invoice is not required).  Copies of the top 3 or 4 invoices in terms of value, lists generated by the company’s finance management system of invoices paid relating to expenditure for the project/programme or other documentation that will provide reasonable evidence of project/programme expenditure.  The evidence provided with respect to each claim will need to be verified by the independent accountants report following the January/February claim which will verify all claims in the previous 12 months (as per grant offer letter).  The expenditure table should be drawn up so as to enable direct comparison with agreed types of eligible costs set out in the Schedule describing “The Project/Programme” (normally Schedule 4) of the Grant Offer Letter.  </t>
    </r>
    <r>
      <rPr>
        <b/>
        <sz val="12"/>
        <color theme="1"/>
        <rFont val="Arial"/>
        <family val="2"/>
      </rPr>
      <t xml:space="preserve"> 
Please note: Defrayed expenditure means that you have incurred expenditure and paid for it.   Invoices that have not been paid and purchase orders will not be considered as acceptable evidence.  Unconditional obligations are permitted, such as finance leases, HP agreements, and exceptionally extended credit agreements, however, grant will only be paid on 'actuals' and not 'commitments'.  Input Value Added Tax should be excluded.</t>
    </r>
  </si>
  <si>
    <t>Eligible Expenditure and Claim details</t>
  </si>
  <si>
    <r>
      <t xml:space="preserve">2. We have not received and will not receive any specific grants, other support or contributions towards the expenditure for which payment is now being sought; this includes any public sector financial assistance received for the project (Any assistance received </t>
    </r>
    <r>
      <rPr>
        <b/>
        <sz val="12"/>
        <color theme="1"/>
        <rFont val="Arial"/>
        <family val="2"/>
      </rPr>
      <t>MUST</t>
    </r>
    <r>
      <rPr>
        <sz val="12"/>
        <color theme="1"/>
        <rFont val="Arial"/>
        <family val="2"/>
      </rPr>
      <t xml:space="preserve"> be declared on the Quarterly Financial Monitoring sheet).</t>
    </r>
  </si>
  <si>
    <t>Name of Company/Grantee:</t>
  </si>
  <si>
    <t xml:space="preserve">RGF QUARTERLY MONITORING REPORT TEMPLATE FOR FINANCE AND EMPLOYMENT </t>
  </si>
  <si>
    <t>Ref:</t>
  </si>
  <si>
    <r>
      <t xml:space="preserve">Enter expenditure in full amount
For help and advice on completing this form, please contact your assigned monitoring officer.
</t>
    </r>
    <r>
      <rPr>
        <b/>
        <sz val="12"/>
        <rFont val="Arial"/>
        <family val="2"/>
      </rPr>
      <t xml:space="preserve">DO NOT ATTEMPT TO CHANGE ANY FORMATING OR PROTECTED FORMULAE. </t>
    </r>
  </si>
  <si>
    <t>2015/2016</t>
  </si>
  <si>
    <t>2016/2017</t>
  </si>
  <si>
    <t>2017/2018</t>
  </si>
  <si>
    <t>2018/2019</t>
  </si>
  <si>
    <t>RGF MONTHLY EMPLOYMENT IMPACTS REPORT</t>
  </si>
  <si>
    <r>
      <t xml:space="preserve">Jobs Created/Safeguarded Target for the financial year </t>
    </r>
    <r>
      <rPr>
        <b/>
        <i/>
        <sz val="12"/>
        <color theme="1"/>
        <rFont val="Arial"/>
        <family val="2"/>
      </rPr>
      <t>(from Schedule 5 Table F in the GOL)</t>
    </r>
    <r>
      <rPr>
        <b/>
        <sz val="12"/>
        <color theme="1"/>
        <rFont val="Arial"/>
        <family val="2"/>
      </rPr>
      <t>:</t>
    </r>
  </si>
  <si>
    <r>
      <t xml:space="preserve">Salary
</t>
    </r>
    <r>
      <rPr>
        <sz val="12"/>
        <rFont val="Arial"/>
        <family val="2"/>
      </rPr>
      <t>(£)</t>
    </r>
  </si>
  <si>
    <t>For BIS use only</t>
  </si>
  <si>
    <t>Total Cumulative indirect Jobs created</t>
  </si>
  <si>
    <t>Total Cumulative Indirect Jobs safeguarded</t>
  </si>
  <si>
    <t>Total indirect created</t>
  </si>
  <si>
    <t>Total indirect Safeguarded</t>
  </si>
  <si>
    <t>indirect created</t>
  </si>
  <si>
    <t>indirect safeguarded</t>
  </si>
  <si>
    <t>Previous Years: 2011- March 2014</t>
  </si>
  <si>
    <t>© Crown copyright 2013  You may re-use this information (not including logos) free of charge in any format or medium, under the terms of the Open Government Licence. To view this licence, visit www.nationalarchives.gov.uk/doc/open-government-licence/ This publication is also available on our website at www.bis.gov.uk</t>
  </si>
  <si>
    <r>
      <t>1.</t>
    </r>
    <r>
      <rPr>
        <sz val="12"/>
        <color theme="1"/>
        <rFont val="Times New Roman"/>
        <family val="1"/>
      </rPr>
      <t>  </t>
    </r>
  </si>
  <si>
    <r>
      <t>2.</t>
    </r>
    <r>
      <rPr>
        <sz val="12"/>
        <color theme="1"/>
        <rFont val="Times New Roman"/>
        <family val="1"/>
      </rPr>
      <t> </t>
    </r>
  </si>
  <si>
    <r>
      <rPr>
        <b/>
        <sz val="12"/>
        <color theme="1"/>
        <rFont val="Arial"/>
        <family val="2"/>
      </rPr>
      <t xml:space="preserve">Your claim cannot be considered for payment unless all the required information listed below is provided. </t>
    </r>
    <r>
      <rPr>
        <sz val="12"/>
        <color theme="1"/>
        <rFont val="Arial"/>
        <family val="2"/>
      </rPr>
      <t xml:space="preserve"> You must ensure that you have met any pre-conditions that are relevant at this stage. You should ideally have discussed the proposed claim with your Monitoring Officer before submitting it. </t>
    </r>
  </si>
  <si>
    <r>
      <t>3.</t>
    </r>
    <r>
      <rPr>
        <sz val="12"/>
        <color theme="1"/>
        <rFont val="Times New Roman"/>
        <family val="1"/>
      </rPr>
      <t> </t>
    </r>
  </si>
  <si>
    <r>
      <t>4.</t>
    </r>
    <r>
      <rPr>
        <sz val="12"/>
        <color theme="1"/>
        <rFont val="Times New Roman"/>
        <family val="1"/>
      </rPr>
      <t> </t>
    </r>
  </si>
  <si>
    <r>
      <t>5.</t>
    </r>
    <r>
      <rPr>
        <sz val="12"/>
        <color theme="1"/>
        <rFont val="Times New Roman"/>
        <family val="1"/>
      </rPr>
      <t> </t>
    </r>
  </si>
  <si>
    <r>
      <t>6.</t>
    </r>
    <r>
      <rPr>
        <sz val="12"/>
        <color theme="1"/>
        <rFont val="Times New Roman"/>
        <family val="1"/>
      </rPr>
      <t> </t>
    </r>
  </si>
  <si>
    <r>
      <t>7.</t>
    </r>
    <r>
      <rPr>
        <sz val="12"/>
        <color theme="1"/>
        <rFont val="Times New Roman"/>
        <family val="1"/>
      </rPr>
      <t> </t>
    </r>
  </si>
  <si>
    <r>
      <rPr>
        <b/>
        <sz val="12"/>
        <color theme="1"/>
        <rFont val="Arial"/>
        <family val="2"/>
      </rPr>
      <t>Claim Form</t>
    </r>
    <r>
      <rPr>
        <sz val="12"/>
        <color theme="1"/>
        <rFont val="Arial"/>
        <family val="2"/>
      </rPr>
      <t xml:space="preserve"> - Please ensure that you have checked the correct claim month.  </t>
    </r>
    <r>
      <rPr>
        <b/>
        <sz val="12"/>
        <color theme="1"/>
        <rFont val="Arial"/>
        <family val="2"/>
      </rPr>
      <t>Table 6</t>
    </r>
    <r>
      <rPr>
        <sz val="12"/>
        <color theme="1"/>
        <rFont val="Arial"/>
        <family val="2"/>
      </rPr>
      <t xml:space="preserve"> is to be used if your claims are based on defrayed expenditure. </t>
    </r>
    <r>
      <rPr>
        <b/>
        <sz val="12"/>
        <color theme="1"/>
        <rFont val="Arial"/>
        <family val="2"/>
      </rPr>
      <t>Table 7</t>
    </r>
    <r>
      <rPr>
        <sz val="12"/>
        <color theme="1"/>
        <rFont val="Arial"/>
        <family val="2"/>
      </rPr>
      <t xml:space="preserve"> is to be used if you have advanced claim requests.  Please ensure you report against the correct categories as per your Grant Offer Letter. </t>
    </r>
    <r>
      <rPr>
        <b/>
        <sz val="12"/>
        <color theme="1"/>
        <rFont val="Arial"/>
        <family val="2"/>
      </rPr>
      <t>Table 8</t>
    </r>
    <r>
      <rPr>
        <sz val="12"/>
        <color theme="1"/>
        <rFont val="Arial"/>
        <family val="2"/>
      </rPr>
      <t xml:space="preserve"> is to be completed by </t>
    </r>
    <r>
      <rPr>
        <b/>
        <u/>
        <sz val="12"/>
        <color theme="1"/>
        <rFont val="Arial"/>
        <family val="2"/>
      </rPr>
      <t>all</t>
    </r>
    <r>
      <rPr>
        <sz val="12"/>
        <color theme="1"/>
        <rFont val="Arial"/>
        <family val="2"/>
      </rPr>
      <t xml:space="preserve"> recipients in order break down your eligible expenditure in further detail. Your claim form must be signed by the appropriate person and a wet signature copy must be forwarded to your Monitoring Officer by post.</t>
    </r>
  </si>
  <si>
    <r>
      <rPr>
        <b/>
        <sz val="12"/>
        <color theme="1"/>
        <rFont val="Arial"/>
        <family val="2"/>
      </rPr>
      <t>Expenditure</t>
    </r>
    <r>
      <rPr>
        <sz val="12"/>
        <color theme="1"/>
        <rFont val="Arial"/>
        <family val="2"/>
      </rPr>
      <t xml:space="preserve"> - Please ensure that you select the correct categories from the drop down list for grant claim and expenditure.  Your Monitoring Officer will have already entered these figures for you, or discussed them during a monitoring visit.  In order to change your figures from 'Forecast' to 'Actual', please also use the drop down lists.  Grant amounts and expenditure should be reported as </t>
    </r>
    <r>
      <rPr>
        <b/>
        <sz val="12"/>
        <color theme="1"/>
        <rFont val="Arial"/>
        <family val="2"/>
      </rPr>
      <t>actuals in quarter</t>
    </r>
    <r>
      <rPr>
        <sz val="12"/>
        <color theme="1"/>
        <rFont val="Arial"/>
        <family val="2"/>
      </rPr>
      <t>, rather than as cumulative.  Please ensure that you do not round up amounts, but report to 2 decimal places. Your Monitoring Officer will also be responsible for entering your contract figures.</t>
    </r>
  </si>
  <si>
    <r>
      <rPr>
        <b/>
        <sz val="12"/>
        <color theme="1"/>
        <rFont val="Arial"/>
        <family val="2"/>
      </rPr>
      <t>Employment Impact</t>
    </r>
    <r>
      <rPr>
        <sz val="12"/>
        <color theme="1"/>
        <rFont val="Arial"/>
        <family val="2"/>
      </rPr>
      <t xml:space="preserve"> - Jobs must be reported cumulatively and on a quarterly basis.  Your Monitoring Officer will have entered your jobs targets as per your Grant Offer Letter (or will have discussed this with you in advance).  Please ensure that you report NVQ level and salary information (or equivalents) as shown in your Grant Offer Letter.  If a job is Part Time, please state exact FTE equivalent (e.g. 0.6 FTE).  Year ending for jobs is 31st March. </t>
    </r>
  </si>
  <si>
    <t>2014/2015</t>
  </si>
  <si>
    <t xml:space="preserve">Regional Growth Fund – Progress and Monitoring Report  </t>
  </si>
  <si>
    <r>
      <rPr>
        <b/>
        <sz val="12"/>
        <color theme="1"/>
        <rFont val="Arial"/>
        <family val="2"/>
      </rPr>
      <t>PMR</t>
    </r>
    <r>
      <rPr>
        <sz val="12"/>
        <color theme="1"/>
        <rFont val="Arial"/>
        <family val="2"/>
      </rPr>
      <t xml:space="preserve"> - Please ensure you complete the Progress Monitoring Report (PMR) with detailed narrative of progress during the last quarter.  This form will usually need to be completed </t>
    </r>
    <r>
      <rPr>
        <b/>
        <u/>
        <sz val="12"/>
        <color theme="1"/>
        <rFont val="Arial"/>
        <family val="2"/>
      </rPr>
      <t>PRIOR</t>
    </r>
    <r>
      <rPr>
        <sz val="12"/>
        <color theme="1"/>
        <rFont val="Arial"/>
        <family val="2"/>
      </rPr>
      <t xml:space="preserve"> to your Monitoring Visit and should be submitted to your Monitoring Officer for review (unless alternative arrangements have been agreed).  This form will then form the basis of your meeting and should include information concerning; project/programme progress, performance against milestones, issues and delays, expenditure and jobs created in the quarter, your expected claim amounts and current/identified risks.  Your Monitoring Officer will update the PMR following the Monitoring Visit.  </t>
    </r>
  </si>
  <si>
    <t xml:space="preserve">Current Year: </t>
  </si>
  <si>
    <t>Current Year</t>
  </si>
  <si>
    <t>2022-2023</t>
  </si>
  <si>
    <t>2023/2024</t>
  </si>
  <si>
    <t>2024-2025</t>
  </si>
  <si>
    <t>Total cumulative defrayed expenditure on the project/ programme to date</t>
  </si>
  <si>
    <t>Regional Manager/Head of Regional/National Team: (Print Name)</t>
  </si>
  <si>
    <t>Signature</t>
  </si>
  <si>
    <t xml:space="preserve">Introductory Notes  - Before you Claim </t>
  </si>
  <si>
    <t xml:space="preserve"> </t>
  </si>
  <si>
    <t>Previous Year</t>
  </si>
  <si>
    <t>2019/2020</t>
  </si>
  <si>
    <t>2020/2021</t>
  </si>
  <si>
    <t>2021/2022</t>
  </si>
  <si>
    <t>2022/2023</t>
  </si>
  <si>
    <t>Current Year:</t>
  </si>
  <si>
    <t>Have the Grant Offer Letter Pre-conditions been achieved?</t>
  </si>
  <si>
    <t>BIS CLAIM CHECKLIST</t>
  </si>
  <si>
    <t>GOL contracted target (aggregate figure)</t>
  </si>
  <si>
    <t>Number of Monitoring Years</t>
  </si>
  <si>
    <t>Current forecast aggregate figure based on current Employment Impacts figures</t>
  </si>
  <si>
    <t>MO Defined field</t>
  </si>
  <si>
    <t>No. Businesses supported to date (programmes only)</t>
  </si>
  <si>
    <t>25,000 - 34,999</t>
  </si>
  <si>
    <t>20,000 - 24,999</t>
  </si>
  <si>
    <t>35000 - 44,999</t>
  </si>
  <si>
    <t>45,000+</t>
  </si>
  <si>
    <t xml:space="preserve">REGIONAL GROWTH FUND CLAIM FORM (BIS VERSION 1.2 -  23/12/2014)                                                 </t>
  </si>
  <si>
    <t>Site total FTEs start of project (as per GOL)</t>
  </si>
  <si>
    <t>Expected site total FTEs end of project (as per GOL)</t>
  </si>
  <si>
    <t>Previous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</si>
</sst>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quot;£&quot;#,##0_);[Red]\(&quot;£&quot;#,##0\)"/>
    <numFmt numFmtId="166" formatCode="&quot;£&quot;#,##0.00_);[Red]\(&quot;£&quot;#,##0.00\)"/>
    <numFmt numFmtId="167" formatCode="&quot;£&quot;#,##0.00_);\(&quot;£&quot;#,##0.00\)"/>
    <numFmt numFmtId="168" formatCode="_(&quot;£&quot;* #,##0.00_);_(&quot;£&quot;* \(#,##0.00\);_(&quot;£&quot;* &quot;-&quot;??_);_(@_)"/>
    <numFmt numFmtId="169" formatCode="#,##0;\(#,##0\)"/>
    <numFmt numFmtId="170" formatCode="dd\ mmmm\ yyyy"/>
    <numFmt numFmtId="171" formatCode="#,##0.00;\(#,##0.00\)"/>
    <numFmt numFmtId="172" formatCode="_-* #,##0.0_-;\-* #,##0.0_-;_-* &quot;-&quot;??_-;_-@_-"/>
    <numFmt numFmtId="173" formatCode="0.00_ ;[Red]\-0.00\ "/>
    <numFmt numFmtId="174" formatCode="&quot;£&quot;#,##0.00"/>
  </numFmts>
  <fonts count="39" x14ac:knownFonts="1">
    <font>
      <sz val="12"/>
      <color theme="1"/>
      <name val="Arial"/>
      <family val="2"/>
    </font>
    <font>
      <sz val="10"/>
      <name val="Arial"/>
      <family val="2"/>
    </font>
    <font>
      <b/>
      <sz val="10"/>
      <name val="Arial"/>
      <family val="2"/>
    </font>
    <font>
      <sz val="10"/>
      <color theme="1"/>
      <name val="Arial"/>
      <family val="2"/>
    </font>
    <font>
      <b/>
      <sz val="10"/>
      <color theme="1"/>
      <name val="Arial"/>
      <family val="2"/>
    </font>
    <font>
      <sz val="12"/>
      <color theme="1"/>
      <name val="Arial"/>
      <family val="2"/>
    </font>
    <font>
      <sz val="11"/>
      <color theme="1"/>
      <name val="Arial"/>
      <family val="2"/>
    </font>
    <font>
      <b/>
      <sz val="12"/>
      <color theme="1"/>
      <name val="Arial"/>
      <family val="2"/>
    </font>
    <font>
      <b/>
      <sz val="11"/>
      <color theme="1"/>
      <name val="Arial"/>
      <family val="2"/>
    </font>
    <font>
      <b/>
      <sz val="12"/>
      <color rgb="FF000000"/>
      <name val="Arial"/>
      <family val="2"/>
    </font>
    <font>
      <sz val="10"/>
      <color rgb="FF000000"/>
      <name val="Arial"/>
      <family val="2"/>
    </font>
    <font>
      <b/>
      <u/>
      <sz val="14"/>
      <color theme="1"/>
      <name val="Arial"/>
      <family val="2"/>
    </font>
    <font>
      <b/>
      <sz val="14"/>
      <color theme="1"/>
      <name val="Arial"/>
      <family val="2"/>
    </font>
    <font>
      <sz val="9"/>
      <color indexed="81"/>
      <name val="Tahoma"/>
      <family val="2"/>
    </font>
    <font>
      <b/>
      <sz val="9"/>
      <color indexed="81"/>
      <name val="Tahoma"/>
      <family val="2"/>
    </font>
    <font>
      <b/>
      <sz val="14"/>
      <name val="Arial"/>
      <family val="2"/>
    </font>
    <font>
      <b/>
      <sz val="12"/>
      <name val="Arial"/>
      <family val="2"/>
    </font>
    <font>
      <b/>
      <sz val="12"/>
      <color theme="0" tint="-0.34998626667073579"/>
      <name val="Arial"/>
      <family val="2"/>
    </font>
    <font>
      <b/>
      <sz val="10"/>
      <color rgb="FFFF0000"/>
      <name val="Arial"/>
      <family val="2"/>
    </font>
    <font>
      <b/>
      <sz val="10"/>
      <color theme="9" tint="-0.249977111117893"/>
      <name val="Arial"/>
      <family val="2"/>
    </font>
    <font>
      <b/>
      <sz val="10"/>
      <color rgb="FF00B050"/>
      <name val="Arial"/>
      <family val="2"/>
    </font>
    <font>
      <b/>
      <sz val="12"/>
      <color rgb="FFFF0000"/>
      <name val="Arial"/>
      <family val="2"/>
    </font>
    <font>
      <i/>
      <sz val="11"/>
      <color theme="1"/>
      <name val="Arial"/>
      <family val="2"/>
    </font>
    <font>
      <b/>
      <sz val="12"/>
      <color theme="0"/>
      <name val="Arial"/>
      <family val="2"/>
    </font>
    <font>
      <sz val="12"/>
      <color rgb="FFFF0000"/>
      <name val="Arial"/>
      <family val="2"/>
    </font>
    <font>
      <sz val="14"/>
      <color theme="1"/>
      <name val="Arial"/>
      <family val="2"/>
    </font>
    <font>
      <b/>
      <i/>
      <sz val="14"/>
      <color rgb="FFFF0000"/>
      <name val="Arial"/>
      <family val="2"/>
    </font>
    <font>
      <b/>
      <sz val="16"/>
      <color theme="1"/>
      <name val="Arial"/>
      <family val="2"/>
    </font>
    <font>
      <b/>
      <sz val="18"/>
      <color theme="1"/>
      <name val="Arial"/>
      <family val="2"/>
    </font>
    <font>
      <sz val="18"/>
      <color theme="1"/>
      <name val="Arial"/>
      <family val="2"/>
    </font>
    <font>
      <sz val="16"/>
      <color theme="1"/>
      <name val="Arial"/>
      <family val="2"/>
    </font>
    <font>
      <b/>
      <i/>
      <sz val="12"/>
      <color theme="1"/>
      <name val="Arial"/>
      <family val="2"/>
    </font>
    <font>
      <b/>
      <sz val="11.5"/>
      <color theme="1"/>
      <name val="Arial"/>
      <family val="2"/>
    </font>
    <font>
      <i/>
      <sz val="12"/>
      <color theme="1"/>
      <name val="Arial"/>
      <family val="2"/>
    </font>
    <font>
      <sz val="12"/>
      <name val="Arial"/>
      <family val="2"/>
    </font>
    <font>
      <b/>
      <sz val="18"/>
      <name val="Arial"/>
      <family val="2"/>
    </font>
    <font>
      <sz val="12"/>
      <color theme="1"/>
      <name val="Times New Roman"/>
      <family val="1"/>
    </font>
    <font>
      <b/>
      <u/>
      <sz val="12"/>
      <color theme="1"/>
      <name val="Arial"/>
      <family val="2"/>
    </font>
    <font>
      <b/>
      <sz val="16"/>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CCCFF"/>
        <bgColor indexed="64"/>
      </patternFill>
    </fill>
    <fill>
      <patternFill patternType="solid">
        <fgColor rgb="FF9999FF"/>
        <bgColor indexed="64"/>
      </patternFill>
    </fill>
    <fill>
      <patternFill patternType="solid">
        <fgColor rgb="FFFFFF99"/>
        <bgColor indexed="64"/>
      </patternFill>
    </fill>
    <fill>
      <patternFill patternType="solid">
        <fgColor rgb="FFFFFF00"/>
        <bgColor indexed="64"/>
      </patternFill>
    </fill>
    <fill>
      <patternFill patternType="solid">
        <fgColor rgb="FF548DD4"/>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diagonal/>
    </border>
    <border>
      <left style="thin">
        <color theme="0" tint="-0.14999847407452621"/>
      </left>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indexed="64"/>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rgb="FFCCCCFF"/>
      </left>
      <right style="thin">
        <color rgb="FFCCCCFF"/>
      </right>
      <top style="thin">
        <color rgb="FFCCCCFF"/>
      </top>
      <bottom style="thin">
        <color rgb="FFCCCCFF"/>
      </bottom>
      <diagonal/>
    </border>
    <border>
      <left style="thin">
        <color rgb="FFCCCCFF"/>
      </left>
      <right/>
      <top style="thin">
        <color rgb="FFCCCCFF"/>
      </top>
      <bottom style="thin">
        <color rgb="FFCCCCFF"/>
      </bottom>
      <diagonal/>
    </border>
    <border>
      <left/>
      <right/>
      <top style="thin">
        <color rgb="FFCCCCFF"/>
      </top>
      <bottom style="thin">
        <color rgb="FFCCCCFF"/>
      </bottom>
      <diagonal/>
    </border>
    <border>
      <left/>
      <right style="thin">
        <color rgb="FFCCCCFF"/>
      </right>
      <top style="thin">
        <color rgb="FFCCCCFF"/>
      </top>
      <bottom style="thin">
        <color rgb="FFCCCCFF"/>
      </bottom>
      <diagonal/>
    </border>
    <border>
      <left style="thin">
        <color theme="0" tint="-0.249977111117893"/>
      </left>
      <right/>
      <top style="thin">
        <color rgb="FFCCCCFF"/>
      </top>
      <bottom/>
      <diagonal/>
    </border>
    <border>
      <left/>
      <right/>
      <top style="thin">
        <color rgb="FFCCCCFF"/>
      </top>
      <bottom/>
      <diagonal/>
    </border>
    <border>
      <left/>
      <right style="thin">
        <color theme="0" tint="-0.249977111117893"/>
      </right>
      <top style="thin">
        <color rgb="FFCCCCFF"/>
      </top>
      <bottom/>
      <diagonal/>
    </border>
    <border>
      <left/>
      <right/>
      <top/>
      <bottom style="thin">
        <color rgb="FFCC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14999847407452621"/>
      </top>
      <bottom/>
      <diagonal/>
    </border>
  </borders>
  <cellStyleXfs count="3">
    <xf numFmtId="0" fontId="0" fillId="0" borderId="0"/>
    <xf numFmtId="0" fontId="1" fillId="0" borderId="0"/>
    <xf numFmtId="164" fontId="5" fillId="0" borderId="0" applyFont="0" applyFill="0" applyBorder="0" applyAlignment="0" applyProtection="0"/>
  </cellStyleXfs>
  <cellXfs count="565">
    <xf numFmtId="0" fontId="0" fillId="0" borderId="0" xfId="0"/>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Border="1" applyProtection="1">
      <protection locked="0"/>
    </xf>
    <xf numFmtId="0" fontId="3" fillId="0" borderId="0" xfId="0" applyFont="1" applyFill="1" applyProtection="1">
      <protection locked="0"/>
    </xf>
    <xf numFmtId="0" fontId="0" fillId="0" borderId="0" xfId="0" applyFont="1" applyFill="1" applyProtection="1">
      <protection locked="0"/>
    </xf>
    <xf numFmtId="0" fontId="6" fillId="0" borderId="0" xfId="0" applyFont="1" applyFill="1" applyProtection="1">
      <protection locked="0"/>
    </xf>
    <xf numFmtId="0" fontId="6" fillId="0" borderId="0" xfId="0" applyFont="1" applyProtection="1">
      <protection locked="0"/>
    </xf>
    <xf numFmtId="0" fontId="8"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164" fontId="0" fillId="0" borderId="0" xfId="2" applyFont="1" applyBorder="1" applyAlignment="1" applyProtection="1">
      <protection locked="0"/>
    </xf>
    <xf numFmtId="0" fontId="6" fillId="0" borderId="0" xfId="0" applyFont="1" applyAlignment="1" applyProtection="1">
      <alignment vertical="center"/>
      <protection locked="0"/>
    </xf>
    <xf numFmtId="0" fontId="7" fillId="0" borderId="0" xfId="0" applyFont="1" applyFill="1" applyBorder="1" applyAlignment="1" applyProtection="1">
      <alignment vertical="center" wrapText="1"/>
      <protection locked="0"/>
    </xf>
    <xf numFmtId="0" fontId="0" fillId="0" borderId="0" xfId="0" applyFont="1" applyProtection="1">
      <protection locked="0"/>
    </xf>
    <xf numFmtId="167" fontId="17" fillId="7" borderId="4" xfId="0" applyNumberFormat="1" applyFont="1" applyFill="1" applyBorder="1" applyAlignment="1" applyProtection="1">
      <alignment horizontal="left" vertical="center" wrapText="1"/>
      <protection locked="0"/>
    </xf>
    <xf numFmtId="167" fontId="7" fillId="7" borderId="4" xfId="0" applyNumberFormat="1" applyFont="1" applyFill="1" applyBorder="1" applyAlignment="1" applyProtection="1">
      <alignment vertical="center" wrapText="1"/>
      <protection locked="0"/>
    </xf>
    <xf numFmtId="0" fontId="0" fillId="0" borderId="0" xfId="0" applyFont="1" applyBorder="1" applyAlignment="1" applyProtection="1">
      <protection locked="0"/>
    </xf>
    <xf numFmtId="0" fontId="0" fillId="0" borderId="4" xfId="0" applyFont="1" applyBorder="1" applyAlignment="1" applyProtection="1">
      <alignment vertical="center" wrapText="1"/>
      <protection locked="0"/>
    </xf>
    <xf numFmtId="0" fontId="7" fillId="0" borderId="0" xfId="0" applyFont="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3" fillId="0" borderId="0" xfId="0" applyFont="1" applyAlignment="1" applyProtection="1">
      <alignment horizontal="center"/>
      <protection locked="0"/>
    </xf>
    <xf numFmtId="0" fontId="16" fillId="0" borderId="0" xfId="0" applyFont="1" applyFill="1" applyBorder="1" applyAlignment="1" applyProtection="1">
      <alignment vertical="top"/>
      <protection locked="0"/>
    </xf>
    <xf numFmtId="169"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horizontal="right" wrapText="1"/>
      <protection locked="0"/>
    </xf>
    <xf numFmtId="0" fontId="1" fillId="0" borderId="0" xfId="0"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2" fillId="0" borderId="0" xfId="0" applyFont="1" applyFill="1" applyBorder="1" applyAlignment="1" applyProtection="1">
      <alignment horizontal="right" wrapText="1"/>
      <protection locked="0"/>
    </xf>
    <xf numFmtId="166" fontId="7" fillId="7" borderId="4" xfId="0" applyNumberFormat="1" applyFont="1" applyFill="1" applyBorder="1" applyAlignment="1" applyProtection="1">
      <alignment horizontal="left" vertical="center" wrapText="1"/>
    </xf>
    <xf numFmtId="0" fontId="0" fillId="0" borderId="4" xfId="0" applyFont="1" applyBorder="1" applyAlignment="1" applyProtection="1">
      <alignment horizontal="left" vertical="center" wrapText="1"/>
      <protection locked="0"/>
    </xf>
    <xf numFmtId="166" fontId="7" fillId="7" borderId="4" xfId="0" applyNumberFormat="1" applyFont="1" applyFill="1" applyBorder="1" applyAlignment="1" applyProtection="1">
      <alignment horizontal="left" vertical="center" wrapText="1"/>
      <protection locked="0"/>
    </xf>
    <xf numFmtId="0" fontId="6" fillId="0" borderId="16"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8" fillId="8" borderId="17" xfId="0" applyFont="1" applyFill="1" applyBorder="1" applyAlignment="1" applyProtection="1">
      <alignment vertical="center" wrapText="1"/>
      <protection locked="0"/>
    </xf>
    <xf numFmtId="0" fontId="6" fillId="0" borderId="4" xfId="0" applyFont="1" applyBorder="1" applyProtection="1">
      <protection locked="0"/>
    </xf>
    <xf numFmtId="0" fontId="6" fillId="0" borderId="4" xfId="0"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164" fontId="6" fillId="0" borderId="5" xfId="2" applyFont="1" applyBorder="1" applyAlignment="1" applyProtection="1">
      <alignment vertical="center" wrapText="1"/>
    </xf>
    <xf numFmtId="0" fontId="3" fillId="0" borderId="0" xfId="0" applyFont="1" applyProtection="1"/>
    <xf numFmtId="0" fontId="4" fillId="0" borderId="4" xfId="0" applyFont="1" applyBorder="1" applyProtection="1"/>
    <xf numFmtId="0" fontId="4" fillId="4" borderId="4" xfId="0" applyFont="1" applyFill="1" applyBorder="1" applyAlignment="1" applyProtection="1">
      <alignment horizontal="center"/>
    </xf>
    <xf numFmtId="0" fontId="4" fillId="0" borderId="4" xfId="0" applyFont="1" applyBorder="1" applyAlignment="1" applyProtection="1">
      <alignment vertical="center" wrapText="1"/>
    </xf>
    <xf numFmtId="0" fontId="4" fillId="0" borderId="4" xfId="0" applyFont="1" applyFill="1" applyBorder="1" applyAlignment="1" applyProtection="1">
      <alignment horizontal="left"/>
    </xf>
    <xf numFmtId="0" fontId="18" fillId="0" borderId="4" xfId="0" applyFont="1" applyBorder="1" applyProtection="1"/>
    <xf numFmtId="0" fontId="19" fillId="0" borderId="4" xfId="0" applyFont="1" applyBorder="1" applyProtection="1"/>
    <xf numFmtId="0" fontId="20" fillId="0" borderId="4" xfId="0" applyFont="1" applyBorder="1" applyProtection="1"/>
    <xf numFmtId="0" fontId="4" fillId="0" borderId="4" xfId="0" applyFont="1" applyBorder="1" applyAlignment="1" applyProtection="1">
      <alignment horizontal="left"/>
    </xf>
    <xf numFmtId="164" fontId="21" fillId="0" borderId="0" xfId="2" applyFont="1" applyBorder="1" applyAlignment="1" applyProtection="1">
      <protection locked="0"/>
    </xf>
    <xf numFmtId="0" fontId="12" fillId="0" borderId="0" xfId="0" applyFont="1" applyAlignment="1" applyProtection="1">
      <alignment horizontal="left" vertical="center"/>
    </xf>
    <xf numFmtId="0" fontId="3" fillId="0" borderId="0" xfId="0" applyFont="1" applyFill="1"/>
    <xf numFmtId="0" fontId="0" fillId="0" borderId="0" xfId="0" applyFill="1"/>
    <xf numFmtId="0" fontId="10" fillId="0" borderId="0" xfId="0" applyFont="1" applyFill="1" applyAlignment="1">
      <alignment vertical="center"/>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168"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right" vertical="center" wrapText="1"/>
      <protection locked="0"/>
    </xf>
    <xf numFmtId="168" fontId="4" fillId="0" borderId="0" xfId="0" applyNumberFormat="1" applyFont="1" applyFill="1" applyBorder="1" applyAlignment="1" applyProtection="1">
      <alignment vertical="center" wrapText="1"/>
      <protection locked="0"/>
    </xf>
    <xf numFmtId="0" fontId="4"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left" vertical="center" wrapText="1"/>
      <protection locked="0"/>
    </xf>
    <xf numFmtId="0" fontId="6" fillId="0" borderId="0" xfId="0" applyFont="1" applyFill="1" applyBorder="1" applyProtection="1">
      <protection locked="0"/>
    </xf>
    <xf numFmtId="0" fontId="7" fillId="0" borderId="4"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7" fillId="0" borderId="0" xfId="0" applyFont="1" applyFill="1" applyAlignment="1">
      <alignment vertical="center"/>
    </xf>
    <xf numFmtId="0" fontId="12" fillId="0" borderId="22" xfId="0" applyFont="1" applyFill="1" applyBorder="1" applyAlignment="1" applyProtection="1">
      <alignment vertical="center" wrapText="1"/>
      <protection locked="0"/>
    </xf>
    <xf numFmtId="0" fontId="25" fillId="0" borderId="0" xfId="0" applyFont="1" applyFill="1" applyProtection="1">
      <protection locked="0"/>
    </xf>
    <xf numFmtId="0" fontId="12" fillId="0" borderId="0" xfId="0" applyFont="1" applyFill="1" applyProtection="1">
      <protection locked="0"/>
    </xf>
    <xf numFmtId="0" fontId="12" fillId="0" borderId="22"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left" vertical="center" indent="3"/>
      <protection locked="0"/>
    </xf>
    <xf numFmtId="0" fontId="26" fillId="0" borderId="0" xfId="0" applyFont="1" applyFill="1" applyAlignment="1" applyProtection="1">
      <alignment vertical="center"/>
      <protection locked="0"/>
    </xf>
    <xf numFmtId="0" fontId="25" fillId="0" borderId="22" xfId="0" applyFont="1" applyFill="1" applyBorder="1" applyAlignment="1" applyProtection="1">
      <alignment vertical="center" wrapText="1"/>
      <protection locked="0"/>
    </xf>
    <xf numFmtId="0" fontId="25" fillId="0" borderId="0" xfId="0" applyFont="1" applyFill="1" applyAlignment="1" applyProtection="1">
      <alignment vertical="center"/>
      <protection locked="0"/>
    </xf>
    <xf numFmtId="0" fontId="25" fillId="0" borderId="0" xfId="0" applyFont="1" applyFill="1" applyBorder="1" applyAlignment="1" applyProtection="1">
      <alignment wrapText="1"/>
      <protection locked="0"/>
    </xf>
    <xf numFmtId="0" fontId="12" fillId="0" borderId="0" xfId="0" applyFont="1" applyFill="1" applyBorder="1" applyAlignment="1" applyProtection="1">
      <alignment vertical="center" wrapText="1"/>
      <protection locked="0"/>
    </xf>
    <xf numFmtId="0" fontId="12" fillId="0" borderId="22" xfId="0" applyFont="1" applyFill="1" applyBorder="1" applyAlignment="1" applyProtection="1">
      <alignment horizontal="right" vertical="center"/>
      <protection locked="0"/>
    </xf>
    <xf numFmtId="0" fontId="25" fillId="0" borderId="22" xfId="0" applyFont="1" applyFill="1" applyBorder="1" applyProtection="1">
      <protection locked="0"/>
    </xf>
    <xf numFmtId="0" fontId="25" fillId="0" borderId="22"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wrapText="1"/>
      <protection locked="0"/>
    </xf>
    <xf numFmtId="0" fontId="12" fillId="0" borderId="22" xfId="0" applyFont="1" applyFill="1" applyBorder="1" applyAlignment="1" applyProtection="1">
      <alignment horizontal="right" vertical="center" wrapText="1"/>
      <protection locked="0"/>
    </xf>
    <xf numFmtId="0" fontId="15" fillId="0" borderId="22" xfId="0" applyFont="1" applyFill="1" applyBorder="1" applyAlignment="1" applyProtection="1">
      <alignment horizontal="right" vertical="center" wrapText="1"/>
      <protection locked="0"/>
    </xf>
    <xf numFmtId="0" fontId="25" fillId="0" borderId="0" xfId="0" applyFont="1" applyFill="1" applyAlignment="1" applyProtection="1">
      <alignment horizontal="left"/>
      <protection locked="0"/>
    </xf>
    <xf numFmtId="0" fontId="12" fillId="0" borderId="23" xfId="0" applyFont="1" applyFill="1" applyBorder="1" applyAlignment="1" applyProtection="1">
      <alignment vertical="center" wrapText="1"/>
      <protection locked="0"/>
    </xf>
    <xf numFmtId="0" fontId="12" fillId="0" borderId="23"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center" vertical="center"/>
      <protection locked="0"/>
    </xf>
    <xf numFmtId="0" fontId="25" fillId="0" borderId="36" xfId="0" applyFont="1" applyFill="1" applyBorder="1" applyAlignment="1" applyProtection="1">
      <alignment horizontal="left" vertical="center" indent="3"/>
      <protection locked="0"/>
    </xf>
    <xf numFmtId="0" fontId="12" fillId="0" borderId="36" xfId="0" applyFont="1" applyFill="1" applyBorder="1" applyAlignment="1" applyProtection="1">
      <alignment horizontal="center" vertical="center" wrapText="1"/>
      <protection locked="0"/>
    </xf>
    <xf numFmtId="0" fontId="25" fillId="0" borderId="23"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4" xfId="0" applyFont="1" applyFill="1" applyBorder="1" applyAlignment="1" applyProtection="1">
      <alignment vertical="center" wrapText="1"/>
      <protection locked="0"/>
    </xf>
    <xf numFmtId="0" fontId="25" fillId="0" borderId="36" xfId="0" applyFont="1" applyFill="1" applyBorder="1" applyAlignment="1" applyProtection="1">
      <alignment vertical="center" wrapText="1"/>
      <protection locked="0"/>
    </xf>
    <xf numFmtId="0" fontId="25" fillId="0" borderId="36" xfId="0" applyFont="1" applyFill="1" applyBorder="1" applyAlignment="1" applyProtection="1">
      <alignment horizontal="center" vertical="center" wrapText="1"/>
      <protection locked="0"/>
    </xf>
    <xf numFmtId="0" fontId="25" fillId="0" borderId="36" xfId="0" applyFont="1" applyFill="1" applyBorder="1" applyAlignment="1" applyProtection="1">
      <alignment horizontal="left" vertical="top" wrapText="1"/>
      <protection locked="0"/>
    </xf>
    <xf numFmtId="0" fontId="25" fillId="0" borderId="27" xfId="0" applyFont="1" applyFill="1" applyBorder="1" applyAlignment="1" applyProtection="1">
      <alignment vertical="center" wrapText="1"/>
      <protection locked="0"/>
    </xf>
    <xf numFmtId="0" fontId="25" fillId="0" borderId="0" xfId="0" applyFont="1" applyFill="1" applyBorder="1" applyAlignment="1" applyProtection="1">
      <alignment horizontal="left" vertical="center" wrapText="1"/>
      <protection locked="0"/>
    </xf>
    <xf numFmtId="0" fontId="25" fillId="0" borderId="0" xfId="0" applyFont="1" applyFill="1" applyBorder="1" applyProtection="1">
      <protection locked="0"/>
    </xf>
    <xf numFmtId="0" fontId="12" fillId="0" borderId="30" xfId="0" applyFont="1" applyFill="1" applyBorder="1" applyAlignment="1" applyProtection="1">
      <alignment horizontal="left" vertical="center" wrapText="1"/>
      <protection locked="0"/>
    </xf>
    <xf numFmtId="0" fontId="25" fillId="0" borderId="30" xfId="0" applyFont="1" applyFill="1" applyBorder="1" applyAlignment="1" applyProtection="1">
      <alignment horizontal="left" vertical="center" wrapText="1"/>
      <protection locked="0"/>
    </xf>
    <xf numFmtId="0" fontId="29" fillId="0" borderId="0" xfId="0" applyFont="1" applyFill="1" applyAlignment="1" applyProtection="1">
      <alignment vertical="center"/>
      <protection locked="0"/>
    </xf>
    <xf numFmtId="0" fontId="12" fillId="0" borderId="4" xfId="0" applyFont="1" applyFill="1" applyBorder="1" applyAlignment="1" applyProtection="1">
      <alignment horizontal="left" vertical="center" wrapText="1"/>
      <protection locked="0"/>
    </xf>
    <xf numFmtId="0" fontId="12" fillId="0" borderId="4" xfId="0" applyFont="1" applyFill="1" applyBorder="1" applyAlignment="1" applyProtection="1">
      <alignment vertical="center" wrapText="1"/>
      <protection locked="0"/>
    </xf>
    <xf numFmtId="0" fontId="12" fillId="0" borderId="4" xfId="0" applyFont="1" applyFill="1" applyBorder="1" applyAlignment="1" applyProtection="1">
      <alignment horizontal="center" vertical="center" wrapText="1"/>
      <protection locked="0"/>
    </xf>
    <xf numFmtId="0" fontId="27" fillId="0" borderId="0" xfId="0" applyFont="1" applyFill="1" applyAlignment="1" applyProtection="1">
      <alignment vertical="center"/>
      <protection locked="0"/>
    </xf>
    <xf numFmtId="0" fontId="30" fillId="0" borderId="0" xfId="0" applyFont="1" applyFill="1" applyProtection="1">
      <protection locked="0"/>
    </xf>
    <xf numFmtId="0" fontId="12" fillId="0" borderId="5" xfId="0" applyFont="1" applyFill="1" applyBorder="1" applyAlignment="1" applyProtection="1">
      <alignment vertical="center" wrapText="1"/>
      <protection locked="0"/>
    </xf>
    <xf numFmtId="0" fontId="12" fillId="0" borderId="5" xfId="0" applyFont="1" applyFill="1" applyBorder="1" applyAlignment="1" applyProtection="1">
      <alignment horizontal="left" vertical="center" wrapText="1"/>
      <protection locked="0"/>
    </xf>
    <xf numFmtId="0" fontId="12" fillId="0" borderId="12" xfId="0" applyFont="1" applyFill="1" applyBorder="1" applyAlignment="1" applyProtection="1">
      <alignment vertical="center" wrapText="1"/>
      <protection locked="0"/>
    </xf>
    <xf numFmtId="0" fontId="12" fillId="0" borderId="15"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left" vertical="center" indent="2"/>
      <protection locked="0"/>
    </xf>
    <xf numFmtId="0" fontId="25" fillId="0" borderId="7" xfId="0" applyFont="1" applyFill="1" applyBorder="1" applyAlignment="1" applyProtection="1">
      <alignment horizontal="center" vertical="center" wrapText="1"/>
      <protection locked="0"/>
    </xf>
    <xf numFmtId="0" fontId="12" fillId="0" borderId="0" xfId="0" applyFont="1" applyFill="1" applyBorder="1" applyProtection="1">
      <protection locked="0"/>
    </xf>
    <xf numFmtId="0" fontId="12" fillId="0" borderId="26" xfId="0" applyFont="1" applyFill="1" applyBorder="1" applyAlignment="1" applyProtection="1">
      <alignment vertical="center" wrapText="1"/>
      <protection locked="0"/>
    </xf>
    <xf numFmtId="0" fontId="25" fillId="0" borderId="31" xfId="0" applyFont="1" applyFill="1" applyBorder="1" applyAlignment="1" applyProtection="1">
      <alignment vertical="center" wrapText="1"/>
      <protection locked="0"/>
    </xf>
    <xf numFmtId="0" fontId="12" fillId="0" borderId="28" xfId="0" applyFont="1" applyFill="1" applyBorder="1" applyAlignment="1" applyProtection="1">
      <alignment vertical="center" wrapText="1"/>
      <protection locked="0"/>
    </xf>
    <xf numFmtId="0" fontId="7" fillId="0"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vertical="center" wrapText="1"/>
      <protection locked="0"/>
    </xf>
    <xf numFmtId="166" fontId="0" fillId="0" borderId="4" xfId="0" applyNumberFormat="1" applyFont="1" applyFill="1" applyBorder="1" applyAlignment="1" applyProtection="1">
      <alignment vertical="center" wrapText="1"/>
      <protection locked="0"/>
    </xf>
    <xf numFmtId="166" fontId="0" fillId="0" borderId="4" xfId="0" applyNumberFormat="1" applyFont="1" applyFill="1" applyBorder="1" applyAlignment="1" applyProtection="1">
      <alignment vertical="center"/>
      <protection locked="0"/>
    </xf>
    <xf numFmtId="166" fontId="0" fillId="0" borderId="4" xfId="0" applyNumberFormat="1" applyFont="1" applyFill="1" applyBorder="1" applyProtection="1">
      <protection locked="0"/>
    </xf>
    <xf numFmtId="0" fontId="7" fillId="0" borderId="4" xfId="0" applyFont="1" applyFill="1" applyBorder="1" applyAlignment="1" applyProtection="1">
      <alignment horizontal="center" vertical="top" wrapText="1"/>
      <protection locked="0"/>
    </xf>
    <xf numFmtId="174" fontId="0" fillId="0" borderId="4" xfId="0" applyNumberFormat="1" applyFont="1" applyFill="1" applyBorder="1" applyProtection="1"/>
    <xf numFmtId="0" fontId="24" fillId="0" borderId="0" xfId="0" applyFont="1" applyFill="1" applyProtection="1">
      <protection locked="0"/>
    </xf>
    <xf numFmtId="0" fontId="23" fillId="9" borderId="4" xfId="0" applyFont="1" applyFill="1" applyBorder="1" applyProtection="1">
      <protection locked="0"/>
    </xf>
    <xf numFmtId="0" fontId="32" fillId="0" borderId="4" xfId="0" applyFont="1" applyFill="1" applyBorder="1" applyAlignment="1" applyProtection="1">
      <alignment horizontal="center" vertical="top" wrapText="1"/>
      <protection locked="0"/>
    </xf>
    <xf numFmtId="166" fontId="7" fillId="0" borderId="30" xfId="0" applyNumberFormat="1" applyFont="1" applyFill="1" applyBorder="1" applyAlignment="1" applyProtection="1">
      <alignment horizontal="right" vertical="center" wrapText="1"/>
      <protection locked="0"/>
    </xf>
    <xf numFmtId="166" fontId="7" fillId="0" borderId="22" xfId="0" applyNumberFormat="1" applyFont="1" applyFill="1" applyBorder="1" applyAlignment="1" applyProtection="1">
      <alignment horizontal="right" vertical="center" wrapText="1"/>
      <protection locked="0"/>
    </xf>
    <xf numFmtId="0" fontId="0" fillId="0" borderId="0" xfId="0" applyFont="1" applyFill="1" applyAlignment="1" applyProtection="1">
      <alignment horizontal="center"/>
      <protection locked="0"/>
    </xf>
    <xf numFmtId="0" fontId="32" fillId="0" borderId="36" xfId="0" applyFont="1" applyFill="1" applyBorder="1" applyAlignment="1" applyProtection="1">
      <alignment horizontal="center" vertical="center" wrapText="1"/>
      <protection locked="0"/>
    </xf>
    <xf numFmtId="166" fontId="7" fillId="0" borderId="24" xfId="0" applyNumberFormat="1" applyFont="1" applyFill="1" applyBorder="1" applyAlignment="1" applyProtection="1">
      <alignment horizontal="right" vertical="center" wrapText="1"/>
    </xf>
    <xf numFmtId="0" fontId="0" fillId="0" borderId="0" xfId="0" applyFont="1" applyFill="1" applyBorder="1" applyProtection="1">
      <protection locked="0"/>
    </xf>
    <xf numFmtId="0" fontId="7" fillId="0" borderId="36" xfId="0" applyFont="1" applyFill="1" applyBorder="1" applyAlignment="1" applyProtection="1">
      <alignment horizontal="right" vertical="center" wrapText="1"/>
      <protection locked="0"/>
    </xf>
    <xf numFmtId="0" fontId="34" fillId="0" borderId="0"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170" fontId="34" fillId="0" borderId="0" xfId="0" applyNumberFormat="1" applyFont="1" applyFill="1" applyBorder="1" applyAlignment="1" applyProtection="1">
      <alignment horizontal="right"/>
      <protection locked="0"/>
    </xf>
    <xf numFmtId="0" fontId="16" fillId="0" borderId="0" xfId="0" applyFont="1" applyFill="1" applyBorder="1" applyAlignment="1" applyProtection="1">
      <alignment horizontal="right"/>
      <protection locked="0"/>
    </xf>
    <xf numFmtId="0" fontId="16" fillId="0" borderId="0" xfId="0" applyFont="1" applyFill="1" applyBorder="1" applyAlignment="1" applyProtection="1">
      <alignment horizontal="right" textRotation="180" wrapText="1"/>
      <protection locked="0"/>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textRotation="180" wrapText="1"/>
      <protection locked="0"/>
    </xf>
    <xf numFmtId="0" fontId="7"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0" fontId="16" fillId="0" borderId="4" xfId="0" applyFont="1" applyFill="1" applyBorder="1" applyAlignment="1" applyProtection="1">
      <alignment horizontal="right"/>
      <protection locked="0"/>
    </xf>
    <xf numFmtId="3" fontId="16" fillId="0" borderId="0" xfId="0" applyNumberFormat="1" applyFont="1" applyFill="1" applyBorder="1" applyAlignment="1" applyProtection="1">
      <alignment horizontal="right"/>
      <protection locked="0"/>
    </xf>
    <xf numFmtId="173" fontId="16" fillId="0" borderId="0" xfId="0" applyNumberFormat="1" applyFont="1" applyFill="1" applyBorder="1" applyAlignment="1" applyProtection="1">
      <alignment horizontal="right"/>
      <protection locked="0"/>
    </xf>
    <xf numFmtId="173" fontId="34" fillId="0" borderId="0" xfId="0" applyNumberFormat="1" applyFont="1" applyFill="1" applyBorder="1" applyAlignment="1" applyProtection="1">
      <alignment horizontal="right"/>
      <protection locked="0"/>
    </xf>
    <xf numFmtId="0" fontId="16" fillId="0" borderId="4" xfId="0" applyFont="1" applyFill="1" applyBorder="1" applyAlignment="1" applyProtection="1">
      <alignment horizontal="right"/>
    </xf>
    <xf numFmtId="0" fontId="16" fillId="2" borderId="4" xfId="0" applyFont="1" applyFill="1" applyBorder="1" applyAlignment="1" applyProtection="1">
      <alignment horizontal="right"/>
      <protection locked="0"/>
    </xf>
    <xf numFmtId="171" fontId="16" fillId="0" borderId="0" xfId="0" applyNumberFormat="1" applyFont="1" applyFill="1" applyBorder="1" applyAlignment="1" applyProtection="1">
      <alignment horizontal="right"/>
      <protection locked="0"/>
    </xf>
    <xf numFmtId="171" fontId="34" fillId="0" borderId="0" xfId="0" applyNumberFormat="1" applyFont="1" applyFill="1" applyBorder="1" applyAlignment="1" applyProtection="1">
      <alignment horizontal="right"/>
      <protection locked="0"/>
    </xf>
    <xf numFmtId="171" fontId="16" fillId="0" borderId="0" xfId="0" applyNumberFormat="1" applyFont="1" applyFill="1" applyBorder="1" applyAlignment="1" applyProtection="1">
      <alignment horizontal="left"/>
      <protection locked="0"/>
    </xf>
    <xf numFmtId="171" fontId="16" fillId="0" borderId="0" xfId="0" applyNumberFormat="1" applyFont="1" applyFill="1" applyBorder="1" applyAlignment="1" applyProtection="1">
      <alignment horizontal="right" textRotation="180" wrapText="1"/>
      <protection locked="0"/>
    </xf>
    <xf numFmtId="0" fontId="34" fillId="0" borderId="0" xfId="0" applyFont="1" applyFill="1" applyBorder="1" applyAlignment="1" applyProtection="1">
      <alignment horizontal="center"/>
      <protection locked="0"/>
    </xf>
    <xf numFmtId="171" fontId="16" fillId="0" borderId="0" xfId="0" applyNumberFormat="1" applyFont="1" applyFill="1" applyBorder="1" applyAlignment="1" applyProtection="1">
      <alignment horizontal="center" textRotation="180" wrapText="1"/>
      <protection locked="0"/>
    </xf>
    <xf numFmtId="171" fontId="34"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7" fillId="0" borderId="0" xfId="0" applyFont="1" applyFill="1" applyBorder="1" applyAlignment="1" applyProtection="1">
      <alignment horizontal="right"/>
      <protection locked="0"/>
    </xf>
    <xf numFmtId="0" fontId="16" fillId="0" borderId="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right"/>
      <protection locked="0"/>
    </xf>
    <xf numFmtId="0" fontId="0" fillId="0" borderId="0" xfId="0" applyFont="1" applyAlignment="1" applyProtection="1">
      <alignment horizontal="center"/>
      <protection locked="0"/>
    </xf>
    <xf numFmtId="0" fontId="24" fillId="0" borderId="0" xfId="0" applyFont="1" applyAlignment="1" applyProtection="1">
      <alignment horizontal="center"/>
      <protection locked="0"/>
    </xf>
    <xf numFmtId="0" fontId="7" fillId="0" borderId="0" xfId="0" applyFont="1" applyAlignment="1" applyProtection="1">
      <alignment horizontal="center"/>
      <protection locked="0"/>
    </xf>
    <xf numFmtId="0" fontId="16" fillId="3" borderId="0" xfId="0" applyFont="1" applyFill="1" applyBorder="1" applyAlignment="1" applyProtection="1">
      <alignment horizontal="center" vertical="center"/>
      <protection locked="0"/>
    </xf>
    <xf numFmtId="0" fontId="0" fillId="3" borderId="0" xfId="0" applyFont="1" applyFill="1" applyAlignment="1" applyProtection="1">
      <alignment horizontal="center"/>
      <protection locked="0"/>
    </xf>
    <xf numFmtId="0" fontId="7" fillId="3" borderId="0" xfId="0" applyFont="1" applyFill="1" applyBorder="1" applyAlignment="1" applyProtection="1">
      <alignment horizontal="center" vertical="center"/>
      <protection locked="0"/>
    </xf>
    <xf numFmtId="0" fontId="7" fillId="3" borderId="0" xfId="0" applyFont="1" applyFill="1" applyAlignment="1" applyProtection="1">
      <alignment horizontal="center"/>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right"/>
      <protection locked="0"/>
    </xf>
    <xf numFmtId="164" fontId="0" fillId="0" borderId="4" xfId="2" applyFont="1" applyBorder="1" applyAlignment="1" applyProtection="1">
      <alignment horizontal="center"/>
    </xf>
    <xf numFmtId="0" fontId="7" fillId="0" borderId="0" xfId="0" applyFont="1" applyAlignment="1" applyProtection="1">
      <alignment horizontal="right"/>
      <protection locked="0"/>
    </xf>
    <xf numFmtId="164" fontId="7" fillId="2" borderId="4" xfId="2" applyFont="1" applyFill="1" applyBorder="1" applyAlignment="1" applyProtection="1">
      <alignment horizontal="center"/>
    </xf>
    <xf numFmtId="0" fontId="7" fillId="0" borderId="0" xfId="0" applyFont="1" applyAlignment="1" applyProtection="1">
      <alignment horizontal="left"/>
      <protection locked="0"/>
    </xf>
    <xf numFmtId="0" fontId="0" fillId="0" borderId="4" xfId="0" applyFont="1" applyBorder="1" applyAlignment="1" applyProtection="1">
      <alignment horizontal="center"/>
      <protection locked="0"/>
    </xf>
    <xf numFmtId="172" fontId="0" fillId="0" borderId="4" xfId="2" applyNumberFormat="1" applyFont="1" applyBorder="1" applyAlignment="1" applyProtection="1">
      <alignment horizontal="center"/>
      <protection locked="0"/>
    </xf>
    <xf numFmtId="164" fontId="7" fillId="2" borderId="4" xfId="2" applyNumberFormat="1" applyFont="1" applyFill="1" applyBorder="1" applyAlignment="1" applyProtection="1">
      <alignment horizontal="center"/>
      <protection locked="0"/>
    </xf>
    <xf numFmtId="173" fontId="7" fillId="2" borderId="4" xfId="0" applyNumberFormat="1" applyFont="1" applyFill="1" applyBorder="1" applyAlignment="1" applyProtection="1">
      <alignment horizontal="center"/>
      <protection locked="0"/>
    </xf>
    <xf numFmtId="172" fontId="0" fillId="0" borderId="0" xfId="2" applyNumberFormat="1" applyFont="1" applyFill="1" applyBorder="1" applyAlignment="1" applyProtection="1">
      <alignment horizontal="center"/>
      <protection locked="0"/>
    </xf>
    <xf numFmtId="173" fontId="7" fillId="0" borderId="0" xfId="2" applyNumberFormat="1" applyFont="1" applyFill="1" applyBorder="1" applyAlignment="1" applyProtection="1">
      <alignment horizontal="center"/>
      <protection locked="0"/>
    </xf>
    <xf numFmtId="173" fontId="7" fillId="0" borderId="0" xfId="0" applyNumberFormat="1" applyFont="1" applyFill="1" applyBorder="1" applyAlignment="1" applyProtection="1">
      <alignment horizontal="center"/>
      <protection locked="0"/>
    </xf>
    <xf numFmtId="173" fontId="0" fillId="0" borderId="0" xfId="0" applyNumberFormat="1" applyFont="1" applyAlignment="1" applyProtection="1">
      <alignment horizontal="center"/>
      <protection locked="0"/>
    </xf>
    <xf numFmtId="0" fontId="0" fillId="0" borderId="5" xfId="0" applyFont="1" applyBorder="1" applyAlignment="1" applyProtection="1">
      <alignment horizontal="center"/>
      <protection locked="0"/>
    </xf>
    <xf numFmtId="0" fontId="0" fillId="0" borderId="7" xfId="0" applyFont="1" applyBorder="1" applyAlignment="1" applyProtection="1">
      <alignment horizontal="center"/>
      <protection locked="0"/>
    </xf>
    <xf numFmtId="164" fontId="0" fillId="0" borderId="4" xfId="2"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15" xfId="0" applyFont="1" applyBorder="1" applyAlignment="1" applyProtection="1">
      <alignment horizontal="center"/>
      <protection locked="0"/>
    </xf>
    <xf numFmtId="172" fontId="0" fillId="0" borderId="0" xfId="2" applyNumberFormat="1" applyFont="1" applyBorder="1" applyAlignment="1" applyProtection="1">
      <alignment horizontal="center"/>
      <protection locked="0"/>
    </xf>
    <xf numFmtId="0" fontId="7" fillId="0" borderId="0" xfId="0" applyFont="1" applyBorder="1" applyAlignment="1" applyProtection="1">
      <alignment horizontal="left"/>
      <protection locked="0"/>
    </xf>
    <xf numFmtId="164" fontId="7" fillId="0" borderId="0" xfId="2" applyNumberFormat="1" applyFont="1" applyFill="1" applyBorder="1" applyAlignment="1" applyProtection="1">
      <alignment horizontal="center"/>
      <protection locked="0"/>
    </xf>
    <xf numFmtId="0" fontId="0" fillId="0" borderId="0" xfId="0" applyFont="1" applyAlignment="1" applyProtection="1">
      <alignment horizontal="center"/>
    </xf>
    <xf numFmtId="0" fontId="0" fillId="2" borderId="4" xfId="0" applyFont="1" applyFill="1" applyBorder="1" applyAlignment="1" applyProtection="1">
      <alignment horizontal="right"/>
    </xf>
    <xf numFmtId="0" fontId="7" fillId="0" borderId="4" xfId="0" applyFont="1" applyBorder="1" applyAlignment="1" applyProtection="1">
      <alignment horizontal="right"/>
    </xf>
    <xf numFmtId="0" fontId="7" fillId="0" borderId="0" xfId="0" applyFont="1" applyAlignment="1" applyProtection="1">
      <alignment horizontal="right"/>
    </xf>
    <xf numFmtId="164" fontId="7" fillId="0" borderId="0" xfId="2" applyFont="1" applyAlignment="1" applyProtection="1">
      <alignment horizontal="center"/>
    </xf>
    <xf numFmtId="164" fontId="0" fillId="0" borderId="0" xfId="2" applyFont="1" applyAlignment="1" applyProtection="1">
      <alignment horizontal="center"/>
    </xf>
    <xf numFmtId="0" fontId="0" fillId="0" borderId="0" xfId="0" applyFont="1" applyBorder="1" applyAlignment="1" applyProtection="1">
      <alignment horizontal="center"/>
    </xf>
    <xf numFmtId="164" fontId="0" fillId="0" borderId="7" xfId="2" applyFont="1" applyBorder="1" applyAlignment="1" applyProtection="1">
      <alignment horizontal="center"/>
    </xf>
    <xf numFmtId="164" fontId="7" fillId="2" borderId="7" xfId="2" applyFont="1" applyFill="1" applyBorder="1" applyAlignment="1" applyProtection="1">
      <alignment horizontal="center"/>
    </xf>
    <xf numFmtId="0" fontId="7" fillId="2" borderId="0" xfId="0" applyFont="1" applyFill="1" applyAlignment="1" applyProtection="1">
      <alignment horizontal="right"/>
    </xf>
    <xf numFmtId="0" fontId="7" fillId="0" borderId="0" xfId="0" applyFont="1" applyFill="1" applyBorder="1" applyAlignment="1" applyProtection="1">
      <alignment horizontal="center"/>
    </xf>
    <xf numFmtId="164" fontId="7" fillId="2" borderId="0" xfId="0" applyNumberFormat="1" applyFont="1" applyFill="1" applyAlignment="1" applyProtection="1">
      <alignment horizontal="center"/>
    </xf>
    <xf numFmtId="164" fontId="7" fillId="2" borderId="0" xfId="0" applyNumberFormat="1" applyFont="1" applyFill="1" applyAlignment="1" applyProtection="1">
      <alignment horizontal="center"/>
      <protection locked="0"/>
    </xf>
    <xf numFmtId="164" fontId="7" fillId="0" borderId="4" xfId="2" applyFont="1" applyBorder="1" applyAlignment="1" applyProtection="1">
      <alignment horizontal="center"/>
    </xf>
    <xf numFmtId="164" fontId="7" fillId="2" borderId="4" xfId="2" applyFont="1" applyFill="1" applyBorder="1" applyAlignment="1" applyProtection="1">
      <alignment horizontal="center"/>
      <protection locked="0"/>
    </xf>
    <xf numFmtId="0" fontId="0" fillId="0" borderId="0" xfId="0" applyFont="1" applyFill="1"/>
    <xf numFmtId="0" fontId="0" fillId="0" borderId="0" xfId="0" applyFont="1" applyFill="1" applyBorder="1" applyAlignment="1">
      <alignment vertical="top" wrapText="1"/>
    </xf>
    <xf numFmtId="0" fontId="0" fillId="0" borderId="0" xfId="0" applyFont="1" applyFill="1" applyAlignment="1">
      <alignment vertical="top"/>
    </xf>
    <xf numFmtId="49" fontId="0" fillId="0" borderId="0" xfId="0" applyNumberFormat="1" applyFont="1" applyFill="1" applyBorder="1" applyAlignment="1">
      <alignment horizontal="left" vertical="top"/>
    </xf>
    <xf numFmtId="0" fontId="0" fillId="0" borderId="0" xfId="0" applyFont="1"/>
    <xf numFmtId="0" fontId="0" fillId="0" borderId="0" xfId="0" applyFont="1" applyFill="1" applyBorder="1" applyAlignment="1" applyProtection="1">
      <alignment vertical="top" wrapText="1"/>
      <protection locked="0"/>
    </xf>
    <xf numFmtId="0" fontId="7" fillId="0" borderId="0" xfId="0" applyFont="1" applyFill="1" applyProtection="1">
      <protection locked="0"/>
    </xf>
    <xf numFmtId="0" fontId="28" fillId="0" borderId="0" xfId="0" applyFont="1" applyFill="1" applyAlignment="1" applyProtection="1">
      <alignment vertical="center"/>
      <protection locked="0"/>
    </xf>
    <xf numFmtId="0" fontId="38" fillId="0" borderId="0" xfId="0" applyFont="1" applyFill="1" applyBorder="1" applyAlignment="1" applyProtection="1">
      <alignment vertical="center"/>
      <protection locked="0"/>
    </xf>
    <xf numFmtId="164" fontId="15" fillId="0" borderId="0" xfId="2" applyFont="1" applyFill="1" applyBorder="1" applyAlignment="1" applyProtection="1">
      <alignment vertical="center" wrapText="1"/>
      <protection locked="0"/>
    </xf>
    <xf numFmtId="0" fontId="15" fillId="0" borderId="0" xfId="2" applyNumberFormat="1" applyFont="1" applyFill="1" applyBorder="1" applyAlignment="1" applyProtection="1">
      <alignment vertical="center" wrapText="1"/>
      <protection locked="0"/>
    </xf>
    <xf numFmtId="4" fontId="1" fillId="0" borderId="0" xfId="0" applyNumberFormat="1" applyFont="1" applyFill="1" applyBorder="1" applyAlignment="1" applyProtection="1">
      <alignment horizontal="right"/>
      <protection locked="0"/>
    </xf>
    <xf numFmtId="0" fontId="25" fillId="0" borderId="6" xfId="0" applyFont="1" applyFill="1" applyBorder="1" applyAlignment="1" applyProtection="1">
      <alignment horizontal="center" vertical="center" wrapText="1"/>
      <protection locked="0"/>
    </xf>
    <xf numFmtId="0" fontId="25" fillId="0" borderId="10" xfId="0" applyFont="1" applyFill="1" applyBorder="1" applyAlignment="1" applyProtection="1">
      <alignment vertical="center" wrapText="1"/>
      <protection locked="0"/>
    </xf>
    <xf numFmtId="0" fontId="16" fillId="0" borderId="36" xfId="0" applyFont="1" applyFill="1" applyBorder="1" applyAlignment="1" applyProtection="1">
      <alignment horizontal="right"/>
      <protection locked="0"/>
    </xf>
    <xf numFmtId="165" fontId="0" fillId="0" borderId="4" xfId="0" applyNumberFormat="1" applyFont="1" applyFill="1" applyBorder="1" applyAlignment="1" applyProtection="1">
      <alignment vertical="center" wrapText="1"/>
      <protection locked="0"/>
    </xf>
    <xf numFmtId="165" fontId="0" fillId="0" borderId="4" xfId="0" applyNumberFormat="1" applyFont="1" applyFill="1" applyBorder="1" applyAlignment="1" applyProtection="1">
      <alignment vertical="center" wrapText="1"/>
    </xf>
    <xf numFmtId="165" fontId="0" fillId="0" borderId="4" xfId="0" applyNumberFormat="1" applyFont="1" applyFill="1" applyBorder="1" applyProtection="1">
      <protection locked="0"/>
    </xf>
    <xf numFmtId="172" fontId="34" fillId="0" borderId="39" xfId="0" applyNumberFormat="1" applyFont="1" applyFill="1" applyBorder="1" applyAlignment="1" applyProtection="1">
      <alignment horizontal="left"/>
      <protection locked="0"/>
    </xf>
    <xf numFmtId="166" fontId="7" fillId="2" borderId="4" xfId="0" applyNumberFormat="1" applyFont="1" applyFill="1" applyBorder="1" applyAlignment="1" applyProtection="1">
      <alignment vertical="center"/>
    </xf>
    <xf numFmtId="167" fontId="7" fillId="2" borderId="4" xfId="0" applyNumberFormat="1" applyFont="1" applyFill="1" applyBorder="1" applyAlignment="1" applyProtection="1">
      <alignment vertical="center" wrapText="1"/>
    </xf>
    <xf numFmtId="166" fontId="7" fillId="2" borderId="4" xfId="0" applyNumberFormat="1" applyFont="1" applyFill="1" applyBorder="1" applyAlignment="1" applyProtection="1">
      <alignment vertical="center" wrapText="1"/>
    </xf>
    <xf numFmtId="0" fontId="6" fillId="10" borderId="4" xfId="0" applyFont="1" applyFill="1" applyBorder="1" applyAlignment="1" applyProtection="1">
      <alignment horizontal="right" vertical="center" wrapText="1"/>
      <protection locked="0"/>
    </xf>
    <xf numFmtId="0" fontId="8" fillId="10" borderId="4" xfId="0" applyFont="1" applyFill="1" applyBorder="1" applyAlignment="1" applyProtection="1">
      <alignment horizontal="right" vertical="center" wrapText="1"/>
      <protection locked="0"/>
    </xf>
    <xf numFmtId="0" fontId="8" fillId="10" borderId="9" xfId="0" applyFont="1" applyFill="1" applyBorder="1" applyAlignment="1" applyProtection="1">
      <alignment horizontal="right" vertical="center" wrapText="1"/>
      <protection locked="0"/>
    </xf>
    <xf numFmtId="0" fontId="8" fillId="10" borderId="4" xfId="0" applyFont="1" applyFill="1" applyBorder="1" applyAlignment="1" applyProtection="1">
      <alignment vertical="center" wrapText="1"/>
      <protection locked="0"/>
    </xf>
    <xf numFmtId="0" fontId="8" fillId="10" borderId="4" xfId="0" applyFont="1" applyFill="1" applyBorder="1" applyAlignment="1" applyProtection="1">
      <alignment horizontal="center" vertical="center" wrapText="1"/>
      <protection locked="0"/>
    </xf>
    <xf numFmtId="0" fontId="8" fillId="10" borderId="7" xfId="0" applyFont="1" applyFill="1" applyBorder="1" applyAlignment="1" applyProtection="1">
      <alignment vertical="center" wrapText="1"/>
      <protection locked="0"/>
    </xf>
    <xf numFmtId="0" fontId="9" fillId="10" borderId="4" xfId="0" applyFont="1" applyFill="1" applyBorder="1" applyAlignment="1" applyProtection="1">
      <alignment vertical="center" wrapText="1"/>
      <protection locked="0"/>
    </xf>
    <xf numFmtId="0" fontId="7" fillId="10" borderId="4" xfId="0" applyFont="1" applyFill="1" applyBorder="1" applyAlignment="1" applyProtection="1">
      <alignment vertical="center" wrapText="1"/>
      <protection locked="0"/>
    </xf>
    <xf numFmtId="0" fontId="7" fillId="10" borderId="9" xfId="0" applyFont="1" applyFill="1" applyBorder="1" applyAlignment="1" applyProtection="1">
      <alignment horizontal="left" vertical="center" wrapText="1"/>
      <protection locked="0"/>
    </xf>
    <xf numFmtId="0" fontId="0" fillId="10" borderId="1" xfId="0" applyFont="1" applyFill="1" applyBorder="1" applyAlignment="1" applyProtection="1">
      <alignment horizontal="center"/>
      <protection locked="0"/>
    </xf>
    <xf numFmtId="164" fontId="7" fillId="10" borderId="1" xfId="2" applyFont="1" applyFill="1" applyBorder="1" applyAlignment="1" applyProtection="1">
      <alignment vertical="center" wrapText="1"/>
      <protection locked="0"/>
    </xf>
    <xf numFmtId="0" fontId="7" fillId="10" borderId="4" xfId="0" applyFont="1" applyFill="1" applyBorder="1" applyAlignment="1" applyProtection="1">
      <alignment horizontal="right"/>
    </xf>
    <xf numFmtId="0" fontId="7" fillId="10" borderId="8" xfId="0" applyFont="1" applyFill="1" applyBorder="1" applyAlignment="1" applyProtection="1">
      <alignment horizontal="right"/>
    </xf>
    <xf numFmtId="0" fontId="16" fillId="10" borderId="4" xfId="0" applyFont="1" applyFill="1" applyBorder="1" applyAlignment="1" applyProtection="1">
      <alignment horizontal="center" vertical="center" wrapText="1"/>
      <protection locked="0"/>
    </xf>
    <xf numFmtId="0" fontId="16" fillId="10" borderId="8" xfId="0" applyFont="1" applyFill="1" applyBorder="1" applyAlignment="1" applyProtection="1">
      <alignment horizontal="center" vertical="center" wrapText="1"/>
      <protection locked="0"/>
    </xf>
    <xf numFmtId="165" fontId="0" fillId="2" borderId="4" xfId="0" applyNumberFormat="1" applyFont="1" applyFill="1" applyBorder="1" applyAlignment="1" applyProtection="1">
      <alignment vertical="center" wrapText="1"/>
    </xf>
    <xf numFmtId="166" fontId="0" fillId="2" borderId="4" xfId="0" applyNumberFormat="1" applyFont="1" applyFill="1" applyBorder="1" applyAlignment="1" applyProtection="1">
      <alignment vertical="center"/>
      <protection locked="0"/>
    </xf>
    <xf numFmtId="166" fontId="0" fillId="2" borderId="4" xfId="0" applyNumberFormat="1" applyFont="1" applyFill="1" applyBorder="1" applyProtection="1">
      <protection locked="0"/>
    </xf>
    <xf numFmtId="165" fontId="0" fillId="2" borderId="4" xfId="0" applyNumberFormat="1" applyFont="1" applyFill="1" applyBorder="1" applyAlignment="1" applyProtection="1">
      <alignment vertical="center" wrapText="1"/>
      <protection locked="0"/>
    </xf>
    <xf numFmtId="165" fontId="0" fillId="2" borderId="4" xfId="0" applyNumberFormat="1" applyFont="1" applyFill="1" applyBorder="1" applyProtection="1">
      <protection locked="0"/>
    </xf>
    <xf numFmtId="4" fontId="16" fillId="0" borderId="0" xfId="0" applyNumberFormat="1" applyFont="1" applyFill="1" applyBorder="1" applyAlignment="1" applyProtection="1">
      <alignment horizontal="right"/>
      <protection locked="0"/>
    </xf>
    <xf numFmtId="4" fontId="34" fillId="0" borderId="0" xfId="0" applyNumberFormat="1" applyFont="1" applyFill="1" applyBorder="1" applyAlignment="1" applyProtection="1">
      <alignment horizontal="right"/>
      <protection locked="0"/>
    </xf>
    <xf numFmtId="14" fontId="6" fillId="0" borderId="4" xfId="0" applyNumberFormat="1" applyFont="1" applyBorder="1" applyAlignment="1" applyProtection="1">
      <alignment vertical="center" wrapText="1"/>
      <protection locked="0"/>
    </xf>
    <xf numFmtId="0" fontId="7" fillId="10" borderId="0" xfId="0" applyFont="1" applyFill="1" applyAlignment="1" applyProtection="1">
      <alignment horizontal="center"/>
    </xf>
    <xf numFmtId="0" fontId="7" fillId="10" borderId="8" xfId="0" applyFont="1" applyFill="1" applyBorder="1" applyAlignment="1" applyProtection="1">
      <alignment horizontal="center"/>
    </xf>
    <xf numFmtId="164" fontId="16" fillId="0" borderId="4" xfId="2" applyFont="1" applyFill="1" applyBorder="1" applyAlignment="1" applyProtection="1">
      <alignment horizontal="right"/>
    </xf>
    <xf numFmtId="164" fontId="16" fillId="0" borderId="4" xfId="2" applyFont="1" applyFill="1" applyBorder="1" applyAlignment="1" applyProtection="1">
      <alignment horizontal="right"/>
      <protection locked="0"/>
    </xf>
    <xf numFmtId="164" fontId="34" fillId="0" borderId="4" xfId="2" applyFont="1" applyFill="1" applyBorder="1" applyAlignment="1" applyProtection="1">
      <alignment horizontal="right"/>
    </xf>
    <xf numFmtId="164" fontId="34" fillId="0" borderId="0" xfId="2" applyFont="1" applyFill="1" applyBorder="1" applyAlignment="1" applyProtection="1">
      <alignment horizontal="right"/>
      <protection locked="0"/>
    </xf>
    <xf numFmtId="164" fontId="16" fillId="0" borderId="0" xfId="2" applyFont="1" applyFill="1" applyBorder="1" applyAlignment="1" applyProtection="1">
      <alignment horizontal="right"/>
      <protection locked="0"/>
    </xf>
    <xf numFmtId="164" fontId="16" fillId="2" borderId="4" xfId="2" applyFont="1" applyFill="1" applyBorder="1" applyAlignment="1" applyProtection="1">
      <alignment horizontal="right"/>
    </xf>
    <xf numFmtId="164" fontId="34" fillId="0" borderId="4" xfId="2" applyFont="1" applyFill="1" applyBorder="1" applyAlignment="1" applyProtection="1">
      <alignment horizontal="right"/>
      <protection locked="0"/>
    </xf>
    <xf numFmtId="164" fontId="34" fillId="0" borderId="0" xfId="2" applyFont="1" applyFill="1" applyBorder="1" applyAlignment="1" applyProtection="1">
      <alignment horizontal="right"/>
    </xf>
    <xf numFmtId="0" fontId="4" fillId="5" borderId="4" xfId="0" applyFont="1" applyFill="1" applyBorder="1" applyAlignment="1" applyProtection="1">
      <alignment horizontal="center"/>
    </xf>
    <xf numFmtId="0" fontId="0" fillId="6" borderId="1" xfId="0" applyFont="1" applyFill="1" applyBorder="1" applyAlignment="1" applyProtection="1">
      <alignment horizontal="center"/>
      <protection locked="0"/>
    </xf>
    <xf numFmtId="0" fontId="7" fillId="0" borderId="0" xfId="0" applyFont="1" applyAlignment="1" applyProtection="1">
      <alignment horizontal="left" vertical="center" wrapText="1"/>
    </xf>
    <xf numFmtId="0" fontId="16" fillId="12" borderId="0" xfId="0" applyFont="1" applyFill="1" applyBorder="1" applyAlignment="1" applyProtection="1">
      <alignment horizontal="center" vertical="center"/>
      <protection locked="0"/>
    </xf>
    <xf numFmtId="0" fontId="7" fillId="13" borderId="4" xfId="0" applyFont="1" applyFill="1" applyBorder="1" applyAlignment="1" applyProtection="1">
      <alignment horizontal="center"/>
      <protection locked="0"/>
    </xf>
    <xf numFmtId="0" fontId="7" fillId="11" borderId="4" xfId="0" applyFont="1" applyFill="1" applyBorder="1" applyAlignment="1" applyProtection="1">
      <alignment horizontal="center"/>
      <protection locked="0"/>
    </xf>
    <xf numFmtId="0" fontId="7" fillId="12" borderId="4" xfId="0" applyFont="1" applyFill="1" applyBorder="1" applyAlignment="1" applyProtection="1">
      <alignment horizontal="center"/>
      <protection locked="0"/>
    </xf>
    <xf numFmtId="0" fontId="16" fillId="12" borderId="4" xfId="0" applyFont="1" applyFill="1" applyBorder="1" applyAlignment="1" applyProtection="1">
      <alignment horizontal="center" vertical="center" wrapText="1"/>
      <protection locked="0"/>
    </xf>
    <xf numFmtId="0" fontId="16" fillId="11" borderId="4" xfId="0" applyFont="1" applyFill="1" applyBorder="1" applyAlignment="1" applyProtection="1">
      <alignment horizontal="center" vertical="center" wrapText="1"/>
      <protection locked="0"/>
    </xf>
    <xf numFmtId="0" fontId="16" fillId="13" borderId="4" xfId="0" applyFont="1" applyFill="1" applyBorder="1" applyAlignment="1" applyProtection="1">
      <alignment horizontal="center" vertical="center" wrapText="1"/>
      <protection locked="0"/>
    </xf>
    <xf numFmtId="0" fontId="16" fillId="10" borderId="11" xfId="0"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0" fontId="16" fillId="12" borderId="4" xfId="0" applyFont="1" applyFill="1" applyBorder="1" applyAlignment="1" applyProtection="1">
      <alignment horizontal="center" textRotation="180" wrapText="1"/>
      <protection locked="0"/>
    </xf>
    <xf numFmtId="0" fontId="16" fillId="12" borderId="4" xfId="0" applyFont="1" applyFill="1" applyBorder="1" applyAlignment="1" applyProtection="1">
      <alignment horizontal="center"/>
      <protection locked="0"/>
    </xf>
    <xf numFmtId="171" fontId="16" fillId="12" borderId="4" xfId="0" applyNumberFormat="1" applyFont="1" applyFill="1" applyBorder="1" applyAlignment="1" applyProtection="1">
      <alignment horizontal="right"/>
      <protection locked="0"/>
    </xf>
    <xf numFmtId="0" fontId="16" fillId="10" borderId="4" xfId="0" applyFont="1" applyFill="1" applyBorder="1" applyAlignment="1" applyProtection="1">
      <alignment horizontal="center" textRotation="180" wrapText="1"/>
      <protection locked="0"/>
    </xf>
    <xf numFmtId="0" fontId="16" fillId="10" borderId="4" xfId="0" applyFont="1" applyFill="1" applyBorder="1" applyAlignment="1" applyProtection="1">
      <alignment horizontal="center"/>
      <protection locked="0"/>
    </xf>
    <xf numFmtId="171" fontId="16" fillId="10" borderId="4" xfId="0" applyNumberFormat="1" applyFont="1" applyFill="1" applyBorder="1" applyAlignment="1" applyProtection="1">
      <alignment horizontal="right"/>
      <protection locked="0"/>
    </xf>
    <xf numFmtId="0" fontId="16" fillId="13" borderId="4" xfId="0" applyFont="1" applyFill="1" applyBorder="1" applyAlignment="1" applyProtection="1">
      <alignment horizontal="center" textRotation="180" wrapText="1"/>
      <protection locked="0"/>
    </xf>
    <xf numFmtId="0" fontId="16" fillId="13" borderId="4" xfId="0" applyFont="1" applyFill="1" applyBorder="1" applyAlignment="1" applyProtection="1">
      <alignment horizontal="center"/>
      <protection locked="0"/>
    </xf>
    <xf numFmtId="171" fontId="16" fillId="12" borderId="4" xfId="0" applyNumberFormat="1" applyFont="1" applyFill="1" applyBorder="1" applyAlignment="1" applyProtection="1">
      <alignment horizontal="center" vertical="center" wrapText="1"/>
      <protection locked="0"/>
    </xf>
    <xf numFmtId="171" fontId="16" fillId="11" borderId="4" xfId="0" applyNumberFormat="1" applyFont="1" applyFill="1" applyBorder="1" applyAlignment="1" applyProtection="1">
      <alignment horizontal="center" vertical="center" wrapText="1"/>
      <protection locked="0"/>
    </xf>
    <xf numFmtId="0" fontId="16" fillId="11" borderId="4" xfId="0" applyFont="1" applyFill="1" applyBorder="1" applyAlignment="1" applyProtection="1">
      <alignment horizontal="center"/>
      <protection locked="0"/>
    </xf>
    <xf numFmtId="171" fontId="16" fillId="11" borderId="4" xfId="0" applyNumberFormat="1" applyFont="1" applyFill="1" applyBorder="1" applyAlignment="1" applyProtection="1">
      <alignment horizontal="right"/>
      <protection locked="0"/>
    </xf>
    <xf numFmtId="171" fontId="16" fillId="14" borderId="4" xfId="0" applyNumberFormat="1" applyFont="1" applyFill="1" applyBorder="1" applyAlignment="1" applyProtection="1">
      <alignment horizontal="center"/>
      <protection locked="0"/>
    </xf>
    <xf numFmtId="0" fontId="34" fillId="3" borderId="0" xfId="0" applyFont="1" applyFill="1" applyBorder="1" applyAlignment="1" applyProtection="1">
      <alignment horizontal="right"/>
      <protection locked="0"/>
    </xf>
    <xf numFmtId="0" fontId="16" fillId="3" borderId="0" xfId="0" applyFont="1" applyFill="1" applyBorder="1" applyAlignment="1" applyProtection="1">
      <alignment horizontal="right"/>
      <protection locked="0"/>
    </xf>
    <xf numFmtId="0" fontId="16" fillId="11" borderId="4" xfId="0" applyFont="1" applyFill="1" applyBorder="1" applyAlignment="1" applyProtection="1">
      <alignment horizontal="center" textRotation="180" wrapText="1"/>
      <protection locked="0"/>
    </xf>
    <xf numFmtId="0" fontId="7" fillId="11" borderId="1" xfId="2" applyNumberFormat="1" applyFont="1" applyFill="1" applyBorder="1" applyAlignment="1" applyProtection="1">
      <alignment vertical="center" wrapText="1"/>
    </xf>
    <xf numFmtId="0" fontId="7" fillId="0" borderId="0" xfId="0" applyFont="1" applyAlignment="1" applyProtection="1">
      <alignment horizontal="left" vertical="center"/>
      <protection locked="0"/>
    </xf>
    <xf numFmtId="49" fontId="16" fillId="12" borderId="4" xfId="0" applyNumberFormat="1" applyFont="1" applyFill="1" applyBorder="1" applyAlignment="1" applyProtection="1">
      <alignment horizontal="center" wrapText="1"/>
    </xf>
    <xf numFmtId="0" fontId="16" fillId="11" borderId="4" xfId="0" applyFont="1" applyFill="1" applyBorder="1" applyAlignment="1" applyProtection="1">
      <alignment horizontal="center" wrapText="1"/>
    </xf>
    <xf numFmtId="0" fontId="16" fillId="11" borderId="4"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wrapText="1"/>
    </xf>
    <xf numFmtId="0" fontId="7" fillId="12" borderId="4" xfId="0" applyFont="1" applyFill="1" applyBorder="1" applyAlignment="1" applyProtection="1">
      <alignment horizontal="center"/>
    </xf>
    <xf numFmtId="0" fontId="7" fillId="11" borderId="4" xfId="0" applyFont="1" applyFill="1" applyBorder="1" applyAlignment="1" applyProtection="1">
      <alignment horizontal="center"/>
    </xf>
    <xf numFmtId="0" fontId="7" fillId="13" borderId="4" xfId="0" applyFont="1" applyFill="1" applyBorder="1" applyAlignment="1" applyProtection="1">
      <alignment horizontal="center"/>
    </xf>
    <xf numFmtId="0" fontId="0" fillId="0" borderId="0" xfId="0" applyFill="1" applyAlignment="1"/>
    <xf numFmtId="0" fontId="0" fillId="0" borderId="0" xfId="0" applyAlignment="1"/>
    <xf numFmtId="0" fontId="28" fillId="0" borderId="0" xfId="0" applyFont="1" applyFill="1" applyAlignment="1">
      <alignment vertical="center"/>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27" fillId="0" borderId="0" xfId="0" applyFont="1" applyFill="1" applyBorder="1" applyAlignment="1">
      <alignment vertical="center"/>
    </xf>
    <xf numFmtId="0" fontId="0" fillId="0" borderId="0" xfId="0" applyFont="1" applyFill="1" applyBorder="1" applyAlignment="1"/>
    <xf numFmtId="0" fontId="6" fillId="0" borderId="36" xfId="0" applyFont="1" applyFill="1" applyBorder="1" applyAlignment="1" applyProtection="1">
      <alignment horizontal="center"/>
      <protection locked="0"/>
    </xf>
    <xf numFmtId="0" fontId="7" fillId="0" borderId="36" xfId="0" applyFont="1" applyFill="1" applyBorder="1" applyAlignment="1" applyProtection="1">
      <alignment horizontal="right" vertical="center" wrapText="1"/>
      <protection locked="0"/>
    </xf>
    <xf numFmtId="0" fontId="4" fillId="0" borderId="40"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top" wrapText="1"/>
      <protection locked="0"/>
    </xf>
    <xf numFmtId="0" fontId="0" fillId="0" borderId="41" xfId="0" applyBorder="1" applyAlignment="1" applyProtection="1">
      <alignment horizontal="left" wrapText="1"/>
      <protection locked="0"/>
    </xf>
    <xf numFmtId="0" fontId="0" fillId="0" borderId="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25" fillId="0" borderId="30" xfId="0" applyFont="1" applyFill="1" applyBorder="1" applyAlignment="1" applyProtection="1">
      <alignment horizontal="left" vertical="center" wrapText="1"/>
      <protection locked="0"/>
    </xf>
    <xf numFmtId="0" fontId="25" fillId="0" borderId="28" xfId="0" applyFont="1" applyFill="1" applyBorder="1" applyAlignment="1" applyProtection="1">
      <alignment horizontal="left" vertical="center" wrapText="1"/>
      <protection locked="0"/>
    </xf>
    <xf numFmtId="0" fontId="25" fillId="0" borderId="3" xfId="0" applyFont="1" applyFill="1" applyBorder="1" applyAlignment="1" applyProtection="1">
      <alignment vertical="center" wrapText="1"/>
      <protection locked="0"/>
    </xf>
    <xf numFmtId="0" fontId="12" fillId="0" borderId="36" xfId="0" applyFont="1" applyFill="1" applyBorder="1" applyAlignment="1" applyProtection="1">
      <alignment horizontal="left" vertical="center" wrapText="1"/>
      <protection locked="0"/>
    </xf>
    <xf numFmtId="0" fontId="25" fillId="0" borderId="36"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0" fontId="12" fillId="0" borderId="38"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right" vertical="center" wrapText="1"/>
      <protection locked="0"/>
    </xf>
    <xf numFmtId="49" fontId="12" fillId="0" borderId="37" xfId="0" applyNumberFormat="1" applyFont="1" applyFill="1" applyBorder="1" applyAlignment="1" applyProtection="1">
      <alignment horizontal="left" vertical="center" wrapText="1"/>
      <protection locked="0"/>
    </xf>
    <xf numFmtId="49" fontId="12" fillId="0" borderId="38" xfId="0" applyNumberFormat="1" applyFont="1" applyFill="1" applyBorder="1" applyAlignment="1" applyProtection="1">
      <alignment horizontal="left" vertical="center" wrapText="1"/>
      <protection locked="0"/>
    </xf>
    <xf numFmtId="49" fontId="12" fillId="0" borderId="39" xfId="0" applyNumberFormat="1"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46"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28" fillId="0" borderId="0" xfId="0" applyFont="1" applyFill="1" applyAlignment="1" applyProtection="1">
      <alignment horizontal="center" vertical="center"/>
      <protection locked="0"/>
    </xf>
    <xf numFmtId="0" fontId="33" fillId="0" borderId="40" xfId="0" applyFont="1" applyFill="1" applyBorder="1" applyAlignment="1" applyProtection="1">
      <alignment horizontal="right" vertical="center" wrapText="1"/>
      <protection locked="0"/>
    </xf>
    <xf numFmtId="0" fontId="33" fillId="0" borderId="41" xfId="0" applyFont="1" applyFill="1" applyBorder="1" applyAlignment="1" applyProtection="1">
      <alignment horizontal="right" vertical="center" wrapText="1"/>
      <protection locked="0"/>
    </xf>
    <xf numFmtId="0" fontId="33" fillId="0" borderId="42" xfId="0" applyFont="1" applyFill="1" applyBorder="1" applyAlignment="1" applyProtection="1">
      <alignment horizontal="right" vertical="center" wrapText="1"/>
      <protection locked="0"/>
    </xf>
    <xf numFmtId="0" fontId="25" fillId="0" borderId="36" xfId="0" applyFont="1" applyFill="1" applyBorder="1" applyAlignment="1" applyProtection="1">
      <alignment horizontal="left"/>
      <protection locked="0"/>
    </xf>
    <xf numFmtId="0" fontId="31" fillId="0" borderId="0" xfId="0" applyFont="1" applyFill="1" applyBorder="1" applyAlignment="1" applyProtection="1">
      <alignment horizontal="left" vertical="top" wrapText="1"/>
      <protection locked="0"/>
    </xf>
    <xf numFmtId="0" fontId="7" fillId="0" borderId="37"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4" xfId="0" applyFont="1" applyFill="1" applyBorder="1" applyAlignment="1" applyProtection="1">
      <alignment vertical="center" wrapText="1"/>
      <protection locked="0"/>
    </xf>
    <xf numFmtId="0" fontId="12" fillId="0" borderId="23"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0" fontId="12" fillId="0" borderId="24" xfId="0" applyFont="1" applyFill="1" applyBorder="1" applyAlignment="1" applyProtection="1">
      <alignment horizontal="left" vertical="center" wrapText="1"/>
      <protection locked="0"/>
    </xf>
    <xf numFmtId="0" fontId="12" fillId="0" borderId="0" xfId="0" applyFont="1" applyFill="1" applyAlignment="1" applyProtection="1">
      <alignment horizontal="left" vertical="center"/>
      <protection locked="0"/>
    </xf>
    <xf numFmtId="0" fontId="25" fillId="0" borderId="28" xfId="0" applyFont="1" applyFill="1" applyBorder="1" applyAlignment="1" applyProtection="1">
      <alignment horizontal="right" vertical="center" wrapText="1"/>
      <protection locked="0"/>
    </xf>
    <xf numFmtId="0" fontId="25" fillId="0" borderId="34" xfId="0" applyFont="1" applyFill="1" applyBorder="1" applyAlignment="1" applyProtection="1">
      <alignment horizontal="right" vertical="center" wrapText="1"/>
      <protection locked="0"/>
    </xf>
    <xf numFmtId="0" fontId="31" fillId="0" borderId="4" xfId="0" applyFont="1" applyFill="1" applyBorder="1" applyAlignment="1" applyProtection="1">
      <alignment horizontal="center" vertical="top" wrapText="1"/>
      <protection locked="0"/>
    </xf>
    <xf numFmtId="0" fontId="7" fillId="0" borderId="37"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28" fillId="0" borderId="0"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164" fontId="15" fillId="0" borderId="1" xfId="2" applyFont="1" applyFill="1" applyBorder="1" applyAlignment="1" applyProtection="1">
      <alignment horizontal="left" vertical="center" wrapText="1"/>
    </xf>
    <xf numFmtId="164" fontId="15" fillId="0" borderId="44" xfId="2" applyFont="1" applyFill="1" applyBorder="1" applyAlignment="1" applyProtection="1">
      <alignment horizontal="left" vertical="center" wrapText="1"/>
    </xf>
    <xf numFmtId="164" fontId="15" fillId="0" borderId="45" xfId="2" applyFont="1" applyFill="1" applyBorder="1" applyAlignment="1" applyProtection="1">
      <alignment horizontal="left" vertical="center" wrapText="1"/>
    </xf>
    <xf numFmtId="164" fontId="15" fillId="0" borderId="1" xfId="2" applyNumberFormat="1"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1" fillId="0" borderId="0" xfId="0" applyFont="1" applyFill="1" applyAlignment="1" applyProtection="1">
      <alignment horizontal="center" vertical="center"/>
      <protection locked="0"/>
    </xf>
    <xf numFmtId="0" fontId="12" fillId="0" borderId="22"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22" xfId="0" applyFont="1" applyFill="1" applyBorder="1" applyAlignment="1" applyProtection="1">
      <protection locked="0"/>
    </xf>
    <xf numFmtId="0" fontId="12" fillId="0" borderId="22" xfId="0" applyFont="1" applyFill="1" applyBorder="1" applyAlignment="1" applyProtection="1">
      <alignment horizontal="right" vertical="center"/>
      <protection locked="0"/>
    </xf>
    <xf numFmtId="0" fontId="25" fillId="0" borderId="37" xfId="0" applyFont="1" applyFill="1" applyBorder="1" applyAlignment="1" applyProtection="1">
      <alignment horizontal="left" vertical="top" wrapText="1"/>
      <protection locked="0"/>
    </xf>
    <xf numFmtId="0" fontId="25" fillId="0" borderId="38" xfId="0" applyFont="1" applyFill="1" applyBorder="1" applyAlignment="1" applyProtection="1">
      <alignment horizontal="left" vertical="top" wrapText="1"/>
      <protection locked="0"/>
    </xf>
    <xf numFmtId="0" fontId="25" fillId="0" borderId="39" xfId="0" applyFont="1" applyFill="1" applyBorder="1" applyAlignment="1" applyProtection="1">
      <alignment horizontal="left" vertical="top" wrapText="1"/>
      <protection locked="0"/>
    </xf>
    <xf numFmtId="0" fontId="12" fillId="0" borderId="36"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left" wrapText="1"/>
      <protection locked="0"/>
    </xf>
    <xf numFmtId="0" fontId="25" fillId="0" borderId="36" xfId="0" applyFont="1" applyFill="1" applyBorder="1" applyAlignment="1" applyProtection="1">
      <alignment horizontal="center" vertical="center" wrapText="1"/>
      <protection locked="0"/>
    </xf>
    <xf numFmtId="49" fontId="12" fillId="0" borderId="22" xfId="0" applyNumberFormat="1" applyFont="1" applyFill="1" applyBorder="1" applyAlignment="1" applyProtection="1">
      <alignment horizontal="left" vertical="top" wrapText="1"/>
      <protection locked="0"/>
    </xf>
    <xf numFmtId="49" fontId="12" fillId="0" borderId="32" xfId="0" applyNumberFormat="1" applyFont="1" applyFill="1" applyBorder="1" applyAlignment="1" applyProtection="1">
      <alignment horizontal="left" vertical="top" wrapText="1"/>
      <protection locked="0"/>
    </xf>
    <xf numFmtId="49" fontId="12" fillId="0" borderId="33" xfId="0" applyNumberFormat="1" applyFont="1" applyFill="1" applyBorder="1" applyAlignment="1" applyProtection="1">
      <alignment horizontal="left" vertical="top" wrapText="1"/>
      <protection locked="0"/>
    </xf>
    <xf numFmtId="49" fontId="12" fillId="0" borderId="28" xfId="0" applyNumberFormat="1" applyFont="1" applyFill="1" applyBorder="1" applyAlignment="1" applyProtection="1">
      <alignment horizontal="left" vertical="top" wrapText="1"/>
      <protection locked="0"/>
    </xf>
    <xf numFmtId="49" fontId="12" fillId="0" borderId="34" xfId="0" applyNumberFormat="1" applyFont="1" applyFill="1" applyBorder="1" applyAlignment="1" applyProtection="1">
      <alignment horizontal="left" vertical="top" wrapText="1"/>
      <protection locked="0"/>
    </xf>
    <xf numFmtId="49" fontId="12" fillId="0" borderId="35"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25" fillId="0" borderId="43" xfId="0" applyFont="1" applyFill="1" applyBorder="1" applyAlignment="1" applyProtection="1">
      <alignment horizontal="center"/>
      <protection locked="0"/>
    </xf>
    <xf numFmtId="0" fontId="12" fillId="0" borderId="26"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left" wrapText="1"/>
      <protection locked="0"/>
    </xf>
    <xf numFmtId="0" fontId="25" fillId="0" borderId="0" xfId="0" applyFont="1" applyFill="1" applyBorder="1" applyAlignment="1" applyProtection="1">
      <alignment horizontal="left" wrapText="1"/>
      <protection locked="0"/>
    </xf>
    <xf numFmtId="0" fontId="25" fillId="0" borderId="29" xfId="0" applyFont="1" applyFill="1" applyBorder="1" applyAlignment="1" applyProtection="1">
      <alignment horizontal="left" wrapText="1"/>
      <protection locked="0"/>
    </xf>
    <xf numFmtId="0" fontId="12" fillId="0" borderId="2" xfId="0" applyFont="1" applyFill="1" applyBorder="1" applyAlignment="1" applyProtection="1">
      <alignment horizontal="left" wrapText="1"/>
      <protection locked="0"/>
    </xf>
    <xf numFmtId="0" fontId="12" fillId="0" borderId="0" xfId="0" applyFont="1" applyFill="1" applyBorder="1" applyAlignment="1" applyProtection="1">
      <alignment horizontal="left" wrapText="1"/>
      <protection locked="0"/>
    </xf>
    <xf numFmtId="0" fontId="12" fillId="0" borderId="22" xfId="0" applyFont="1" applyFill="1" applyBorder="1" applyAlignment="1" applyProtection="1">
      <alignment horizontal="left" vertical="center" wrapText="1"/>
      <protection locked="0"/>
    </xf>
    <xf numFmtId="0" fontId="25" fillId="0" borderId="22" xfId="0" applyFont="1" applyFill="1" applyBorder="1" applyAlignment="1" applyProtection="1">
      <alignment horizontal="center" vertical="center" wrapText="1"/>
      <protection locked="0"/>
    </xf>
    <xf numFmtId="0" fontId="25" fillId="0" borderId="36" xfId="0" applyFont="1" applyFill="1" applyBorder="1" applyAlignment="1" applyProtection="1">
      <alignment vertical="center" wrapText="1"/>
      <protection locked="0"/>
    </xf>
    <xf numFmtId="0" fontId="25" fillId="0" borderId="37" xfId="0" applyFont="1" applyFill="1" applyBorder="1" applyAlignment="1" applyProtection="1">
      <alignment horizontal="left" vertical="center" wrapText="1"/>
      <protection locked="0"/>
    </xf>
    <xf numFmtId="0" fontId="25" fillId="0" borderId="38" xfId="0" applyFont="1" applyFill="1" applyBorder="1" applyAlignment="1" applyProtection="1">
      <alignment horizontal="left" vertical="center" wrapText="1"/>
      <protection locked="0"/>
    </xf>
    <xf numFmtId="0" fontId="25" fillId="0" borderId="39" xfId="0" applyFont="1" applyFill="1" applyBorder="1" applyAlignment="1" applyProtection="1">
      <alignment horizontal="left" vertical="center" wrapText="1"/>
      <protection locked="0"/>
    </xf>
    <xf numFmtId="0" fontId="0" fillId="0" borderId="38" xfId="0" applyBorder="1" applyAlignment="1">
      <alignment horizontal="left" vertical="center" wrapText="1"/>
    </xf>
    <xf numFmtId="0" fontId="0" fillId="0" borderId="39" xfId="0" applyBorder="1" applyAlignment="1">
      <alignment horizontal="left" vertical="center" wrapText="1"/>
    </xf>
    <xf numFmtId="171" fontId="16" fillId="12" borderId="4" xfId="0" applyNumberFormat="1" applyFont="1" applyFill="1" applyBorder="1" applyAlignment="1" applyProtection="1">
      <alignment horizontal="center" vertical="center" wrapText="1"/>
      <protection locked="0"/>
    </xf>
    <xf numFmtId="171" fontId="16" fillId="12" borderId="4" xfId="0" applyNumberFormat="1" applyFont="1" applyFill="1" applyBorder="1" applyAlignment="1" applyProtection="1">
      <alignment horizontal="center" textRotation="180" wrapText="1"/>
      <protection locked="0"/>
    </xf>
    <xf numFmtId="171" fontId="16" fillId="12" borderId="4" xfId="0" applyNumberFormat="1" applyFont="1" applyFill="1" applyBorder="1" applyAlignment="1" applyProtection="1">
      <alignment horizontal="center" wrapText="1"/>
      <protection locked="0"/>
    </xf>
    <xf numFmtId="171" fontId="16" fillId="14" borderId="4" xfId="0" applyNumberFormat="1" applyFont="1" applyFill="1" applyBorder="1" applyAlignment="1" applyProtection="1">
      <alignment horizontal="center" vertical="center" wrapText="1"/>
      <protection locked="0"/>
    </xf>
    <xf numFmtId="171" fontId="16" fillId="11" borderId="4" xfId="0" applyNumberFormat="1" applyFont="1" applyFill="1" applyBorder="1" applyAlignment="1" applyProtection="1">
      <alignment horizontal="center" textRotation="180" wrapText="1"/>
      <protection locked="0"/>
    </xf>
    <xf numFmtId="171" fontId="16" fillId="11" borderId="5" xfId="0" applyNumberFormat="1" applyFont="1" applyFill="1" applyBorder="1" applyAlignment="1" applyProtection="1">
      <alignment horizontal="center" vertical="center" wrapText="1"/>
      <protection locked="0"/>
    </xf>
    <xf numFmtId="171" fontId="16" fillId="11" borderId="7" xfId="0" applyNumberFormat="1" applyFont="1" applyFill="1" applyBorder="1" applyAlignment="1" applyProtection="1">
      <alignment horizontal="center" vertical="center" wrapText="1"/>
      <protection locked="0"/>
    </xf>
    <xf numFmtId="171" fontId="16" fillId="11" borderId="4" xfId="0" applyNumberFormat="1" applyFont="1" applyFill="1" applyBorder="1" applyAlignment="1" applyProtection="1">
      <alignment horizontal="center" vertical="center" wrapText="1"/>
      <protection locked="0"/>
    </xf>
    <xf numFmtId="171" fontId="16" fillId="10" borderId="8" xfId="0" applyNumberFormat="1" applyFont="1" applyFill="1" applyBorder="1" applyAlignment="1" applyProtection="1">
      <alignment horizontal="center" vertical="center" wrapText="1"/>
      <protection locked="0"/>
    </xf>
    <xf numFmtId="171" fontId="16" fillId="10" borderId="9" xfId="0" applyNumberFormat="1" applyFont="1" applyFill="1" applyBorder="1" applyAlignment="1" applyProtection="1">
      <alignment horizontal="center" vertical="center" wrapText="1"/>
      <protection locked="0"/>
    </xf>
    <xf numFmtId="171" fontId="16" fillId="10" borderId="4" xfId="0" applyNumberFormat="1" applyFont="1" applyFill="1" applyBorder="1" applyAlignment="1" applyProtection="1">
      <alignment horizontal="center" vertical="center" wrapText="1"/>
      <protection locked="0"/>
    </xf>
    <xf numFmtId="0" fontId="16" fillId="13" borderId="4" xfId="0" applyFont="1" applyFill="1" applyBorder="1" applyAlignment="1" applyProtection="1">
      <alignment horizontal="center" wrapText="1"/>
      <protection locked="0"/>
    </xf>
    <xf numFmtId="0" fontId="0" fillId="13" borderId="4" xfId="0" applyFont="1" applyFill="1" applyBorder="1" applyAlignment="1" applyProtection="1">
      <alignment horizontal="center" wrapText="1"/>
      <protection locked="0"/>
    </xf>
    <xf numFmtId="0" fontId="15" fillId="0" borderId="0" xfId="0" applyFont="1" applyFill="1" applyBorder="1" applyAlignment="1" applyProtection="1">
      <alignment horizontal="left" wrapText="1"/>
      <protection locked="0"/>
    </xf>
    <xf numFmtId="0" fontId="16" fillId="0" borderId="36" xfId="0" applyFont="1" applyFill="1" applyBorder="1" applyAlignment="1" applyProtection="1">
      <alignment horizontal="right"/>
      <protection locked="0"/>
    </xf>
    <xf numFmtId="0" fontId="16" fillId="0" borderId="36" xfId="0" applyFont="1" applyFill="1" applyBorder="1" applyAlignment="1" applyProtection="1">
      <alignment horizontal="center" vertical="center" wrapText="1"/>
      <protection locked="0"/>
    </xf>
    <xf numFmtId="171" fontId="16" fillId="14" borderId="4" xfId="0" applyNumberFormat="1" applyFont="1" applyFill="1" applyBorder="1" applyAlignment="1" applyProtection="1">
      <alignment horizontal="center" wrapText="1"/>
      <protection locked="0"/>
    </xf>
    <xf numFmtId="171" fontId="0" fillId="14" borderId="4" xfId="0" applyNumberFormat="1" applyFont="1" applyFill="1" applyBorder="1" applyAlignment="1" applyProtection="1">
      <alignment horizontal="center" wrapText="1"/>
      <protection locked="0"/>
    </xf>
    <xf numFmtId="0" fontId="16" fillId="0" borderId="0" xfId="0" applyFont="1" applyFill="1" applyBorder="1" applyAlignment="1" applyProtection="1">
      <alignment horizontal="center"/>
      <protection locked="0"/>
    </xf>
    <xf numFmtId="171" fontId="16" fillId="10" borderId="4" xfId="0" applyNumberFormat="1" applyFont="1" applyFill="1" applyBorder="1" applyAlignment="1" applyProtection="1">
      <alignment horizontal="center" wrapText="1"/>
      <protection locked="0"/>
    </xf>
    <xf numFmtId="171" fontId="0" fillId="10" borderId="4" xfId="0" applyNumberFormat="1" applyFont="1" applyFill="1" applyBorder="1" applyAlignment="1" applyProtection="1">
      <alignment horizontal="center" wrapText="1"/>
      <protection locked="0"/>
    </xf>
    <xf numFmtId="0" fontId="16" fillId="10" borderId="4" xfId="0" applyFont="1" applyFill="1" applyBorder="1" applyAlignment="1" applyProtection="1">
      <alignment horizontal="center" wrapText="1"/>
      <protection locked="0"/>
    </xf>
    <xf numFmtId="0" fontId="0" fillId="10" borderId="4" xfId="0" applyFont="1" applyFill="1" applyBorder="1" applyAlignment="1" applyProtection="1">
      <alignment horizontal="center" wrapText="1"/>
      <protection locked="0"/>
    </xf>
    <xf numFmtId="171" fontId="16" fillId="11" borderId="5" xfId="0" applyNumberFormat="1" applyFont="1" applyFill="1" applyBorder="1" applyAlignment="1" applyProtection="1">
      <alignment horizontal="right" wrapText="1"/>
      <protection locked="0"/>
    </xf>
    <xf numFmtId="171" fontId="16" fillId="11" borderId="6" xfId="0" applyNumberFormat="1" applyFont="1" applyFill="1" applyBorder="1" applyAlignment="1" applyProtection="1">
      <alignment horizontal="right" wrapText="1"/>
      <protection locked="0"/>
    </xf>
    <xf numFmtId="164" fontId="16" fillId="11" borderId="6" xfId="2" applyFont="1" applyFill="1" applyBorder="1" applyAlignment="1" applyProtection="1">
      <alignment wrapText="1"/>
      <protection locked="0"/>
    </xf>
    <xf numFmtId="164" fontId="16" fillId="11" borderId="7" xfId="2" applyFont="1" applyFill="1" applyBorder="1" applyAlignment="1" applyProtection="1">
      <alignment wrapText="1"/>
      <protection locked="0"/>
    </xf>
    <xf numFmtId="164" fontId="16" fillId="11" borderId="6" xfId="2" applyFont="1" applyFill="1" applyBorder="1" applyAlignment="1" applyProtection="1">
      <alignment horizontal="left" wrapText="1"/>
      <protection locked="0"/>
    </xf>
    <xf numFmtId="164" fontId="16" fillId="11" borderId="7" xfId="2" applyFont="1" applyFill="1" applyBorder="1" applyAlignment="1" applyProtection="1">
      <alignment horizontal="left" wrapText="1"/>
      <protection locked="0"/>
    </xf>
    <xf numFmtId="0" fontId="16" fillId="11" borderId="5" xfId="0" applyFont="1" applyFill="1" applyBorder="1" applyAlignment="1" applyProtection="1">
      <alignment horizontal="center"/>
      <protection locked="0"/>
    </xf>
    <xf numFmtId="0" fontId="16" fillId="11" borderId="7" xfId="0" applyFont="1" applyFill="1" applyBorder="1" applyAlignment="1" applyProtection="1">
      <alignment horizontal="center"/>
      <protection locked="0"/>
    </xf>
    <xf numFmtId="164" fontId="34" fillId="0" borderId="5" xfId="2" applyFont="1" applyFill="1" applyBorder="1" applyAlignment="1" applyProtection="1">
      <alignment horizontal="center"/>
      <protection locked="0"/>
    </xf>
    <xf numFmtId="164" fontId="34" fillId="0" borderId="7" xfId="2" applyFont="1" applyFill="1" applyBorder="1" applyAlignment="1" applyProtection="1">
      <alignment horizontal="center"/>
      <protection locked="0"/>
    </xf>
    <xf numFmtId="0" fontId="16" fillId="0" borderId="0" xfId="0" applyFont="1" applyFill="1" applyBorder="1" applyAlignment="1" applyProtection="1">
      <alignment horizontal="left"/>
      <protection locked="0"/>
    </xf>
    <xf numFmtId="0" fontId="34" fillId="0" borderId="0" xfId="0" applyFont="1" applyFill="1" applyBorder="1" applyAlignment="1" applyProtection="1">
      <alignment horizontal="left"/>
      <protection locked="0"/>
    </xf>
    <xf numFmtId="0" fontId="34" fillId="0" borderId="36" xfId="0" applyFont="1" applyFill="1" applyBorder="1" applyAlignment="1" applyProtection="1">
      <alignment horizontal="right"/>
      <protection locked="0"/>
    </xf>
    <xf numFmtId="49" fontId="34" fillId="0" borderId="36" xfId="0" applyNumberFormat="1" applyFont="1" applyFill="1" applyBorder="1" applyAlignment="1" applyProtection="1">
      <alignment horizontal="right"/>
      <protection locked="0"/>
    </xf>
    <xf numFmtId="0" fontId="34" fillId="0" borderId="0" xfId="0" applyFont="1" applyFill="1" applyBorder="1" applyAlignment="1" applyProtection="1">
      <alignment horizontal="left" vertical="top" wrapText="1"/>
      <protection locked="0"/>
    </xf>
    <xf numFmtId="49" fontId="34" fillId="0" borderId="37" xfId="0" applyNumberFormat="1" applyFont="1" applyFill="1" applyBorder="1" applyAlignment="1" applyProtection="1">
      <alignment horizontal="left"/>
      <protection locked="0"/>
    </xf>
    <xf numFmtId="49" fontId="34" fillId="0" borderId="38" xfId="0" applyNumberFormat="1" applyFont="1" applyFill="1" applyBorder="1" applyAlignment="1" applyProtection="1">
      <alignment horizontal="left"/>
      <protection locked="0"/>
    </xf>
    <xf numFmtId="49" fontId="34" fillId="0" borderId="39" xfId="0" applyNumberFormat="1" applyFont="1" applyFill="1" applyBorder="1" applyAlignment="1" applyProtection="1">
      <alignment horizontal="left"/>
      <protection locked="0"/>
    </xf>
    <xf numFmtId="164" fontId="34" fillId="0" borderId="37" xfId="2" applyFont="1" applyFill="1" applyBorder="1" applyAlignment="1" applyProtection="1">
      <protection locked="0"/>
    </xf>
    <xf numFmtId="164" fontId="34" fillId="0" borderId="38" xfId="2" applyFont="1" applyFill="1" applyBorder="1" applyAlignment="1" applyProtection="1">
      <protection locked="0"/>
    </xf>
    <xf numFmtId="164" fontId="34" fillId="0" borderId="39" xfId="2" applyFont="1" applyFill="1" applyBorder="1" applyAlignment="1" applyProtection="1">
      <protection locked="0"/>
    </xf>
    <xf numFmtId="171" fontId="16" fillId="10" borderId="4" xfId="0" applyNumberFormat="1" applyFont="1" applyFill="1" applyBorder="1" applyAlignment="1" applyProtection="1">
      <alignment horizontal="center" vertical="center" textRotation="180" wrapText="1"/>
      <protection locked="0"/>
    </xf>
    <xf numFmtId="0" fontId="1" fillId="0" borderId="0" xfId="0" applyFont="1" applyFill="1" applyBorder="1" applyAlignment="1" applyProtection="1">
      <alignment horizontal="center"/>
      <protection locked="0"/>
    </xf>
    <xf numFmtId="164" fontId="16" fillId="2" borderId="5" xfId="2" applyFont="1" applyFill="1" applyBorder="1" applyAlignment="1" applyProtection="1">
      <alignment horizontal="center"/>
    </xf>
    <xf numFmtId="164" fontId="16" fillId="2" borderId="7" xfId="2" applyFont="1" applyFill="1" applyBorder="1" applyAlignment="1" applyProtection="1">
      <alignment horizontal="center"/>
    </xf>
    <xf numFmtId="0" fontId="34" fillId="0" borderId="0"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center" vertical="center"/>
      <protection locked="0"/>
    </xf>
    <xf numFmtId="170" fontId="15" fillId="0" borderId="0" xfId="0" applyNumberFormat="1" applyFont="1" applyFill="1" applyBorder="1" applyAlignment="1" applyProtection="1">
      <alignment horizontal="left"/>
      <protection locked="0"/>
    </xf>
    <xf numFmtId="0" fontId="16" fillId="0" borderId="36" xfId="0" applyNumberFormat="1" applyFont="1" applyFill="1" applyBorder="1" applyAlignment="1" applyProtection="1">
      <alignment horizontal="right" wrapText="1"/>
      <protection locked="0"/>
    </xf>
    <xf numFmtId="0" fontId="7" fillId="0" borderId="36" xfId="0" applyNumberFormat="1" applyFont="1" applyFill="1" applyBorder="1" applyAlignment="1" applyProtection="1">
      <alignment horizontal="right" wrapText="1"/>
      <protection locked="0"/>
    </xf>
    <xf numFmtId="164" fontId="34" fillId="0" borderId="36" xfId="0" applyNumberFormat="1" applyFont="1" applyFill="1" applyBorder="1" applyAlignment="1" applyProtection="1">
      <alignment horizontal="left" wrapText="1"/>
    </xf>
    <xf numFmtId="164" fontId="0" fillId="0" borderId="36" xfId="0" applyNumberFormat="1" applyFont="1" applyFill="1" applyBorder="1" applyAlignment="1" applyProtection="1">
      <alignment horizontal="left" wrapText="1"/>
    </xf>
    <xf numFmtId="0" fontId="16" fillId="0" borderId="36" xfId="0" applyFont="1" applyFill="1" applyBorder="1" applyAlignment="1" applyProtection="1">
      <alignment horizontal="right" vertical="center"/>
      <protection locked="0"/>
    </xf>
    <xf numFmtId="0" fontId="34" fillId="0" borderId="36" xfId="2" applyNumberFormat="1" applyFont="1" applyFill="1" applyBorder="1" applyAlignment="1" applyProtection="1">
      <alignment horizontal="left"/>
      <protection locked="0"/>
    </xf>
    <xf numFmtId="49" fontId="34" fillId="0" borderId="36" xfId="0" applyNumberFormat="1" applyFont="1" applyFill="1" applyBorder="1" applyAlignment="1" applyProtection="1">
      <alignment horizontal="left"/>
      <protection locked="0"/>
    </xf>
    <xf numFmtId="0" fontId="34" fillId="0" borderId="36" xfId="0" applyNumberFormat="1" applyFont="1" applyFill="1" applyBorder="1" applyAlignment="1" applyProtection="1">
      <alignment horizontal="left"/>
      <protection locked="0"/>
    </xf>
    <xf numFmtId="14" fontId="34" fillId="0" borderId="36" xfId="0" applyNumberFormat="1" applyFont="1" applyFill="1" applyBorder="1" applyAlignment="1" applyProtection="1">
      <alignment horizontal="left"/>
      <protection locked="0"/>
    </xf>
    <xf numFmtId="164" fontId="34" fillId="0" borderId="36" xfId="2" applyFont="1" applyFill="1" applyBorder="1" applyAlignment="1" applyProtection="1">
      <alignment horizontal="left"/>
    </xf>
    <xf numFmtId="172" fontId="34" fillId="0" borderId="37" xfId="0" applyNumberFormat="1" applyFont="1" applyFill="1" applyBorder="1" applyAlignment="1" applyProtection="1">
      <alignment horizontal="left"/>
      <protection locked="0"/>
    </xf>
    <xf numFmtId="172" fontId="34" fillId="0" borderId="38" xfId="0" applyNumberFormat="1" applyFont="1" applyFill="1" applyBorder="1" applyAlignment="1" applyProtection="1">
      <alignment horizontal="left"/>
      <protection locked="0"/>
    </xf>
    <xf numFmtId="164" fontId="34" fillId="0" borderId="36" xfId="0" applyNumberFormat="1" applyFont="1" applyFill="1" applyBorder="1" applyAlignment="1" applyProtection="1">
      <alignment horizontal="left"/>
    </xf>
    <xf numFmtId="0" fontId="7" fillId="6" borderId="0" xfId="0" applyFont="1" applyFill="1" applyAlignment="1" applyProtection="1">
      <alignment horizontal="center"/>
      <protection locked="0"/>
    </xf>
    <xf numFmtId="0" fontId="16" fillId="11" borderId="8" xfId="0" applyFont="1" applyFill="1" applyBorder="1" applyAlignment="1" applyProtection="1">
      <alignment horizontal="center" vertical="center" wrapText="1"/>
      <protection locked="0"/>
    </xf>
    <xf numFmtId="0" fontId="16" fillId="11" borderId="9" xfId="0" applyFont="1" applyFill="1" applyBorder="1" applyAlignment="1" applyProtection="1">
      <alignment horizontal="center" vertical="center" wrapText="1"/>
      <protection locked="0"/>
    </xf>
    <xf numFmtId="0" fontId="16" fillId="11" borderId="4" xfId="0" applyFont="1" applyFill="1" applyBorder="1" applyAlignment="1" applyProtection="1">
      <alignment horizontal="center" textRotation="180" wrapText="1"/>
      <protection locked="0"/>
    </xf>
    <xf numFmtId="0" fontId="16" fillId="13" borderId="4" xfId="0" quotePrefix="1" applyFont="1" applyFill="1" applyBorder="1" applyAlignment="1" applyProtection="1">
      <alignment horizontal="center" vertical="center" wrapText="1"/>
      <protection locked="0"/>
    </xf>
    <xf numFmtId="0" fontId="0" fillId="13" borderId="4" xfId="0" applyFont="1" applyFill="1" applyBorder="1" applyAlignment="1" applyProtection="1">
      <alignment horizontal="center" vertical="center" wrapText="1"/>
      <protection locked="0"/>
    </xf>
    <xf numFmtId="0" fontId="0" fillId="13" borderId="4" xfId="0" applyFont="1" applyFill="1" applyBorder="1" applyAlignment="1" applyProtection="1">
      <alignment horizontal="center" vertical="center"/>
      <protection locked="0"/>
    </xf>
    <xf numFmtId="0" fontId="16" fillId="11" borderId="5" xfId="0" applyFont="1" applyFill="1" applyBorder="1" applyAlignment="1" applyProtection="1">
      <alignment horizontal="right" vertical="center" wrapText="1"/>
      <protection locked="0"/>
    </xf>
    <xf numFmtId="0" fontId="16" fillId="11" borderId="6" xfId="0" applyFont="1" applyFill="1" applyBorder="1" applyAlignment="1" applyProtection="1">
      <alignment horizontal="right" vertical="center" wrapText="1"/>
      <protection locked="0"/>
    </xf>
    <xf numFmtId="164" fontId="16" fillId="11" borderId="6" xfId="2" applyFont="1" applyFill="1" applyBorder="1" applyAlignment="1" applyProtection="1">
      <alignment horizontal="left" vertical="center" wrapText="1"/>
      <protection locked="0"/>
    </xf>
    <xf numFmtId="164" fontId="16" fillId="11" borderId="7" xfId="2" applyFont="1" applyFill="1" applyBorder="1" applyAlignment="1" applyProtection="1">
      <alignment horizontal="left" vertical="center" wrapText="1"/>
      <protection locked="0"/>
    </xf>
    <xf numFmtId="0" fontId="16" fillId="11" borderId="8" xfId="0" applyFont="1" applyFill="1" applyBorder="1" applyAlignment="1" applyProtection="1">
      <alignment horizontal="center" vertical="center" wrapText="1"/>
    </xf>
    <xf numFmtId="0" fontId="16" fillId="11" borderId="9" xfId="0" applyFont="1" applyFill="1" applyBorder="1" applyAlignment="1" applyProtection="1">
      <alignment horizontal="center" vertical="center" wrapText="1"/>
    </xf>
    <xf numFmtId="0" fontId="16" fillId="11" borderId="4" xfId="0" applyFont="1" applyFill="1" applyBorder="1" applyAlignment="1" applyProtection="1">
      <alignment horizontal="center" textRotation="180" wrapText="1"/>
    </xf>
    <xf numFmtId="0" fontId="12" fillId="0" borderId="0" xfId="0" applyFont="1" applyAlignment="1" applyProtection="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horizontal="right" vertical="center" wrapText="1"/>
      <protection locked="0"/>
    </xf>
    <xf numFmtId="0" fontId="28" fillId="0" borderId="0" xfId="0" applyFont="1" applyAlignment="1" applyProtection="1">
      <alignment horizontal="center" vertical="center"/>
      <protection locked="0"/>
    </xf>
    <xf numFmtId="0" fontId="0" fillId="6" borderId="44" xfId="0" applyFont="1" applyFill="1" applyBorder="1" applyAlignment="1" applyProtection="1">
      <alignment horizontal="center"/>
      <protection locked="0"/>
    </xf>
    <xf numFmtId="0" fontId="0" fillId="0" borderId="45" xfId="0" applyBorder="1" applyAlignment="1" applyProtection="1">
      <alignment horizontal="center"/>
      <protection locked="0"/>
    </xf>
    <xf numFmtId="0" fontId="0" fillId="10" borderId="44" xfId="0" applyFont="1" applyFill="1" applyBorder="1" applyAlignment="1" applyProtection="1">
      <alignment horizontal="center"/>
      <protection locked="0"/>
    </xf>
    <xf numFmtId="164" fontId="7" fillId="11" borderId="44" xfId="2" applyFont="1" applyFill="1" applyBorder="1" applyAlignment="1" applyProtection="1">
      <alignment vertical="center" wrapText="1"/>
      <protection locked="0"/>
    </xf>
    <xf numFmtId="0" fontId="0" fillId="11" borderId="45" xfId="0" applyFill="1" applyBorder="1" applyAlignment="1" applyProtection="1">
      <protection locked="0"/>
    </xf>
    <xf numFmtId="0" fontId="8" fillId="10" borderId="5" xfId="0" applyFont="1" applyFill="1" applyBorder="1" applyAlignment="1" applyProtection="1">
      <alignment horizontal="left" vertical="center" wrapText="1"/>
      <protection locked="0"/>
    </xf>
    <xf numFmtId="0" fontId="8" fillId="10" borderId="6" xfId="0" applyFont="1" applyFill="1" applyBorder="1" applyAlignment="1" applyProtection="1">
      <alignment horizontal="left" vertical="center" wrapText="1"/>
      <protection locked="0"/>
    </xf>
    <xf numFmtId="0" fontId="8" fillId="10" borderId="7" xfId="0" applyFont="1" applyFill="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166" fontId="0" fillId="0" borderId="5" xfId="0" applyNumberFormat="1" applyFont="1" applyFill="1" applyBorder="1" applyAlignment="1" applyProtection="1">
      <alignment horizontal="left" vertical="center" wrapText="1"/>
    </xf>
    <xf numFmtId="166" fontId="0" fillId="0" borderId="7" xfId="0" applyNumberFormat="1" applyFont="1" applyFill="1" applyBorder="1" applyAlignment="1" applyProtection="1">
      <alignment horizontal="left" vertical="center" wrapText="1"/>
    </xf>
    <xf numFmtId="0" fontId="8" fillId="10" borderId="12" xfId="0" applyFont="1" applyFill="1" applyBorder="1" applyAlignment="1" applyProtection="1">
      <alignment horizontal="left" vertical="center" wrapText="1"/>
      <protection locked="0"/>
    </xf>
    <xf numFmtId="0" fontId="8" fillId="10" borderId="21" xfId="0" applyFont="1" applyFill="1" applyBorder="1" applyAlignment="1" applyProtection="1">
      <alignment horizontal="left" vertical="center" wrapText="1"/>
      <protection locked="0"/>
    </xf>
    <xf numFmtId="0" fontId="8" fillId="10" borderId="15" xfId="0" applyFont="1" applyFill="1" applyBorder="1" applyAlignment="1" applyProtection="1">
      <alignment horizontal="left" vertical="center" wrapText="1"/>
      <protection locked="0"/>
    </xf>
    <xf numFmtId="0" fontId="7" fillId="10" borderId="8" xfId="0" applyFont="1" applyFill="1" applyBorder="1" applyAlignment="1" applyProtection="1">
      <alignment horizontal="left" vertical="center" wrapText="1"/>
      <protection locked="0"/>
    </xf>
    <xf numFmtId="0" fontId="7" fillId="10" borderId="9" xfId="0" applyFont="1" applyFill="1" applyBorder="1" applyAlignment="1" applyProtection="1">
      <alignment horizontal="left" vertical="center" wrapText="1"/>
      <protection locked="0"/>
    </xf>
    <xf numFmtId="0" fontId="8" fillId="10" borderId="5" xfId="0" applyFont="1" applyFill="1" applyBorder="1" applyAlignment="1" applyProtection="1">
      <alignment horizontal="center" vertical="center" wrapText="1"/>
      <protection locked="0"/>
    </xf>
    <xf numFmtId="0" fontId="8" fillId="10" borderId="7" xfId="0" applyFont="1" applyFill="1" applyBorder="1" applyAlignment="1" applyProtection="1">
      <alignment horizontal="center" vertical="center" wrapText="1"/>
      <protection locked="0"/>
    </xf>
    <xf numFmtId="0" fontId="6" fillId="0" borderId="11" xfId="0" applyNumberFormat="1" applyFont="1" applyBorder="1" applyAlignment="1" applyProtection="1">
      <alignment horizontal="left" vertical="top" wrapText="1"/>
      <protection locked="0"/>
    </xf>
    <xf numFmtId="0" fontId="6" fillId="0" borderId="14" xfId="0" applyNumberFormat="1" applyFont="1" applyBorder="1" applyAlignment="1" applyProtection="1">
      <alignment horizontal="left" vertical="top" wrapText="1"/>
      <protection locked="0"/>
    </xf>
    <xf numFmtId="0" fontId="6" fillId="0" borderId="10" xfId="0" applyNumberFormat="1" applyFont="1" applyBorder="1" applyAlignment="1" applyProtection="1">
      <alignment horizontal="left" vertical="top" wrapText="1"/>
      <protection locked="0"/>
    </xf>
    <xf numFmtId="0" fontId="6" fillId="0" borderId="13" xfId="0" applyNumberFormat="1" applyFont="1" applyBorder="1" applyAlignment="1" applyProtection="1">
      <alignment horizontal="left" vertical="top" wrapText="1"/>
      <protection locked="0"/>
    </xf>
    <xf numFmtId="0" fontId="6" fillId="0" borderId="12" xfId="0" applyNumberFormat="1" applyFont="1" applyBorder="1" applyAlignment="1" applyProtection="1">
      <alignment horizontal="left" vertical="top" wrapText="1"/>
      <protection locked="0"/>
    </xf>
    <xf numFmtId="0" fontId="6" fillId="0" borderId="15" xfId="0" applyNumberFormat="1" applyFont="1" applyBorder="1" applyAlignment="1" applyProtection="1">
      <alignment horizontal="left" vertical="top" wrapText="1"/>
      <protection locked="0"/>
    </xf>
    <xf numFmtId="0" fontId="8" fillId="10" borderId="12" xfId="0" applyFont="1" applyFill="1" applyBorder="1" applyAlignment="1" applyProtection="1">
      <alignment horizontal="center" vertical="center" wrapText="1"/>
      <protection locked="0"/>
    </xf>
    <xf numFmtId="0" fontId="8" fillId="10" borderId="21"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protection locked="0"/>
    </xf>
    <xf numFmtId="0" fontId="6" fillId="0" borderId="18"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4" xfId="0" applyFont="1" applyBorder="1" applyAlignment="1" applyProtection="1">
      <alignment horizontal="left" vertical="center" wrapText="1"/>
      <protection locked="0"/>
    </xf>
    <xf numFmtId="0" fontId="8" fillId="10" borderId="6" xfId="0" applyFont="1" applyFill="1" applyBorder="1" applyAlignment="1" applyProtection="1">
      <alignment horizontal="center" vertical="center" wrapText="1"/>
      <protection locked="0"/>
    </xf>
    <xf numFmtId="164" fontId="7" fillId="0" borderId="5" xfId="2" applyNumberFormat="1" applyFont="1" applyBorder="1" applyAlignment="1" applyProtection="1">
      <alignment horizontal="left" vertical="center" wrapText="1"/>
    </xf>
    <xf numFmtId="164" fontId="7" fillId="0" borderId="7" xfId="2" applyNumberFormat="1" applyFont="1" applyBorder="1" applyAlignment="1" applyProtection="1">
      <alignment horizontal="left" vertical="center" wrapText="1"/>
    </xf>
    <xf numFmtId="164" fontId="0" fillId="0" borderId="4" xfId="2" applyFont="1" applyBorder="1" applyAlignment="1" applyProtection="1">
      <alignment horizontal="left" vertical="center" wrapText="1"/>
    </xf>
    <xf numFmtId="0" fontId="0" fillId="0" borderId="4" xfId="0" applyFont="1" applyBorder="1" applyAlignment="1" applyProtection="1">
      <alignment horizontal="center" vertical="center" wrapText="1"/>
      <protection locked="0"/>
    </xf>
    <xf numFmtId="167" fontId="0" fillId="0" borderId="4" xfId="0" applyNumberFormat="1" applyFont="1" applyBorder="1" applyAlignment="1" applyProtection="1">
      <alignment horizontal="left" vertical="center" wrapText="1"/>
    </xf>
    <xf numFmtId="164" fontId="7" fillId="0" borderId="5" xfId="2" applyFont="1" applyBorder="1" applyAlignment="1" applyProtection="1">
      <alignment horizontal="left" vertical="center" wrapText="1"/>
    </xf>
    <xf numFmtId="164" fontId="7" fillId="0" borderId="7" xfId="2" applyFont="1" applyBorder="1" applyAlignment="1" applyProtection="1">
      <alignment horizontal="left" vertical="center" wrapText="1"/>
    </xf>
    <xf numFmtId="164" fontId="0" fillId="0" borderId="5" xfId="2"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14" fontId="0" fillId="0" borderId="5" xfId="0" applyNumberFormat="1" applyFont="1" applyBorder="1" applyAlignment="1" applyProtection="1">
      <alignment horizontal="left" vertical="center" wrapText="1"/>
      <protection locked="0"/>
    </xf>
    <xf numFmtId="14" fontId="0" fillId="0" borderId="7" xfId="0" applyNumberFormat="1" applyFont="1" applyBorder="1" applyAlignment="1" applyProtection="1">
      <alignment horizontal="left" vertical="center" wrapText="1"/>
      <protection locked="0"/>
    </xf>
    <xf numFmtId="174" fontId="0" fillId="0" borderId="5" xfId="0" applyNumberFormat="1" applyFont="1" applyBorder="1" applyAlignment="1" applyProtection="1">
      <alignment horizontal="left" vertical="center" wrapText="1"/>
      <protection locked="0"/>
    </xf>
    <xf numFmtId="174" fontId="0" fillId="0" borderId="7" xfId="0" applyNumberFormat="1" applyFont="1" applyBorder="1" applyAlignment="1" applyProtection="1">
      <alignment horizontal="left" vertical="center" wrapText="1"/>
      <protection locked="0"/>
    </xf>
    <xf numFmtId="164" fontId="6" fillId="0" borderId="5" xfId="0" applyNumberFormat="1"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14" fontId="6" fillId="0" borderId="5" xfId="0" applyNumberFormat="1"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0" fontId="8" fillId="2" borderId="0" xfId="0" applyFont="1" applyFill="1" applyBorder="1" applyAlignment="1" applyProtection="1">
      <alignment horizontal="left"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164" fontId="6" fillId="0" borderId="5" xfId="2" applyFont="1" applyBorder="1" applyAlignment="1" applyProtection="1">
      <alignment horizontal="center" vertical="center" wrapText="1"/>
      <protection locked="0"/>
    </xf>
    <xf numFmtId="164" fontId="6" fillId="0" borderId="6" xfId="2" applyFont="1" applyBorder="1" applyAlignment="1" applyProtection="1">
      <alignment horizontal="center" vertical="center" wrapText="1"/>
      <protection locked="0"/>
    </xf>
    <xf numFmtId="164" fontId="6" fillId="0" borderId="7" xfId="2" applyFont="1" applyBorder="1" applyAlignment="1" applyProtection="1">
      <alignment horizontal="center" vertical="center" wrapText="1"/>
      <protection locked="0"/>
    </xf>
    <xf numFmtId="166" fontId="8" fillId="7" borderId="5" xfId="0" applyNumberFormat="1" applyFont="1" applyFill="1" applyBorder="1" applyAlignment="1" applyProtection="1">
      <alignment horizontal="left" vertical="center" wrapText="1"/>
    </xf>
    <xf numFmtId="166" fontId="8" fillId="7" borderId="6" xfId="0" applyNumberFormat="1" applyFont="1" applyFill="1" applyBorder="1" applyAlignment="1" applyProtection="1">
      <alignment horizontal="left" vertical="center" wrapText="1"/>
    </xf>
    <xf numFmtId="166" fontId="8" fillId="7" borderId="7" xfId="0" applyNumberFormat="1" applyFont="1" applyFill="1" applyBorder="1" applyAlignment="1" applyProtection="1">
      <alignment horizontal="left" vertical="center" wrapText="1"/>
    </xf>
    <xf numFmtId="0" fontId="6" fillId="0" borderId="0" xfId="0" applyFont="1" applyBorder="1" applyAlignment="1" applyProtection="1">
      <alignment horizontal="left" vertical="center" wrapText="1"/>
      <protection locked="0"/>
    </xf>
    <xf numFmtId="166" fontId="8" fillId="7" borderId="4" xfId="0" applyNumberFormat="1" applyFont="1" applyFill="1" applyBorder="1" applyAlignment="1" applyProtection="1">
      <alignment horizontal="left" vertical="center" wrapText="1"/>
    </xf>
    <xf numFmtId="164" fontId="6" fillId="0" borderId="6" xfId="2" applyFont="1" applyBorder="1" applyAlignment="1" applyProtection="1">
      <alignment vertical="center" wrapText="1"/>
    </xf>
    <xf numFmtId="164" fontId="6" fillId="0" borderId="7" xfId="2" applyFont="1" applyBorder="1" applyAlignment="1" applyProtection="1">
      <alignment vertical="center" wrapText="1"/>
    </xf>
  </cellXfs>
  <cellStyles count="3">
    <cellStyle name="Comma" xfId="2" builtinId="3"/>
    <cellStyle name="Normal" xfId="0" builtinId="0"/>
    <cellStyle name="Normal 2" xfId="1"/>
  </cellStyles>
  <dxfs count="0"/>
  <tableStyles count="0" defaultTableStyle="TableStyleMedium2" defaultPivotStyle="PivotStyleLight16"/>
  <colors>
    <mruColors>
      <color rgb="FFFF7575"/>
      <color rgb="FFFFFF99"/>
      <color rgb="FF9999FF"/>
      <color rgb="FFCCCCFF"/>
      <color rgb="FFDDDDDD"/>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CFCCD5.2C7BE09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2515657</xdr:colOff>
      <xdr:row>0</xdr:row>
      <xdr:rowOff>95250</xdr:rowOff>
    </xdr:from>
    <xdr:to>
      <xdr:col>8</xdr:col>
      <xdr:colOff>690686</xdr:colOff>
      <xdr:row>0</xdr:row>
      <xdr:rowOff>1333500</xdr:rowOff>
    </xdr:to>
    <xdr:pic>
      <xdr:nvPicPr>
        <xdr:cNvPr id="3" name="Picture 25" descr="BIS CREST_294_TEMPLATE"/>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421032" y="95250"/>
          <a:ext cx="1937404" cy="1238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466753</xdr:colOff>
      <xdr:row>0</xdr:row>
      <xdr:rowOff>21404</xdr:rowOff>
    </xdr:from>
    <xdr:to>
      <xdr:col>7</xdr:col>
      <xdr:colOff>2407</xdr:colOff>
      <xdr:row>0</xdr:row>
      <xdr:rowOff>1140591</xdr:rowOff>
    </xdr:to>
    <xdr:pic>
      <xdr:nvPicPr>
        <xdr:cNvPr id="4" name="Picture 25" descr="BIS CREST_294_TEMPLA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7792" y="21404"/>
          <a:ext cx="1793828" cy="1119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361294</xdr:rowOff>
    </xdr:from>
    <xdr:to>
      <xdr:col>7</xdr:col>
      <xdr:colOff>3070992</xdr:colOff>
      <xdr:row>11</xdr:row>
      <xdr:rowOff>6899</xdr:rowOff>
    </xdr:to>
    <xdr:sp macro="" textlink="">
      <xdr:nvSpPr>
        <xdr:cNvPr id="3" name="TextBox 2"/>
        <xdr:cNvSpPr txBox="1"/>
      </xdr:nvSpPr>
      <xdr:spPr>
        <a:xfrm>
          <a:off x="0" y="9459311"/>
          <a:ext cx="19082845" cy="7232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a:latin typeface="Arial" pitchFamily="34" charset="0"/>
            <a:cs typeface="Arial" pitchFamily="34" charset="0"/>
          </a:endParaRPr>
        </a:p>
      </xdr:txBody>
    </xdr:sp>
    <xdr:clientData/>
  </xdr:twoCellAnchor>
  <xdr:oneCellAnchor>
    <xdr:from>
      <xdr:col>0</xdr:col>
      <xdr:colOff>2253476</xdr:colOff>
      <xdr:row>46</xdr:row>
      <xdr:rowOff>1254512</xdr:rowOff>
    </xdr:from>
    <xdr:ext cx="184731" cy="264560"/>
    <xdr:sp macro="" textlink="">
      <xdr:nvSpPr>
        <xdr:cNvPr id="4" name="TextBox 3"/>
        <xdr:cNvSpPr txBox="1"/>
      </xdr:nvSpPr>
      <xdr:spPr>
        <a:xfrm>
          <a:off x="2253476" y="359626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23232</xdr:colOff>
      <xdr:row>46</xdr:row>
      <xdr:rowOff>23232</xdr:rowOff>
    </xdr:from>
    <xdr:to>
      <xdr:col>7</xdr:col>
      <xdr:colOff>3054569</xdr:colOff>
      <xdr:row>46</xdr:row>
      <xdr:rowOff>2618706</xdr:rowOff>
    </xdr:to>
    <xdr:sp macro="" textlink="">
      <xdr:nvSpPr>
        <xdr:cNvPr id="5" name="TextBox 4"/>
        <xdr:cNvSpPr txBox="1"/>
      </xdr:nvSpPr>
      <xdr:spPr>
        <a:xfrm>
          <a:off x="23232" y="35002973"/>
          <a:ext cx="19043190" cy="2595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aseline="0">
            <a:latin typeface="Arial" pitchFamily="34" charset="0"/>
            <a:cs typeface="Arial" pitchFamily="34" charset="0"/>
          </a:endParaRPr>
        </a:p>
      </xdr:txBody>
    </xdr:sp>
    <xdr:clientData/>
  </xdr:twoCellAnchor>
  <xdr:twoCellAnchor>
    <xdr:from>
      <xdr:col>0</xdr:col>
      <xdr:colOff>11614</xdr:colOff>
      <xdr:row>50</xdr:row>
      <xdr:rowOff>406555</xdr:rowOff>
    </xdr:from>
    <xdr:to>
      <xdr:col>7</xdr:col>
      <xdr:colOff>3571874</xdr:colOff>
      <xdr:row>52</xdr:row>
      <xdr:rowOff>0</xdr:rowOff>
    </xdr:to>
    <xdr:sp macro="" textlink="">
      <xdr:nvSpPr>
        <xdr:cNvPr id="6" name="TextBox 5"/>
        <xdr:cNvSpPr txBox="1"/>
      </xdr:nvSpPr>
      <xdr:spPr>
        <a:xfrm>
          <a:off x="11614" y="39141555"/>
          <a:ext cx="16657135" cy="2625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aseline="0">
            <a:latin typeface="Arial" pitchFamily="34" charset="0"/>
            <a:cs typeface="Arial" pitchFamily="34" charset="0"/>
          </a:endParaRPr>
        </a:p>
      </xdr:txBody>
    </xdr:sp>
    <xdr:clientData/>
  </xdr:twoCellAnchor>
  <xdr:twoCellAnchor>
    <xdr:from>
      <xdr:col>0</xdr:col>
      <xdr:colOff>23231</xdr:colOff>
      <xdr:row>53</xdr:row>
      <xdr:rowOff>11616</xdr:rowOff>
    </xdr:from>
    <xdr:to>
      <xdr:col>8</xdr:col>
      <xdr:colOff>0</xdr:colOff>
      <xdr:row>53</xdr:row>
      <xdr:rowOff>2446939</xdr:rowOff>
    </xdr:to>
    <xdr:sp macro="" textlink="">
      <xdr:nvSpPr>
        <xdr:cNvPr id="7" name="TextBox 6"/>
        <xdr:cNvSpPr txBox="1"/>
      </xdr:nvSpPr>
      <xdr:spPr>
        <a:xfrm>
          <a:off x="23231" y="48966832"/>
          <a:ext cx="16612674" cy="2435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aseline="0">
            <a:latin typeface="Arial" pitchFamily="34" charset="0"/>
            <a:cs typeface="Arial" pitchFamily="34" charset="0"/>
          </a:endParaRPr>
        </a:p>
      </xdr:txBody>
    </xdr:sp>
    <xdr:clientData/>
  </xdr:twoCellAnchor>
  <xdr:twoCellAnchor>
    <xdr:from>
      <xdr:col>0</xdr:col>
      <xdr:colOff>11615</xdr:colOff>
      <xdr:row>55</xdr:row>
      <xdr:rowOff>2</xdr:rowOff>
    </xdr:from>
    <xdr:to>
      <xdr:col>7</xdr:col>
      <xdr:colOff>3087413</xdr:colOff>
      <xdr:row>56</xdr:row>
      <xdr:rowOff>1</xdr:rowOff>
    </xdr:to>
    <xdr:sp macro="" textlink="">
      <xdr:nvSpPr>
        <xdr:cNvPr id="8" name="TextBox 7"/>
        <xdr:cNvSpPr txBox="1"/>
      </xdr:nvSpPr>
      <xdr:spPr>
        <a:xfrm>
          <a:off x="11615" y="44504743"/>
          <a:ext cx="19087651" cy="2496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aseline="0">
            <a:latin typeface="Arial" pitchFamily="34" charset="0"/>
          </a:endParaRPr>
        </a:p>
      </xdr:txBody>
    </xdr:sp>
    <xdr:clientData/>
  </xdr:twoCellAnchor>
  <xdr:twoCellAnchor>
    <xdr:from>
      <xdr:col>0</xdr:col>
      <xdr:colOff>11616</xdr:colOff>
      <xdr:row>57</xdr:row>
      <xdr:rowOff>11616</xdr:rowOff>
    </xdr:from>
    <xdr:to>
      <xdr:col>8</xdr:col>
      <xdr:colOff>32845</xdr:colOff>
      <xdr:row>57</xdr:row>
      <xdr:rowOff>2230821</xdr:rowOff>
    </xdr:to>
    <xdr:sp macro="" textlink="">
      <xdr:nvSpPr>
        <xdr:cNvPr id="9" name="TextBox 8"/>
        <xdr:cNvSpPr txBox="1"/>
      </xdr:nvSpPr>
      <xdr:spPr>
        <a:xfrm>
          <a:off x="11616" y="47455969"/>
          <a:ext cx="19120496" cy="22192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aseline="0">
            <a:latin typeface="Arial" pitchFamily="34" charset="0"/>
          </a:endParaRPr>
        </a:p>
      </xdr:txBody>
    </xdr:sp>
    <xdr:clientData/>
  </xdr:twoCellAnchor>
  <xdr:twoCellAnchor>
    <xdr:from>
      <xdr:col>0</xdr:col>
      <xdr:colOff>31750</xdr:colOff>
      <xdr:row>73</xdr:row>
      <xdr:rowOff>1</xdr:rowOff>
    </xdr:from>
    <xdr:to>
      <xdr:col>8</xdr:col>
      <xdr:colOff>0</xdr:colOff>
      <xdr:row>73</xdr:row>
      <xdr:rowOff>1707931</xdr:rowOff>
    </xdr:to>
    <xdr:sp macro="" textlink="">
      <xdr:nvSpPr>
        <xdr:cNvPr id="2" name="TextBox 1"/>
        <xdr:cNvSpPr txBox="1"/>
      </xdr:nvSpPr>
      <xdr:spPr>
        <a:xfrm>
          <a:off x="31750" y="64507242"/>
          <a:ext cx="19067517" cy="1707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aseline="0">
            <a:latin typeface="Arial" pitchFamily="34" charset="0"/>
          </a:endParaRPr>
        </a:p>
      </xdr:txBody>
    </xdr:sp>
    <xdr:clientData/>
  </xdr:twoCellAnchor>
  <xdr:twoCellAnchor>
    <xdr:from>
      <xdr:col>7</xdr:col>
      <xdr:colOff>689742</xdr:colOff>
      <xdr:row>0</xdr:row>
      <xdr:rowOff>180646</xdr:rowOff>
    </xdr:from>
    <xdr:to>
      <xdr:col>7</xdr:col>
      <xdr:colOff>2756746</xdr:colOff>
      <xdr:row>1</xdr:row>
      <xdr:rowOff>509094</xdr:rowOff>
    </xdr:to>
    <xdr:pic>
      <xdr:nvPicPr>
        <xdr:cNvPr id="11" name="Picture 25" descr="BIS CREST_294_TEMPLA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01595" y="180646"/>
          <a:ext cx="2067004" cy="111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16422</xdr:colOff>
      <xdr:row>12</xdr:row>
      <xdr:rowOff>0</xdr:rowOff>
    </xdr:from>
    <xdr:to>
      <xdr:col>7</xdr:col>
      <xdr:colOff>3054569</xdr:colOff>
      <xdr:row>12</xdr:row>
      <xdr:rowOff>2315560</xdr:rowOff>
    </xdr:to>
    <xdr:sp macro="" textlink="">
      <xdr:nvSpPr>
        <xdr:cNvPr id="10" name="TextBox 9"/>
        <xdr:cNvSpPr txBox="1"/>
      </xdr:nvSpPr>
      <xdr:spPr>
        <a:xfrm>
          <a:off x="16422" y="17030043"/>
          <a:ext cx="19050000" cy="2315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aseline="0">
            <a:latin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457200</xdr:colOff>
      <xdr:row>0</xdr:row>
      <xdr:rowOff>781050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9753600" cy="781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161925</xdr:rowOff>
    </xdr:from>
    <xdr:to>
      <xdr:col>6</xdr:col>
      <xdr:colOff>590550</xdr:colOff>
      <xdr:row>0</xdr:row>
      <xdr:rowOff>942975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161925"/>
          <a:ext cx="9753600" cy="781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1456121</xdr:colOff>
      <xdr:row>0</xdr:row>
      <xdr:rowOff>0</xdr:rowOff>
    </xdr:from>
    <xdr:to>
      <xdr:col>3</xdr:col>
      <xdr:colOff>2988880</xdr:colOff>
      <xdr:row>3</xdr:row>
      <xdr:rowOff>98535</xdr:rowOff>
    </xdr:to>
    <xdr:pic>
      <xdr:nvPicPr>
        <xdr:cNvPr id="2" name="Picture 25" descr="BIS CREST_294_TEMPLA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0" y="0"/>
          <a:ext cx="1532759" cy="864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UMPHRI\AppData\Local\Microsoft\Windows\Temporary%20Internet%20Files\Content.Outlook\JEOMD7XU\Finance%20Quarterly%20Reporting%20Temp%20-%20Rounds%203%20and%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1- Financial Monitoring"/>
      <sheetName val="Part 1- Other Expenditure Only"/>
      <sheetName val="Part 2 - Employment Impacts"/>
      <sheetName val="Lookups"/>
    </sheetNames>
    <sheetDataSet>
      <sheetData sheetId="0" refreshError="1"/>
      <sheetData sheetId="1" refreshError="1"/>
      <sheetData sheetId="2" refreshError="1"/>
      <sheetData sheetId="3" refreshError="1">
        <row r="5">
          <cell r="A5" t="str">
            <v>15th Feb 13</v>
          </cell>
          <cell r="B5" t="str">
            <v>Nov 12 - Jan 13</v>
          </cell>
          <cell r="C5" t="str">
            <v>2011-12</v>
          </cell>
          <cell r="D5" t="str">
            <v>2012-13</v>
          </cell>
          <cell r="E5" t="str">
            <v>May 12 - Jul 12</v>
          </cell>
          <cell r="F5" t="str">
            <v>Aug 12 - Oct 12</v>
          </cell>
          <cell r="G5" t="str">
            <v>Nov 12 - Jan 13</v>
          </cell>
          <cell r="H5" t="str">
            <v>Feb 13 - Apr 13</v>
          </cell>
          <cell r="I5" t="str">
            <v>2013-14</v>
          </cell>
          <cell r="J5" t="str">
            <v>2014-15</v>
          </cell>
          <cell r="K5" t="str">
            <v>2013-14</v>
          </cell>
          <cell r="L5" t="str">
            <v>2014-15</v>
          </cell>
          <cell r="M5" t="str">
            <v>2015-16</v>
          </cell>
          <cell r="N5" t="str">
            <v>2016-17</v>
          </cell>
          <cell r="O5" t="str">
            <v>2017-18</v>
          </cell>
          <cell r="P5" t="str">
            <v>2018-19</v>
          </cell>
        </row>
        <row r="6">
          <cell r="A6" t="str">
            <v>15th May 13</v>
          </cell>
          <cell r="B6" t="str">
            <v>Feb 13 - Apr 13</v>
          </cell>
          <cell r="C6" t="str">
            <v>2011-13</v>
          </cell>
          <cell r="D6" t="str">
            <v>2013-14</v>
          </cell>
          <cell r="E6" t="str">
            <v>May 13 - Jul 13</v>
          </cell>
          <cell r="F6" t="str">
            <v>Aug 13 - Oct 13</v>
          </cell>
          <cell r="G6" t="str">
            <v>Nov 13 - Jan 14</v>
          </cell>
          <cell r="H6" t="str">
            <v>Feb 14 - Apr 14</v>
          </cell>
          <cell r="I6" t="str">
            <v>2014-15</v>
          </cell>
          <cell r="J6" t="str">
            <v>2014-15</v>
          </cell>
          <cell r="K6" t="str">
            <v>2014-15</v>
          </cell>
          <cell r="L6" t="str">
            <v>2015-16</v>
          </cell>
          <cell r="M6" t="str">
            <v>2016-17</v>
          </cell>
          <cell r="N6" t="str">
            <v>2017-18</v>
          </cell>
          <cell r="O6" t="str">
            <v>2018-19</v>
          </cell>
          <cell r="P6" t="str">
            <v>2019-20</v>
          </cell>
        </row>
        <row r="7">
          <cell r="A7" t="str">
            <v>15th Aug 13</v>
          </cell>
          <cell r="B7" t="str">
            <v>May 13 - Jul 13</v>
          </cell>
          <cell r="C7" t="str">
            <v>2011-13</v>
          </cell>
          <cell r="D7" t="str">
            <v>2013-14</v>
          </cell>
          <cell r="E7" t="str">
            <v>May 13 - Jul 13</v>
          </cell>
          <cell r="F7" t="str">
            <v>Aug 13 - Oct 13</v>
          </cell>
          <cell r="G7" t="str">
            <v>Nov 13 - Jan 14</v>
          </cell>
          <cell r="H7" t="str">
            <v>Feb 14 - Apr 14</v>
          </cell>
          <cell r="I7" t="str">
            <v>2014-15</v>
          </cell>
          <cell r="J7" t="str">
            <v>2014-15</v>
          </cell>
          <cell r="K7" t="str">
            <v>2014-15</v>
          </cell>
          <cell r="L7" t="str">
            <v>2015-16</v>
          </cell>
          <cell r="M7" t="str">
            <v>2016-17</v>
          </cell>
          <cell r="N7" t="str">
            <v>2017-18</v>
          </cell>
          <cell r="O7" t="str">
            <v>2018-19</v>
          </cell>
          <cell r="P7" t="str">
            <v>2019-20</v>
          </cell>
        </row>
        <row r="8">
          <cell r="A8" t="str">
            <v>15th Nov 13</v>
          </cell>
          <cell r="B8" t="str">
            <v>Aug 13 - Oct 13</v>
          </cell>
          <cell r="C8" t="str">
            <v>2011-13</v>
          </cell>
          <cell r="D8" t="str">
            <v>2013-14</v>
          </cell>
          <cell r="E8" t="str">
            <v>May 13 - Jul 13</v>
          </cell>
          <cell r="F8" t="str">
            <v>Aug 13 - Oct 13</v>
          </cell>
          <cell r="G8" t="str">
            <v>Nov 13 - Jan 14</v>
          </cell>
          <cell r="H8" t="str">
            <v>Feb 14 - Apr 14</v>
          </cell>
          <cell r="I8" t="str">
            <v>2014-15</v>
          </cell>
          <cell r="J8" t="str">
            <v>-</v>
          </cell>
          <cell r="K8" t="str">
            <v>2014-15</v>
          </cell>
          <cell r="L8" t="str">
            <v>2015-16</v>
          </cell>
          <cell r="M8" t="str">
            <v>2016-17</v>
          </cell>
          <cell r="N8" t="str">
            <v>2017-18</v>
          </cell>
          <cell r="O8" t="str">
            <v>2018-19</v>
          </cell>
          <cell r="P8" t="str">
            <v>2019-20</v>
          </cell>
        </row>
        <row r="9">
          <cell r="A9" t="str">
            <v>15th Feb 14</v>
          </cell>
          <cell r="B9" t="str">
            <v>Nov 13 - Jan 14</v>
          </cell>
          <cell r="C9" t="str">
            <v>2011-13</v>
          </cell>
          <cell r="D9" t="str">
            <v>2013-14</v>
          </cell>
          <cell r="E9" t="str">
            <v>May 13 - Jul 13</v>
          </cell>
          <cell r="F9" t="str">
            <v>Aug 13 - Oct 13</v>
          </cell>
          <cell r="G9" t="str">
            <v>Nov 13 - Jan 14</v>
          </cell>
          <cell r="H9" t="str">
            <v>Feb 14 - Apr 14</v>
          </cell>
          <cell r="I9" t="str">
            <v>2014-15</v>
          </cell>
          <cell r="J9" t="str">
            <v>-</v>
          </cell>
          <cell r="K9" t="str">
            <v>2014-15</v>
          </cell>
          <cell r="L9" t="str">
            <v>2015-16</v>
          </cell>
          <cell r="M9" t="str">
            <v>2016-17</v>
          </cell>
          <cell r="N9" t="str">
            <v>2017-18</v>
          </cell>
          <cell r="O9" t="str">
            <v>2018-19</v>
          </cell>
          <cell r="P9" t="str">
            <v>2019-20</v>
          </cell>
        </row>
        <row r="10">
          <cell r="A10" t="str">
            <v>15th May 14</v>
          </cell>
          <cell r="B10" t="str">
            <v>Feb 14 - Apr 14</v>
          </cell>
          <cell r="C10" t="str">
            <v>2011-14</v>
          </cell>
          <cell r="D10" t="str">
            <v>2014-15</v>
          </cell>
          <cell r="E10" t="str">
            <v>May 14 - Jul 14</v>
          </cell>
          <cell r="F10" t="str">
            <v>Aug 14 - Oct 14</v>
          </cell>
          <cell r="G10" t="str">
            <v>Nov 14 - Jan 15</v>
          </cell>
          <cell r="H10" t="str">
            <v>Feb 15 - Apr 15</v>
          </cell>
          <cell r="I10" t="str">
            <v>2014-15</v>
          </cell>
          <cell r="J10" t="str">
            <v>-</v>
          </cell>
          <cell r="K10" t="str">
            <v>2015-16</v>
          </cell>
          <cell r="L10" t="str">
            <v>2016-17</v>
          </cell>
          <cell r="M10" t="str">
            <v>2017-18</v>
          </cell>
          <cell r="N10" t="str">
            <v>2018-19</v>
          </cell>
          <cell r="O10" t="str">
            <v>2019-20</v>
          </cell>
          <cell r="P10" t="str">
            <v>2020-21</v>
          </cell>
        </row>
        <row r="11">
          <cell r="A11" t="str">
            <v>15th Aug 14</v>
          </cell>
          <cell r="B11" t="str">
            <v>May 14 - Jul 14</v>
          </cell>
          <cell r="C11" t="str">
            <v>2011-14</v>
          </cell>
          <cell r="D11" t="str">
            <v>2014-15</v>
          </cell>
          <cell r="E11" t="str">
            <v>May 14 - Jul 14</v>
          </cell>
          <cell r="F11" t="str">
            <v>Aug 14 - Oct 14</v>
          </cell>
          <cell r="G11" t="str">
            <v>Nov 14 - Jan 15</v>
          </cell>
          <cell r="H11" t="str">
            <v>Feb 15 - Apr 15</v>
          </cell>
          <cell r="I11" t="str">
            <v>2015-16</v>
          </cell>
          <cell r="J11" t="str">
            <v>-</v>
          </cell>
          <cell r="K11" t="str">
            <v>2015-16</v>
          </cell>
          <cell r="L11" t="str">
            <v>2016-17</v>
          </cell>
          <cell r="M11" t="str">
            <v>2017-18</v>
          </cell>
          <cell r="N11" t="str">
            <v>2018-19</v>
          </cell>
          <cell r="O11" t="str">
            <v>2019-20</v>
          </cell>
          <cell r="P11" t="str">
            <v>2020-21</v>
          </cell>
        </row>
        <row r="12">
          <cell r="A12" t="str">
            <v>15th Nov 14</v>
          </cell>
          <cell r="B12" t="str">
            <v>Aug 14 - Oct 14</v>
          </cell>
          <cell r="C12" t="str">
            <v>2011-14</v>
          </cell>
          <cell r="D12" t="str">
            <v>2014-15</v>
          </cell>
          <cell r="E12" t="str">
            <v>May 14 - Jul 14</v>
          </cell>
          <cell r="F12" t="str">
            <v>Aug 14 - Oct 14</v>
          </cell>
          <cell r="G12" t="str">
            <v>Nov 14 - Jan 15</v>
          </cell>
          <cell r="H12" t="str">
            <v>Feb 15 - Apr 15</v>
          </cell>
          <cell r="I12" t="str">
            <v>2015-16</v>
          </cell>
          <cell r="J12" t="str">
            <v>-</v>
          </cell>
          <cell r="K12" t="str">
            <v>2015-16</v>
          </cell>
          <cell r="L12" t="str">
            <v>2016-17</v>
          </cell>
          <cell r="M12" t="str">
            <v>2017-18</v>
          </cell>
          <cell r="N12" t="str">
            <v>2018-19</v>
          </cell>
          <cell r="O12" t="str">
            <v>2019-20</v>
          </cell>
          <cell r="P12" t="str">
            <v>2020-21</v>
          </cell>
        </row>
        <row r="13">
          <cell r="A13" t="str">
            <v>15th Feb 15</v>
          </cell>
          <cell r="B13" t="str">
            <v>Nov 14 - Jan 15</v>
          </cell>
          <cell r="C13" t="str">
            <v>2011-14</v>
          </cell>
          <cell r="D13" t="str">
            <v>2014-15</v>
          </cell>
          <cell r="E13" t="str">
            <v>May 14 - Jul 14</v>
          </cell>
          <cell r="F13" t="str">
            <v>Aug 14 - Oct 14</v>
          </cell>
          <cell r="G13" t="str">
            <v>Nov 14 - Jan 15</v>
          </cell>
          <cell r="H13" t="str">
            <v>Feb 15 - Apr 15</v>
          </cell>
          <cell r="I13" t="str">
            <v>2015-16</v>
          </cell>
          <cell r="J13" t="str">
            <v>-</v>
          </cell>
          <cell r="K13" t="str">
            <v>2015-16</v>
          </cell>
          <cell r="L13" t="str">
            <v>2016-17</v>
          </cell>
          <cell r="M13" t="str">
            <v>2017-18</v>
          </cell>
          <cell r="N13" t="str">
            <v>2018-19</v>
          </cell>
          <cell r="O13" t="str">
            <v>2019-20</v>
          </cell>
          <cell r="P13" t="str">
            <v>2020-21</v>
          </cell>
        </row>
        <row r="14">
          <cell r="A14" t="str">
            <v>15th May 15</v>
          </cell>
          <cell r="B14" t="str">
            <v>Feb 15 - Apr 15</v>
          </cell>
          <cell r="C14" t="str">
            <v>2011-15</v>
          </cell>
          <cell r="D14" t="str">
            <v>2015-16</v>
          </cell>
          <cell r="E14" t="str">
            <v>May 15 - Jul 15</v>
          </cell>
          <cell r="F14" t="str">
            <v>Aug 15 - Oct 15</v>
          </cell>
          <cell r="G14" t="str">
            <v>Nov 15 - Jan 16</v>
          </cell>
          <cell r="H14" t="str">
            <v>Feb 16 - Apr 16</v>
          </cell>
          <cell r="I14" t="str">
            <v>-</v>
          </cell>
          <cell r="J14" t="str">
            <v>-</v>
          </cell>
          <cell r="K14" t="str">
            <v>2016-17</v>
          </cell>
          <cell r="L14" t="str">
            <v>2017-18</v>
          </cell>
          <cell r="M14" t="str">
            <v>2018-19</v>
          </cell>
          <cell r="N14" t="str">
            <v>2019-20</v>
          </cell>
          <cell r="O14" t="str">
            <v>2020-21</v>
          </cell>
          <cell r="P14" t="str">
            <v>2021-22</v>
          </cell>
        </row>
        <row r="15">
          <cell r="A15" t="str">
            <v>15th Aug 15</v>
          </cell>
          <cell r="B15" t="str">
            <v>May 15 - Jul 15</v>
          </cell>
          <cell r="C15" t="str">
            <v>2011-15</v>
          </cell>
          <cell r="D15" t="str">
            <v>2015-16</v>
          </cell>
          <cell r="E15" t="str">
            <v>May 15 - Jul 15</v>
          </cell>
          <cell r="F15" t="str">
            <v>Aug 15 - Oct 15</v>
          </cell>
          <cell r="G15" t="str">
            <v>Nov 15 - Jan 16</v>
          </cell>
          <cell r="H15" t="str">
            <v>Feb 16 - Apr 16</v>
          </cell>
          <cell r="I15" t="str">
            <v>-</v>
          </cell>
          <cell r="J15" t="str">
            <v>-</v>
          </cell>
          <cell r="K15" t="str">
            <v>2016-17</v>
          </cell>
          <cell r="L15" t="str">
            <v>2017-18</v>
          </cell>
          <cell r="M15" t="str">
            <v>2018-19</v>
          </cell>
          <cell r="N15" t="str">
            <v>2019-20</v>
          </cell>
          <cell r="O15" t="str">
            <v>2020-21</v>
          </cell>
          <cell r="P15" t="str">
            <v>2021-22</v>
          </cell>
        </row>
        <row r="16">
          <cell r="A16" t="str">
            <v>15th Nov 15</v>
          </cell>
          <cell r="B16" t="str">
            <v>Aug 15 - Oct 15</v>
          </cell>
          <cell r="C16" t="str">
            <v>2011-15</v>
          </cell>
          <cell r="D16" t="str">
            <v>2015-16</v>
          </cell>
          <cell r="E16" t="str">
            <v>May 15 - Jul 15</v>
          </cell>
          <cell r="F16" t="str">
            <v>Aug 15 - Oct 15</v>
          </cell>
          <cell r="G16" t="str">
            <v>Nov 15 - Jan 16</v>
          </cell>
          <cell r="H16" t="str">
            <v>Feb 16 - Apr 16</v>
          </cell>
          <cell r="I16" t="str">
            <v>-</v>
          </cell>
          <cell r="J16" t="str">
            <v>-</v>
          </cell>
          <cell r="K16" t="str">
            <v>2016-17</v>
          </cell>
          <cell r="L16" t="str">
            <v>2017-18</v>
          </cell>
          <cell r="M16" t="str">
            <v>2018-19</v>
          </cell>
          <cell r="N16" t="str">
            <v>2019-20</v>
          </cell>
          <cell r="O16" t="str">
            <v>2020-21</v>
          </cell>
          <cell r="P16" t="str">
            <v>2021-22</v>
          </cell>
        </row>
        <row r="17">
          <cell r="A17" t="str">
            <v>15th Feb 16</v>
          </cell>
          <cell r="B17" t="str">
            <v>Nov 15 - Jan 16</v>
          </cell>
          <cell r="C17" t="str">
            <v>2011-15</v>
          </cell>
          <cell r="D17" t="str">
            <v>2015-16</v>
          </cell>
          <cell r="E17" t="str">
            <v>May 15 - Jul 15</v>
          </cell>
          <cell r="F17" t="str">
            <v>Aug 15 - Oct 15</v>
          </cell>
          <cell r="G17" t="str">
            <v>Nov 15 - Jan 16</v>
          </cell>
          <cell r="H17" t="str">
            <v>Feb 16 - Apr 16</v>
          </cell>
          <cell r="I17" t="str">
            <v>-</v>
          </cell>
          <cell r="J17" t="str">
            <v>-</v>
          </cell>
          <cell r="K17" t="str">
            <v>2016-17</v>
          </cell>
          <cell r="L17" t="str">
            <v>2017-18</v>
          </cell>
          <cell r="M17" t="str">
            <v>2018-19</v>
          </cell>
          <cell r="N17" t="str">
            <v>2019-20</v>
          </cell>
          <cell r="O17" t="str">
            <v>2020-21</v>
          </cell>
          <cell r="P17" t="str">
            <v>2021-22</v>
          </cell>
        </row>
        <row r="18">
          <cell r="A18" t="str">
            <v>15th May 16</v>
          </cell>
          <cell r="B18" t="str">
            <v>Feb 16 - Apr 16</v>
          </cell>
          <cell r="C18" t="str">
            <v>2011-16</v>
          </cell>
          <cell r="D18" t="str">
            <v>2016-17</v>
          </cell>
          <cell r="E18" t="str">
            <v>May 16 - Jul 16</v>
          </cell>
          <cell r="F18" t="str">
            <v>Aug 16 - Oct 16</v>
          </cell>
          <cell r="G18" t="str">
            <v>Nov 16 - Jan 17</v>
          </cell>
          <cell r="H18" t="str">
            <v>Feb 17 - Apr 17</v>
          </cell>
          <cell r="I18" t="str">
            <v>-</v>
          </cell>
          <cell r="J18" t="str">
            <v>-</v>
          </cell>
          <cell r="K18" t="str">
            <v>2017-18</v>
          </cell>
          <cell r="L18" t="str">
            <v>2018-19</v>
          </cell>
          <cell r="M18" t="str">
            <v>2019-20</v>
          </cell>
          <cell r="N18" t="str">
            <v>2020-21</v>
          </cell>
          <cell r="O18" t="str">
            <v>2021-22</v>
          </cell>
          <cell r="P18" t="str">
            <v>2022-23</v>
          </cell>
        </row>
        <row r="19">
          <cell r="A19" t="str">
            <v>15th Aug 16</v>
          </cell>
          <cell r="B19" t="str">
            <v>May 16 - Jul 16</v>
          </cell>
          <cell r="C19" t="str">
            <v>2011-16</v>
          </cell>
          <cell r="D19" t="str">
            <v>2016-17</v>
          </cell>
          <cell r="E19" t="str">
            <v>May 16 - Jul 16</v>
          </cell>
          <cell r="F19" t="str">
            <v>Aug 16 - Oct 16</v>
          </cell>
          <cell r="G19" t="str">
            <v>Nov 16 - Jan 17</v>
          </cell>
          <cell r="H19" t="str">
            <v>Feb 17 - Apr 17</v>
          </cell>
          <cell r="I19" t="str">
            <v>-</v>
          </cell>
          <cell r="J19" t="str">
            <v>-</v>
          </cell>
          <cell r="K19" t="str">
            <v>2017-18</v>
          </cell>
          <cell r="L19" t="str">
            <v>2018-19</v>
          </cell>
          <cell r="M19" t="str">
            <v>2019-20</v>
          </cell>
          <cell r="N19" t="str">
            <v>2020-21</v>
          </cell>
          <cell r="O19" t="str">
            <v>2021-22</v>
          </cell>
          <cell r="P19" t="str">
            <v>2022-23</v>
          </cell>
        </row>
        <row r="20">
          <cell r="A20" t="str">
            <v>15th Nov 16</v>
          </cell>
          <cell r="B20" t="str">
            <v>Aug 16 - Oct 16</v>
          </cell>
          <cell r="C20" t="str">
            <v>2011-16</v>
          </cell>
          <cell r="D20" t="str">
            <v>2016-17</v>
          </cell>
          <cell r="E20" t="str">
            <v>May 16 - Jul 16</v>
          </cell>
          <cell r="F20" t="str">
            <v>Aug 16 - Oct 16</v>
          </cell>
          <cell r="G20" t="str">
            <v>Nov 16 - Jan 17</v>
          </cell>
          <cell r="H20" t="str">
            <v>Feb 17 - Apr 17</v>
          </cell>
          <cell r="I20" t="str">
            <v>-</v>
          </cell>
          <cell r="J20" t="str">
            <v>-</v>
          </cell>
          <cell r="K20" t="str">
            <v>2017-18</v>
          </cell>
          <cell r="L20" t="str">
            <v>2018-19</v>
          </cell>
          <cell r="M20" t="str">
            <v>2019-20</v>
          </cell>
          <cell r="N20" t="str">
            <v>2020-21</v>
          </cell>
          <cell r="O20" t="str">
            <v>2021-22</v>
          </cell>
          <cell r="P20" t="str">
            <v>2022-23</v>
          </cell>
        </row>
        <row r="21">
          <cell r="A21" t="str">
            <v>15th Feb 17</v>
          </cell>
          <cell r="B21" t="str">
            <v>Nov 16 - Jan 17</v>
          </cell>
          <cell r="C21" t="str">
            <v>2011-16</v>
          </cell>
          <cell r="D21" t="str">
            <v>2016-17</v>
          </cell>
          <cell r="E21" t="str">
            <v>May 16 - Jul 16</v>
          </cell>
          <cell r="F21" t="str">
            <v>Aug 16 - Oct 16</v>
          </cell>
          <cell r="G21" t="str">
            <v>Nov 16 - Jan 17</v>
          </cell>
          <cell r="H21" t="str">
            <v>Feb 17 - Apr 17</v>
          </cell>
          <cell r="I21" t="str">
            <v>-</v>
          </cell>
          <cell r="J21" t="str">
            <v>-</v>
          </cell>
          <cell r="K21" t="str">
            <v>2017-18</v>
          </cell>
          <cell r="L21" t="str">
            <v>2018-19</v>
          </cell>
          <cell r="M21" t="str">
            <v>2019-20</v>
          </cell>
          <cell r="N21" t="str">
            <v>2020-21</v>
          </cell>
          <cell r="O21" t="str">
            <v>2021-22</v>
          </cell>
          <cell r="P21" t="str">
            <v>2022-23</v>
          </cell>
        </row>
        <row r="22">
          <cell r="A22" t="str">
            <v>15th May 17</v>
          </cell>
          <cell r="B22" t="str">
            <v>Feb 17 - Apr 17</v>
          </cell>
          <cell r="C22" t="str">
            <v>2011-17</v>
          </cell>
          <cell r="D22" t="str">
            <v>2017-18</v>
          </cell>
          <cell r="E22" t="str">
            <v>May 17 - Jul 17</v>
          </cell>
          <cell r="F22" t="str">
            <v>Aug 17  - Oct 17</v>
          </cell>
          <cell r="G22" t="str">
            <v>Nov 17 - Jan 18</v>
          </cell>
          <cell r="H22" t="str">
            <v>Feb 18 - Apr 18</v>
          </cell>
          <cell r="I22" t="str">
            <v>-</v>
          </cell>
          <cell r="J22" t="str">
            <v>-</v>
          </cell>
          <cell r="K22" t="str">
            <v>2018-19</v>
          </cell>
          <cell r="L22" t="str">
            <v>2019-20</v>
          </cell>
          <cell r="M22" t="str">
            <v>2020-21</v>
          </cell>
          <cell r="N22" t="str">
            <v>2021-22</v>
          </cell>
          <cell r="O22" t="str">
            <v>2022-23</v>
          </cell>
          <cell r="P22" t="str">
            <v>2023-24</v>
          </cell>
        </row>
        <row r="23">
          <cell r="A23" t="str">
            <v>15th Aug 17</v>
          </cell>
          <cell r="B23" t="str">
            <v>May 17 - Jul 17</v>
          </cell>
          <cell r="C23" t="str">
            <v>2011-17</v>
          </cell>
          <cell r="D23" t="str">
            <v>2017-18</v>
          </cell>
          <cell r="E23" t="str">
            <v>May 17 - Jul 17</v>
          </cell>
          <cell r="F23" t="str">
            <v>Aug 17  - Oct 17</v>
          </cell>
          <cell r="G23" t="str">
            <v>Nov 17 - Jan 18</v>
          </cell>
          <cell r="H23" t="str">
            <v>Feb 18 - Apr 18</v>
          </cell>
          <cell r="I23" t="str">
            <v>-</v>
          </cell>
          <cell r="J23" t="str">
            <v>-</v>
          </cell>
          <cell r="K23" t="str">
            <v>2018-19</v>
          </cell>
          <cell r="L23" t="str">
            <v>2019-20</v>
          </cell>
          <cell r="M23" t="str">
            <v>2020-21</v>
          </cell>
          <cell r="N23" t="str">
            <v>2021-22</v>
          </cell>
          <cell r="O23" t="str">
            <v>2022-23</v>
          </cell>
          <cell r="P23" t="str">
            <v>2023-24</v>
          </cell>
        </row>
        <row r="24">
          <cell r="A24" t="str">
            <v>15th Nov 17</v>
          </cell>
          <cell r="B24" t="str">
            <v>Aug 17  - Oct 17</v>
          </cell>
          <cell r="C24" t="str">
            <v>2011-17</v>
          </cell>
          <cell r="D24" t="str">
            <v>2017-18</v>
          </cell>
          <cell r="E24" t="str">
            <v>May 17 - Jul 17</v>
          </cell>
          <cell r="F24" t="str">
            <v>Aug 17  - Oct 17</v>
          </cell>
          <cell r="G24" t="str">
            <v>Nov 17 - Jan 18</v>
          </cell>
          <cell r="H24" t="str">
            <v>Feb 18 - Apr 18</v>
          </cell>
          <cell r="I24" t="str">
            <v>-</v>
          </cell>
          <cell r="J24" t="str">
            <v>-</v>
          </cell>
          <cell r="K24" t="str">
            <v>2018-19</v>
          </cell>
          <cell r="L24" t="str">
            <v>2019-20</v>
          </cell>
          <cell r="M24" t="str">
            <v>2020-21</v>
          </cell>
          <cell r="N24" t="str">
            <v>2021-22</v>
          </cell>
          <cell r="O24" t="str">
            <v>2022-23</v>
          </cell>
          <cell r="P24" t="str">
            <v>2023-24</v>
          </cell>
        </row>
        <row r="25">
          <cell r="A25" t="str">
            <v>15th Feb 18</v>
          </cell>
          <cell r="B25" t="str">
            <v>Nov 17 - Jan 18</v>
          </cell>
          <cell r="C25" t="str">
            <v>2011-17</v>
          </cell>
          <cell r="D25" t="str">
            <v>2017-18</v>
          </cell>
          <cell r="E25" t="str">
            <v>May 17 - Jul 17</v>
          </cell>
          <cell r="F25" t="str">
            <v>Aug 17  - Oct 17</v>
          </cell>
          <cell r="G25" t="str">
            <v>Nov 17 - Jan 18</v>
          </cell>
          <cell r="H25" t="str">
            <v>Feb 18 - Apr 18</v>
          </cell>
          <cell r="I25" t="str">
            <v>-</v>
          </cell>
          <cell r="J25" t="str">
            <v>-</v>
          </cell>
          <cell r="K25" t="str">
            <v>2018-19</v>
          </cell>
          <cell r="L25" t="str">
            <v>2019-20</v>
          </cell>
          <cell r="M25" t="str">
            <v>2020-21</v>
          </cell>
          <cell r="N25" t="str">
            <v>2021-22</v>
          </cell>
          <cell r="O25" t="str">
            <v>2022-23</v>
          </cell>
          <cell r="P25" t="str">
            <v>2023-24</v>
          </cell>
        </row>
        <row r="26">
          <cell r="A26" t="str">
            <v>15th May 18</v>
          </cell>
          <cell r="B26" t="str">
            <v>Feb 18 - Apr 18</v>
          </cell>
          <cell r="C26" t="str">
            <v>2011-18</v>
          </cell>
          <cell r="D26" t="str">
            <v>2018-19</v>
          </cell>
          <cell r="E26" t="str">
            <v>May 18 - Jul 18</v>
          </cell>
          <cell r="F26" t="str">
            <v>Aug 18 - Oct 18</v>
          </cell>
          <cell r="G26" t="str">
            <v>Nov 18 - Jan 19</v>
          </cell>
          <cell r="H26" t="str">
            <v>Feb 19 - Apr 19</v>
          </cell>
          <cell r="I26" t="str">
            <v>-</v>
          </cell>
          <cell r="J26" t="str">
            <v>-</v>
          </cell>
          <cell r="K26" t="str">
            <v>2019-20</v>
          </cell>
          <cell r="L26" t="str">
            <v>2020-21</v>
          </cell>
          <cell r="M26" t="str">
            <v>2021-22</v>
          </cell>
          <cell r="N26" t="str">
            <v>2022-23</v>
          </cell>
          <cell r="O26" t="str">
            <v>2023-24</v>
          </cell>
          <cell r="P26" t="str">
            <v>2024-25</v>
          </cell>
        </row>
        <row r="27">
          <cell r="A27" t="str">
            <v>15th Aug 18</v>
          </cell>
          <cell r="B27" t="str">
            <v>May 18 - Jul 18</v>
          </cell>
          <cell r="C27" t="str">
            <v>2011-18</v>
          </cell>
          <cell r="D27" t="str">
            <v>2018-19</v>
          </cell>
          <cell r="E27" t="str">
            <v>May 18 - Jul 18</v>
          </cell>
          <cell r="F27" t="str">
            <v>Aug 18 - Oct 18</v>
          </cell>
          <cell r="G27" t="str">
            <v>Nov 18 - Jan 19</v>
          </cell>
          <cell r="H27" t="str">
            <v>Feb 19 - Apr 19</v>
          </cell>
          <cell r="I27" t="str">
            <v>-</v>
          </cell>
          <cell r="J27" t="str">
            <v>-</v>
          </cell>
          <cell r="K27" t="str">
            <v>2019-20</v>
          </cell>
          <cell r="L27" t="str">
            <v>2020-21</v>
          </cell>
          <cell r="M27" t="str">
            <v>2021-22</v>
          </cell>
          <cell r="N27" t="str">
            <v>2022-23</v>
          </cell>
          <cell r="O27" t="str">
            <v>2023-24</v>
          </cell>
          <cell r="P27" t="str">
            <v>2024-25</v>
          </cell>
        </row>
        <row r="28">
          <cell r="A28" t="str">
            <v>15th Nov 18</v>
          </cell>
          <cell r="B28" t="str">
            <v>Aug 18 - Oct 18</v>
          </cell>
          <cell r="C28" t="str">
            <v>2011-18</v>
          </cell>
          <cell r="D28" t="str">
            <v>2018-19</v>
          </cell>
          <cell r="E28" t="str">
            <v>May 18 - Jul 18</v>
          </cell>
          <cell r="F28" t="str">
            <v>Aug 18 - Oct 18</v>
          </cell>
          <cell r="G28" t="str">
            <v>Nov 18 - Jan 19</v>
          </cell>
          <cell r="H28" t="str">
            <v>Feb 19 - Apr 19</v>
          </cell>
          <cell r="I28" t="str">
            <v>-</v>
          </cell>
          <cell r="J28" t="str">
            <v>-</v>
          </cell>
          <cell r="K28" t="str">
            <v>2019-20</v>
          </cell>
          <cell r="L28" t="str">
            <v>2020-21</v>
          </cell>
          <cell r="M28" t="str">
            <v>2021-22</v>
          </cell>
          <cell r="N28" t="str">
            <v>2022-23</v>
          </cell>
          <cell r="O28" t="str">
            <v>2023-24</v>
          </cell>
          <cell r="P28" t="str">
            <v>2024-25</v>
          </cell>
        </row>
        <row r="29">
          <cell r="A29" t="str">
            <v>15th Feb 19</v>
          </cell>
          <cell r="B29" t="str">
            <v>Nov 18 - Jan 19</v>
          </cell>
          <cell r="C29" t="str">
            <v>2011-18</v>
          </cell>
          <cell r="D29" t="str">
            <v>2018-19</v>
          </cell>
          <cell r="E29" t="str">
            <v>May 18 - Jul 18</v>
          </cell>
          <cell r="F29" t="str">
            <v>Aug 18 - Oct 18</v>
          </cell>
          <cell r="G29" t="str">
            <v>Nov 18 - Jan 19</v>
          </cell>
          <cell r="H29" t="str">
            <v>Feb 19 - Apr 19</v>
          </cell>
          <cell r="I29" t="str">
            <v>-</v>
          </cell>
          <cell r="J29" t="str">
            <v>-</v>
          </cell>
          <cell r="K29" t="str">
            <v>2019-20</v>
          </cell>
          <cell r="L29" t="str">
            <v>2020-21</v>
          </cell>
          <cell r="M29" t="str">
            <v>2021-22</v>
          </cell>
          <cell r="N29" t="str">
            <v>2022-23</v>
          </cell>
          <cell r="O29" t="str">
            <v>2023-24</v>
          </cell>
          <cell r="P29" t="str">
            <v>2024-25</v>
          </cell>
        </row>
        <row r="30">
          <cell r="A30" t="str">
            <v>15th May 19</v>
          </cell>
          <cell r="B30" t="str">
            <v>Feb 19 - Apr 19</v>
          </cell>
          <cell r="C30" t="str">
            <v>2011-19</v>
          </cell>
          <cell r="D30" t="str">
            <v>2019-20</v>
          </cell>
          <cell r="E30" t="str">
            <v>May 19 - Jul 19</v>
          </cell>
          <cell r="F30" t="str">
            <v>Aug 19 - Oct 19</v>
          </cell>
          <cell r="G30" t="str">
            <v>Nov 19 - Jan 20</v>
          </cell>
          <cell r="H30" t="str">
            <v>Feb 20 - Apr 20</v>
          </cell>
          <cell r="I30" t="str">
            <v>-</v>
          </cell>
          <cell r="J30" t="str">
            <v>-</v>
          </cell>
          <cell r="K30" t="str">
            <v>2020-21</v>
          </cell>
          <cell r="L30" t="str">
            <v>2021-22</v>
          </cell>
          <cell r="M30" t="str">
            <v>2022-23</v>
          </cell>
          <cell r="N30" t="str">
            <v>2023-24</v>
          </cell>
          <cell r="O30" t="str">
            <v>2024-25</v>
          </cell>
          <cell r="P30" t="str">
            <v>2025-26</v>
          </cell>
        </row>
        <row r="31">
          <cell r="A31" t="str">
            <v>15th Aug 19</v>
          </cell>
          <cell r="B31" t="str">
            <v>May 19 - Jul 19</v>
          </cell>
          <cell r="C31" t="str">
            <v>2011-19</v>
          </cell>
          <cell r="D31" t="str">
            <v>2019-20</v>
          </cell>
          <cell r="E31" t="str">
            <v>May 19 - Jul 19</v>
          </cell>
          <cell r="F31" t="str">
            <v>Aug 19 - Oct 19</v>
          </cell>
          <cell r="G31" t="str">
            <v>Nov 19 - Jan 20</v>
          </cell>
          <cell r="H31" t="str">
            <v>Feb 20 - Apr 20</v>
          </cell>
          <cell r="I31" t="str">
            <v>-</v>
          </cell>
          <cell r="J31" t="str">
            <v>-</v>
          </cell>
          <cell r="K31" t="str">
            <v>2020-21</v>
          </cell>
          <cell r="L31" t="str">
            <v>2021-22</v>
          </cell>
          <cell r="M31" t="str">
            <v>2022-23</v>
          </cell>
          <cell r="N31" t="str">
            <v>2023-24</v>
          </cell>
          <cell r="O31" t="str">
            <v>2024-25</v>
          </cell>
          <cell r="P31" t="str">
            <v>2025-26</v>
          </cell>
        </row>
        <row r="32">
          <cell r="A32" t="str">
            <v>15th Nov 19</v>
          </cell>
          <cell r="B32" t="str">
            <v>Aug 19 - Oct 19</v>
          </cell>
          <cell r="C32" t="str">
            <v>2011-19</v>
          </cell>
          <cell r="D32" t="str">
            <v>2019-20</v>
          </cell>
          <cell r="E32" t="str">
            <v>May 19 - Jul 19</v>
          </cell>
          <cell r="F32" t="str">
            <v>Aug 19 - Oct 19</v>
          </cell>
          <cell r="G32" t="str">
            <v>Nov 19 - Jan 20</v>
          </cell>
          <cell r="H32" t="str">
            <v>Feb 20 - Apr 20</v>
          </cell>
          <cell r="I32" t="str">
            <v>-</v>
          </cell>
          <cell r="J32" t="str">
            <v>-</v>
          </cell>
          <cell r="K32" t="str">
            <v>2020-21</v>
          </cell>
          <cell r="L32" t="str">
            <v>2021-22</v>
          </cell>
          <cell r="M32" t="str">
            <v>2022-23</v>
          </cell>
          <cell r="N32" t="str">
            <v>2023-24</v>
          </cell>
          <cell r="O32" t="str">
            <v>2024-25</v>
          </cell>
          <cell r="P32" t="str">
            <v>2025-26</v>
          </cell>
        </row>
        <row r="33">
          <cell r="A33" t="str">
            <v>15th Feb 20</v>
          </cell>
          <cell r="B33" t="str">
            <v>Nov 19 - Jan 20</v>
          </cell>
          <cell r="C33" t="str">
            <v>2011-19</v>
          </cell>
          <cell r="D33" t="str">
            <v>2019-20</v>
          </cell>
          <cell r="E33" t="str">
            <v>May 19 - Jul 19</v>
          </cell>
          <cell r="F33" t="str">
            <v>Aug 19 - Oct 19</v>
          </cell>
          <cell r="G33" t="str">
            <v>Nov 19 - Jan 20</v>
          </cell>
          <cell r="H33" t="str">
            <v>Feb 20 - Apr 20</v>
          </cell>
          <cell r="I33" t="str">
            <v>-</v>
          </cell>
          <cell r="J33" t="str">
            <v>-</v>
          </cell>
          <cell r="K33" t="str">
            <v>2020-21</v>
          </cell>
          <cell r="L33" t="str">
            <v>2021-22</v>
          </cell>
          <cell r="M33" t="str">
            <v>2022-23</v>
          </cell>
          <cell r="N33" t="str">
            <v>2023-24</v>
          </cell>
          <cell r="O33" t="str">
            <v>2024-25</v>
          </cell>
          <cell r="P33" t="str">
            <v>2025-26</v>
          </cell>
        </row>
        <row r="34">
          <cell r="A34" t="str">
            <v>15th May 20</v>
          </cell>
          <cell r="B34" t="str">
            <v>Feb 20 - Apr 20</v>
          </cell>
          <cell r="C34" t="str">
            <v>2011-20</v>
          </cell>
          <cell r="D34" t="str">
            <v>2020-21</v>
          </cell>
          <cell r="E34" t="str">
            <v>May 20 - Jul 20</v>
          </cell>
          <cell r="F34" t="str">
            <v>Aug 20 - Oct 20</v>
          </cell>
          <cell r="G34" t="str">
            <v>Nov 20 - Jan 21</v>
          </cell>
          <cell r="H34" t="str">
            <v>Jan 21 - Apr 21</v>
          </cell>
          <cell r="I34" t="str">
            <v>-</v>
          </cell>
          <cell r="J34" t="str">
            <v>-</v>
          </cell>
          <cell r="K34" t="str">
            <v>2021-22</v>
          </cell>
          <cell r="L34" t="str">
            <v>2022-23</v>
          </cell>
          <cell r="M34" t="str">
            <v>2023-24</v>
          </cell>
          <cell r="N34" t="str">
            <v>2024-25</v>
          </cell>
          <cell r="O34" t="str">
            <v>2025-26</v>
          </cell>
          <cell r="P34" t="str">
            <v>2026-27</v>
          </cell>
        </row>
        <row r="35">
          <cell r="A35" t="str">
            <v>15th Aug 20</v>
          </cell>
          <cell r="B35" t="str">
            <v>May 20 - Jul 20</v>
          </cell>
          <cell r="C35" t="str">
            <v>2011-20</v>
          </cell>
          <cell r="D35" t="str">
            <v>2020-21</v>
          </cell>
          <cell r="E35" t="str">
            <v>May 20 - Jul 20</v>
          </cell>
          <cell r="F35" t="str">
            <v>Aug 20 - Oct 20</v>
          </cell>
          <cell r="G35" t="str">
            <v>Nov 20 - Jan 21</v>
          </cell>
          <cell r="H35" t="str">
            <v>Jan 21 - Apr 21</v>
          </cell>
          <cell r="I35" t="str">
            <v>-</v>
          </cell>
          <cell r="J35" t="str">
            <v>-</v>
          </cell>
          <cell r="K35" t="str">
            <v>2021-22</v>
          </cell>
          <cell r="L35" t="str">
            <v>2022-23</v>
          </cell>
          <cell r="M35" t="str">
            <v>2023-24</v>
          </cell>
          <cell r="N35" t="str">
            <v>2024-25</v>
          </cell>
          <cell r="O35" t="str">
            <v>2025-26</v>
          </cell>
          <cell r="P35" t="str">
            <v>2026-27</v>
          </cell>
        </row>
        <row r="36">
          <cell r="A36" t="str">
            <v>15th Nov 20</v>
          </cell>
          <cell r="B36" t="str">
            <v>Aug 20 - Oct 20</v>
          </cell>
          <cell r="C36" t="str">
            <v>2011-20</v>
          </cell>
          <cell r="D36" t="str">
            <v>2020-21</v>
          </cell>
          <cell r="E36" t="str">
            <v>May 20 - Jul 20</v>
          </cell>
          <cell r="F36" t="str">
            <v>Aug 20 - Oct 20</v>
          </cell>
          <cell r="G36" t="str">
            <v>Nov 20 - Jan 21</v>
          </cell>
          <cell r="H36" t="str">
            <v>Jan 21 - Apr 21</v>
          </cell>
          <cell r="I36" t="str">
            <v>-</v>
          </cell>
          <cell r="J36" t="str">
            <v>-</v>
          </cell>
          <cell r="K36" t="str">
            <v>2021-22</v>
          </cell>
          <cell r="L36" t="str">
            <v>2022-23</v>
          </cell>
          <cell r="M36" t="str">
            <v>2023-24</v>
          </cell>
          <cell r="N36" t="str">
            <v>2024-25</v>
          </cell>
          <cell r="O36" t="str">
            <v>2025-26</v>
          </cell>
          <cell r="P36" t="str">
            <v>2026-27</v>
          </cell>
        </row>
        <row r="37">
          <cell r="A37" t="str">
            <v>15th Feb 21</v>
          </cell>
          <cell r="B37" t="str">
            <v>Nov 20 - Jan 21</v>
          </cell>
          <cell r="C37" t="str">
            <v>2011-20</v>
          </cell>
          <cell r="D37" t="str">
            <v>2020-21</v>
          </cell>
          <cell r="E37" t="str">
            <v>May 20 - Jul 20</v>
          </cell>
          <cell r="F37" t="str">
            <v>Aug 20 - Oct 20</v>
          </cell>
          <cell r="G37" t="str">
            <v>Nov 20 - Jan 21</v>
          </cell>
          <cell r="H37" t="str">
            <v>Jan 21 - Apr 21</v>
          </cell>
          <cell r="I37" t="str">
            <v>-</v>
          </cell>
          <cell r="J37" t="str">
            <v>-</v>
          </cell>
          <cell r="K37" t="str">
            <v>2021-22</v>
          </cell>
          <cell r="L37" t="str">
            <v>2022-23</v>
          </cell>
          <cell r="M37" t="str">
            <v>2023-24</v>
          </cell>
          <cell r="N37" t="str">
            <v>2024-25</v>
          </cell>
          <cell r="O37" t="str">
            <v>2025-26</v>
          </cell>
          <cell r="P37" t="str">
            <v>2026-27</v>
          </cell>
        </row>
        <row r="38">
          <cell r="A38" t="str">
            <v>15th May 21</v>
          </cell>
          <cell r="B38" t="str">
            <v>Feb 21 - Apr 21</v>
          </cell>
          <cell r="C38" t="str">
            <v>2011-21</v>
          </cell>
          <cell r="D38" t="str">
            <v>2021-22</v>
          </cell>
          <cell r="E38" t="str">
            <v>May 21 - Jul 21</v>
          </cell>
          <cell r="F38" t="str">
            <v>Aug 21 - Oct 21</v>
          </cell>
          <cell r="G38" t="str">
            <v>Nov 21 - Jan 22</v>
          </cell>
          <cell r="H38" t="str">
            <v>Feb 22 - Apr 22</v>
          </cell>
          <cell r="I38" t="str">
            <v>-</v>
          </cell>
          <cell r="J38" t="str">
            <v>-</v>
          </cell>
          <cell r="K38" t="str">
            <v>2022-23</v>
          </cell>
          <cell r="L38" t="str">
            <v>2023-24</v>
          </cell>
          <cell r="M38" t="str">
            <v>2024-25</v>
          </cell>
          <cell r="N38" t="str">
            <v>2025-26</v>
          </cell>
          <cell r="O38" t="str">
            <v>2026-27</v>
          </cell>
          <cell r="P38" t="str">
            <v>2027-28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8"/>
  <sheetViews>
    <sheetView showGridLines="0" tabSelected="1" view="pageBreakPreview" zoomScale="74" zoomScaleNormal="90" zoomScaleSheetLayoutView="74" workbookViewId="0">
      <selection activeCell="I8" sqref="I8"/>
    </sheetView>
  </sheetViews>
  <sheetFormatPr defaultColWidth="8.90625" defaultRowHeight="15" x14ac:dyDescent="0.25"/>
  <cols>
    <col min="1" max="1" width="3.90625" style="55" customWidth="1"/>
    <col min="2" max="7" width="8.90625" style="55"/>
    <col min="8" max="8" width="43.90625" style="55" customWidth="1"/>
    <col min="9" max="16384" width="8.90625" style="55"/>
  </cols>
  <sheetData>
    <row r="1" spans="1:12" ht="105.75" customHeight="1" x14ac:dyDescent="0.25">
      <c r="A1" s="305"/>
      <c r="B1" s="306"/>
      <c r="C1" s="306"/>
      <c r="D1" s="306"/>
      <c r="E1" s="306"/>
      <c r="F1" s="306"/>
      <c r="G1" s="306"/>
    </row>
    <row r="2" spans="1:12" s="67" customFormat="1" ht="93.75" customHeight="1" x14ac:dyDescent="0.25">
      <c r="A2" s="307" t="s">
        <v>378</v>
      </c>
      <c r="B2" s="307"/>
      <c r="C2" s="307"/>
      <c r="D2" s="307"/>
      <c r="E2" s="307"/>
      <c r="F2" s="307"/>
      <c r="G2" s="307"/>
      <c r="H2" s="307"/>
      <c r="I2" s="307"/>
    </row>
    <row r="3" spans="1:12" s="213" customFormat="1" ht="63" customHeight="1" x14ac:dyDescent="0.25">
      <c r="A3" s="310" t="s">
        <v>359</v>
      </c>
      <c r="B3" s="311"/>
      <c r="C3" s="311"/>
      <c r="D3" s="311"/>
      <c r="E3" s="311"/>
      <c r="F3" s="311"/>
      <c r="G3" s="311"/>
      <c r="H3" s="311"/>
    </row>
    <row r="4" spans="1:12" s="213" customFormat="1" ht="45.75" customHeight="1" x14ac:dyDescent="0.25">
      <c r="A4" s="214" t="s">
        <v>337</v>
      </c>
      <c r="B4" s="308" t="s">
        <v>161</v>
      </c>
      <c r="C4" s="308"/>
      <c r="D4" s="308"/>
      <c r="E4" s="308"/>
      <c r="F4" s="308"/>
      <c r="G4" s="308"/>
      <c r="H4" s="308"/>
    </row>
    <row r="5" spans="1:12" s="213" customFormat="1" ht="63.75" customHeight="1" x14ac:dyDescent="0.25">
      <c r="A5" s="214" t="s">
        <v>338</v>
      </c>
      <c r="B5" s="308" t="s">
        <v>339</v>
      </c>
      <c r="C5" s="308"/>
      <c r="D5" s="308"/>
      <c r="E5" s="308"/>
      <c r="F5" s="308"/>
      <c r="G5" s="308"/>
      <c r="H5" s="308"/>
    </row>
    <row r="6" spans="1:12" s="215" customFormat="1" ht="67.5" customHeight="1" x14ac:dyDescent="0.25">
      <c r="A6" s="214" t="s">
        <v>340</v>
      </c>
      <c r="B6" s="308" t="s">
        <v>248</v>
      </c>
      <c r="C6" s="308"/>
      <c r="D6" s="308"/>
      <c r="E6" s="308"/>
      <c r="F6" s="308"/>
      <c r="G6" s="308"/>
      <c r="H6" s="308"/>
    </row>
    <row r="7" spans="1:12" s="215" customFormat="1" ht="52.5" customHeight="1" x14ac:dyDescent="0.25">
      <c r="A7" s="214" t="s">
        <v>341</v>
      </c>
      <c r="B7" s="308" t="s">
        <v>162</v>
      </c>
      <c r="C7" s="308"/>
      <c r="D7" s="308"/>
      <c r="E7" s="308"/>
      <c r="F7" s="308"/>
      <c r="G7" s="308"/>
      <c r="H7" s="308"/>
    </row>
    <row r="8" spans="1:12" s="215" customFormat="1" ht="55.5" customHeight="1" x14ac:dyDescent="0.25">
      <c r="A8" s="214" t="s">
        <v>342</v>
      </c>
      <c r="B8" s="308" t="s">
        <v>163</v>
      </c>
      <c r="C8" s="308"/>
      <c r="D8" s="308"/>
      <c r="E8" s="308"/>
      <c r="F8" s="308"/>
      <c r="G8" s="308"/>
      <c r="H8" s="308"/>
    </row>
    <row r="9" spans="1:12" s="215" customFormat="1" ht="109.5" customHeight="1" x14ac:dyDescent="0.25">
      <c r="A9" s="214" t="s">
        <v>343</v>
      </c>
      <c r="B9" s="308" t="s">
        <v>222</v>
      </c>
      <c r="C9" s="308"/>
      <c r="D9" s="308"/>
      <c r="E9" s="308"/>
      <c r="F9" s="308"/>
      <c r="G9" s="308"/>
      <c r="H9" s="308"/>
    </row>
    <row r="10" spans="1:12" s="215" customFormat="1" ht="95.25" customHeight="1" x14ac:dyDescent="0.25">
      <c r="A10" s="214" t="s">
        <v>344</v>
      </c>
      <c r="B10" s="309" t="s">
        <v>345</v>
      </c>
      <c r="C10" s="309"/>
      <c r="D10" s="309"/>
      <c r="E10" s="309"/>
      <c r="F10" s="309"/>
      <c r="G10" s="309"/>
      <c r="H10" s="309"/>
    </row>
    <row r="11" spans="1:12" s="215" customFormat="1" ht="108.75" customHeight="1" x14ac:dyDescent="0.25">
      <c r="A11" s="216" t="s">
        <v>158</v>
      </c>
      <c r="B11" s="309" t="s">
        <v>350</v>
      </c>
      <c r="C11" s="309"/>
      <c r="D11" s="309"/>
      <c r="E11" s="309"/>
      <c r="F11" s="309"/>
      <c r="G11" s="309"/>
      <c r="H11" s="309"/>
    </row>
    <row r="12" spans="1:12" s="215" customFormat="1" ht="115.5" customHeight="1" x14ac:dyDescent="0.25">
      <c r="A12" s="216" t="s">
        <v>159</v>
      </c>
      <c r="B12" s="309" t="s">
        <v>346</v>
      </c>
      <c r="C12" s="309"/>
      <c r="D12" s="309"/>
      <c r="E12" s="309"/>
      <c r="F12" s="309"/>
      <c r="G12" s="309"/>
      <c r="H12" s="309"/>
    </row>
    <row r="13" spans="1:12" s="215" customFormat="1" ht="84.75" customHeight="1" x14ac:dyDescent="0.25">
      <c r="A13" s="216" t="s">
        <v>160</v>
      </c>
      <c r="B13" s="309" t="s">
        <v>347</v>
      </c>
      <c r="C13" s="309"/>
      <c r="D13" s="309"/>
      <c r="E13" s="309"/>
      <c r="F13" s="309"/>
      <c r="G13" s="309"/>
      <c r="H13" s="309"/>
      <c r="L13" s="217"/>
    </row>
    <row r="15" spans="1:12" x14ac:dyDescent="0.25">
      <c r="B15" s="56" t="s">
        <v>157</v>
      </c>
      <c r="C15" s="54"/>
      <c r="D15" s="54"/>
      <c r="E15" s="54"/>
      <c r="F15" s="54"/>
      <c r="G15" s="54"/>
    </row>
    <row r="16" spans="1:12" x14ac:dyDescent="0.25">
      <c r="B16" s="56" t="s">
        <v>164</v>
      </c>
      <c r="C16" s="54"/>
      <c r="D16" s="54"/>
      <c r="E16" s="54"/>
      <c r="F16" s="54"/>
      <c r="G16" s="54"/>
    </row>
    <row r="17" spans="2:7" x14ac:dyDescent="0.25">
      <c r="B17" s="54" t="s">
        <v>165</v>
      </c>
      <c r="C17" s="54"/>
      <c r="D17" s="54"/>
      <c r="E17" s="54"/>
      <c r="F17" s="54"/>
      <c r="G17" s="54"/>
    </row>
    <row r="18" spans="2:7" x14ac:dyDescent="0.25">
      <c r="B18" s="54" t="s">
        <v>166</v>
      </c>
      <c r="C18" s="54"/>
      <c r="D18" s="54"/>
      <c r="E18" s="54"/>
      <c r="F18" s="54"/>
      <c r="G18" s="54"/>
    </row>
  </sheetData>
  <sheetProtection password="DEF5" sheet="1" objects="1" scenarios="1" selectLockedCells="1" selectUnlockedCells="1"/>
  <customSheetViews>
    <customSheetView guid="{DF3FDF75-7955-4BAC-9D73-E81B2AE13078}" scale="90" fitToPage="1">
      <selection activeCell="L9" sqref="L9"/>
      <pageMargins left="0.70866141732283472" right="0.70866141732283472" top="0.74803149606299213" bottom="0.74803149606299213" header="0.31496062992125984" footer="0.31496062992125984"/>
      <pageSetup paperSize="9" scale="84" orientation="landscape" r:id="rId1"/>
    </customSheetView>
    <customSheetView guid="{85327A8E-495D-412A-B58C-34357081A452}" scale="90" fitToPage="1" topLeftCell="A10">
      <selection activeCell="J4" sqref="J4"/>
      <pageMargins left="0.70866141732283472" right="0.70866141732283472" top="0.74803149606299213" bottom="0.74803149606299213" header="0.31496062992125984" footer="0.31496062992125984"/>
      <pageSetup paperSize="9" scale="84" orientation="landscape" r:id="rId2"/>
    </customSheetView>
  </customSheetViews>
  <mergeCells count="13">
    <mergeCell ref="B13:H13"/>
    <mergeCell ref="B9:H9"/>
    <mergeCell ref="B10:H10"/>
    <mergeCell ref="A3:H3"/>
    <mergeCell ref="B4:H4"/>
    <mergeCell ref="B5:H5"/>
    <mergeCell ref="B6:H6"/>
    <mergeCell ref="B7:H7"/>
    <mergeCell ref="A1:G1"/>
    <mergeCell ref="A2:I2"/>
    <mergeCell ref="B8:H8"/>
    <mergeCell ref="B11:H11"/>
    <mergeCell ref="B12:H12"/>
  </mergeCells>
  <pageMargins left="0.70866141732283472" right="0.70866141732283472" top="0.35593750000000002" bottom="0.74803149606299213" header="0.31496062992125984" footer="0.31496062992125984"/>
  <pageSetup paperSize="9" scale="66" orientation="portrait" r:id="rId3"/>
  <ignoredErrors>
    <ignoredError sqref="A11:A13"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131"/>
  <sheetViews>
    <sheetView showGridLines="0" topLeftCell="A22" zoomScale="80" zoomScaleNormal="80" zoomScaleSheetLayoutView="89" workbookViewId="0">
      <selection activeCell="E83" sqref="E83"/>
    </sheetView>
  </sheetViews>
  <sheetFormatPr defaultColWidth="8.90625" defaultRowHeight="13.2" x14ac:dyDescent="0.25"/>
  <cols>
    <col min="1" max="1" width="4" style="5" customWidth="1"/>
    <col min="2" max="2" width="40.6328125" style="5" customWidth="1"/>
    <col min="3" max="3" width="15.54296875" style="5" customWidth="1"/>
    <col min="4" max="4" width="15.08984375" style="5" customWidth="1"/>
    <col min="5" max="5" width="14.08984375" style="5" customWidth="1"/>
    <col min="6" max="6" width="17.36328125" style="5" customWidth="1"/>
    <col min="7" max="7" width="12.453125" style="5" customWidth="1"/>
    <col min="8" max="8" width="8.90625" style="5"/>
    <col min="9" max="9" width="7.36328125" style="5" customWidth="1"/>
    <col min="10" max="16384" width="8.90625" style="5"/>
  </cols>
  <sheetData>
    <row r="1" spans="2:14" ht="93" customHeight="1" x14ac:dyDescent="0.25"/>
    <row r="2" spans="2:14" s="103" customFormat="1" ht="78.75" customHeight="1" x14ac:dyDescent="0.25">
      <c r="B2" s="338" t="s">
        <v>311</v>
      </c>
      <c r="C2" s="338"/>
      <c r="D2" s="338"/>
      <c r="E2" s="338"/>
      <c r="F2" s="338"/>
      <c r="G2" s="338"/>
    </row>
    <row r="3" spans="2:14" ht="30" customHeight="1" x14ac:dyDescent="0.25">
      <c r="B3" s="110" t="s">
        <v>177</v>
      </c>
      <c r="C3" s="325"/>
      <c r="D3" s="326"/>
      <c r="E3" s="326"/>
      <c r="F3" s="327"/>
    </row>
    <row r="4" spans="2:14" ht="27.75" customHeight="1" x14ac:dyDescent="0.25">
      <c r="B4" s="110" t="s">
        <v>79</v>
      </c>
      <c r="C4" s="325"/>
      <c r="D4" s="326"/>
      <c r="E4" s="326"/>
      <c r="F4" s="327"/>
    </row>
    <row r="5" spans="2:14" ht="78" customHeight="1" x14ac:dyDescent="0.25">
      <c r="B5" s="110" t="s">
        <v>80</v>
      </c>
      <c r="C5" s="325"/>
      <c r="D5" s="326"/>
      <c r="E5" s="326"/>
      <c r="F5" s="327"/>
    </row>
    <row r="6" spans="2:14" ht="75.75" customHeight="1" x14ac:dyDescent="0.25">
      <c r="B6" s="110" t="s">
        <v>227</v>
      </c>
      <c r="C6" s="325"/>
      <c r="D6" s="326"/>
      <c r="E6" s="326"/>
      <c r="F6" s="327"/>
    </row>
    <row r="7" spans="2:14" ht="31.5" customHeight="1" x14ac:dyDescent="0.25">
      <c r="B7" s="110" t="s">
        <v>228</v>
      </c>
      <c r="C7" s="325"/>
      <c r="D7" s="326"/>
      <c r="E7" s="326"/>
      <c r="F7" s="327"/>
    </row>
    <row r="8" spans="2:14" ht="31.5" customHeight="1" x14ac:dyDescent="0.25">
      <c r="B8" s="104" t="s">
        <v>78</v>
      </c>
      <c r="C8" s="111"/>
      <c r="D8" s="328" t="s">
        <v>313</v>
      </c>
      <c r="E8" s="328"/>
      <c r="F8" s="112"/>
    </row>
    <row r="9" spans="2:14" ht="27" customHeight="1" x14ac:dyDescent="0.25">
      <c r="D9" s="1"/>
      <c r="E9" s="2"/>
    </row>
    <row r="10" spans="2:14" s="69" customFormat="1" ht="30" customHeight="1" x14ac:dyDescent="0.3">
      <c r="B10" s="109" t="s">
        <v>205</v>
      </c>
      <c r="C10" s="325"/>
      <c r="D10" s="326"/>
      <c r="E10" s="326"/>
      <c r="F10" s="327"/>
    </row>
    <row r="11" spans="2:14" s="69" customFormat="1" ht="30" customHeight="1" x14ac:dyDescent="0.3">
      <c r="B11" s="109" t="s">
        <v>12</v>
      </c>
      <c r="C11" s="329"/>
      <c r="D11" s="330"/>
      <c r="E11" s="330"/>
      <c r="F11" s="331"/>
    </row>
    <row r="12" spans="2:14" s="69" customFormat="1" ht="30" customHeight="1" x14ac:dyDescent="0.3">
      <c r="B12" s="109" t="s">
        <v>10</v>
      </c>
      <c r="C12" s="325"/>
      <c r="D12" s="326"/>
      <c r="E12" s="326"/>
      <c r="F12" s="327"/>
    </row>
    <row r="13" spans="2:14" s="69" customFormat="1" ht="23.25" customHeight="1" x14ac:dyDescent="0.3">
      <c r="B13" s="113"/>
      <c r="C13" s="100"/>
      <c r="D13" s="100"/>
      <c r="E13" s="100"/>
      <c r="F13" s="100"/>
    </row>
    <row r="14" spans="2:14" s="69" customFormat="1" ht="31.5" customHeight="1" x14ac:dyDescent="0.3">
      <c r="B14" s="332" t="s">
        <v>188</v>
      </c>
      <c r="C14" s="333"/>
      <c r="D14" s="333"/>
      <c r="E14" s="334"/>
      <c r="F14" s="114"/>
      <c r="G14" s="83"/>
      <c r="H14" s="83"/>
      <c r="I14" s="83"/>
      <c r="J14" s="83"/>
      <c r="K14" s="83"/>
      <c r="L14" s="83"/>
      <c r="M14" s="83"/>
      <c r="N14" s="83"/>
    </row>
    <row r="15" spans="2:14" s="69" customFormat="1" ht="33" customHeight="1" x14ac:dyDescent="0.3">
      <c r="B15" s="335"/>
      <c r="C15" s="336"/>
      <c r="D15" s="336"/>
      <c r="E15" s="337"/>
      <c r="F15" s="225" t="s">
        <v>348</v>
      </c>
      <c r="G15" s="226"/>
      <c r="H15" s="83"/>
      <c r="I15" s="83"/>
      <c r="J15" s="83"/>
      <c r="K15" s="83"/>
      <c r="L15" s="83"/>
      <c r="M15" s="83"/>
      <c r="N15" s="83"/>
    </row>
    <row r="16" spans="2:14" s="69" customFormat="1" ht="17.399999999999999" x14ac:dyDescent="0.3">
      <c r="B16" s="322"/>
      <c r="C16" s="322"/>
      <c r="D16" s="322"/>
      <c r="E16" s="322"/>
      <c r="F16" s="322"/>
      <c r="G16" s="322"/>
      <c r="H16" s="322"/>
      <c r="I16" s="322"/>
      <c r="J16" s="322"/>
      <c r="K16" s="322"/>
      <c r="L16" s="322"/>
      <c r="M16" s="322"/>
      <c r="N16" s="322"/>
    </row>
    <row r="17" spans="2:14" s="70" customFormat="1" ht="43.5" customHeight="1" x14ac:dyDescent="0.3">
      <c r="B17" s="323" t="s">
        <v>180</v>
      </c>
      <c r="C17" s="323"/>
      <c r="D17" s="323"/>
      <c r="E17" s="323"/>
      <c r="F17" s="91"/>
      <c r="G17" s="78"/>
      <c r="H17" s="78"/>
      <c r="I17" s="78"/>
      <c r="J17" s="78"/>
      <c r="K17" s="78"/>
      <c r="L17" s="78"/>
      <c r="M17" s="115"/>
      <c r="N17" s="115"/>
    </row>
    <row r="18" spans="2:14" s="69" customFormat="1" ht="76.5" customHeight="1" x14ac:dyDescent="0.3">
      <c r="B18" s="320" t="s">
        <v>81</v>
      </c>
      <c r="C18" s="321"/>
      <c r="D18" s="324"/>
      <c r="E18" s="324"/>
      <c r="F18" s="324"/>
      <c r="G18" s="83"/>
      <c r="H18" s="83"/>
      <c r="I18" s="83"/>
      <c r="J18" s="83"/>
      <c r="K18" s="83"/>
      <c r="L18" s="83"/>
      <c r="M18" s="100"/>
      <c r="N18" s="100"/>
    </row>
    <row r="19" spans="2:14" s="69" customFormat="1" ht="20.25" customHeight="1" x14ac:dyDescent="0.3">
      <c r="B19" s="57"/>
      <c r="D19" s="100"/>
      <c r="E19" s="100"/>
      <c r="F19" s="100"/>
      <c r="G19" s="100"/>
      <c r="H19" s="100"/>
      <c r="I19" s="100"/>
      <c r="J19" s="100"/>
      <c r="K19" s="100"/>
      <c r="L19" s="100"/>
      <c r="M19" s="100"/>
      <c r="N19" s="100"/>
    </row>
    <row r="20" spans="2:14" s="70" customFormat="1" ht="38.25" customHeight="1" x14ac:dyDescent="0.3">
      <c r="B20" s="323" t="s">
        <v>229</v>
      </c>
      <c r="C20" s="323"/>
      <c r="D20" s="323"/>
      <c r="E20" s="323"/>
      <c r="F20" s="91"/>
      <c r="G20" s="78"/>
    </row>
    <row r="21" spans="2:14" s="69" customFormat="1" ht="53.25" customHeight="1" x14ac:dyDescent="0.3">
      <c r="B21" s="352" t="s">
        <v>312</v>
      </c>
      <c r="C21" s="353"/>
      <c r="D21" s="342"/>
      <c r="E21" s="342"/>
      <c r="F21" s="342"/>
      <c r="G21" s="83"/>
    </row>
    <row r="22" spans="2:14" s="69" customFormat="1" ht="20.25" customHeight="1" x14ac:dyDescent="0.3"/>
    <row r="23" spans="2:14" s="69" customFormat="1" ht="78" customHeight="1" x14ac:dyDescent="0.3">
      <c r="B23" s="348" t="s">
        <v>211</v>
      </c>
      <c r="C23" s="349"/>
      <c r="D23" s="350"/>
      <c r="E23" s="82"/>
    </row>
    <row r="24" spans="2:14" s="69" customFormat="1" ht="17.399999999999999" x14ac:dyDescent="0.3">
      <c r="B24" s="87"/>
      <c r="C24" s="88" t="s">
        <v>82</v>
      </c>
      <c r="D24" s="72" t="s">
        <v>83</v>
      </c>
      <c r="E24" s="100"/>
    </row>
    <row r="25" spans="2:14" s="69" customFormat="1" ht="16.5" customHeight="1" x14ac:dyDescent="0.3">
      <c r="B25" s="116" t="s">
        <v>178</v>
      </c>
      <c r="C25" s="98"/>
      <c r="D25" s="75"/>
      <c r="E25" s="83"/>
    </row>
    <row r="26" spans="2:14" s="69" customFormat="1" ht="16.5" customHeight="1" x14ac:dyDescent="0.3">
      <c r="B26" s="87" t="s">
        <v>179</v>
      </c>
      <c r="C26" s="92"/>
      <c r="D26" s="98"/>
      <c r="E26" s="83"/>
    </row>
    <row r="27" spans="2:14" s="69" customFormat="1" ht="16.5" customHeight="1" x14ac:dyDescent="0.3">
      <c r="B27" s="87" t="s">
        <v>249</v>
      </c>
      <c r="C27" s="117"/>
      <c r="D27" s="95"/>
      <c r="E27" s="83"/>
    </row>
    <row r="28" spans="2:14" s="69" customFormat="1" ht="31.5" customHeight="1" x14ac:dyDescent="0.3">
      <c r="B28" s="118" t="s">
        <v>230</v>
      </c>
      <c r="C28" s="95"/>
      <c r="D28" s="83"/>
      <c r="E28" s="83"/>
    </row>
    <row r="29" spans="2:14" ht="21" customHeight="1" x14ac:dyDescent="0.25">
      <c r="B29" s="3"/>
      <c r="C29" s="3"/>
      <c r="D29" s="3"/>
      <c r="E29" s="3"/>
    </row>
    <row r="30" spans="2:14" s="108" customFormat="1" ht="21" x14ac:dyDescent="0.35">
      <c r="B30" s="107" t="s">
        <v>315</v>
      </c>
    </row>
    <row r="31" spans="2:14" ht="21" customHeight="1" x14ac:dyDescent="0.25"/>
    <row r="32" spans="2:14" s="69" customFormat="1" ht="17.399999999999999" x14ac:dyDescent="0.3">
      <c r="B32" s="57" t="s">
        <v>251</v>
      </c>
    </row>
    <row r="33" spans="2:5" ht="39.75" customHeight="1" x14ac:dyDescent="0.25">
      <c r="B33" s="105" t="s">
        <v>84</v>
      </c>
      <c r="C33" s="106" t="s">
        <v>85</v>
      </c>
      <c r="D33" s="106" t="s">
        <v>86</v>
      </c>
      <c r="E33" s="106" t="s">
        <v>87</v>
      </c>
    </row>
    <row r="34" spans="2:5" ht="93.6" x14ac:dyDescent="0.25">
      <c r="B34" s="347" t="s">
        <v>223</v>
      </c>
      <c r="C34" s="119" t="s">
        <v>232</v>
      </c>
      <c r="D34" s="119" t="s">
        <v>94</v>
      </c>
      <c r="E34" s="119" t="s">
        <v>92</v>
      </c>
    </row>
    <row r="35" spans="2:5" ht="16.5" customHeight="1" x14ac:dyDescent="0.25">
      <c r="B35" s="347"/>
      <c r="C35" s="119" t="s">
        <v>93</v>
      </c>
      <c r="D35" s="119" t="s">
        <v>93</v>
      </c>
      <c r="E35" s="119" t="s">
        <v>93</v>
      </c>
    </row>
    <row r="36" spans="2:5" ht="16.5" customHeight="1" x14ac:dyDescent="0.25">
      <c r="B36" s="120" t="s">
        <v>32</v>
      </c>
      <c r="C36" s="121"/>
      <c r="D36" s="121"/>
      <c r="E36" s="121"/>
    </row>
    <row r="37" spans="2:5" ht="16.5" customHeight="1" x14ac:dyDescent="0.25">
      <c r="B37" s="120" t="s">
        <v>33</v>
      </c>
      <c r="C37" s="121"/>
      <c r="D37" s="121"/>
      <c r="E37" s="121"/>
    </row>
    <row r="38" spans="2:5" ht="16.5" customHeight="1" x14ac:dyDescent="0.25">
      <c r="B38" s="120" t="s">
        <v>34</v>
      </c>
      <c r="C38" s="121"/>
      <c r="D38" s="121"/>
      <c r="E38" s="121"/>
    </row>
    <row r="39" spans="2:5" ht="16.5" customHeight="1" x14ac:dyDescent="0.25">
      <c r="B39" s="120" t="s">
        <v>35</v>
      </c>
      <c r="C39" s="121"/>
      <c r="D39" s="121"/>
      <c r="E39" s="121"/>
    </row>
    <row r="40" spans="2:5" ht="35.25" customHeight="1" x14ac:dyDescent="0.25">
      <c r="B40" s="120" t="s">
        <v>36</v>
      </c>
      <c r="C40" s="121"/>
      <c r="D40" s="121"/>
      <c r="E40" s="121"/>
    </row>
    <row r="41" spans="2:5" ht="16.5" customHeight="1" x14ac:dyDescent="0.25">
      <c r="B41" s="120" t="s">
        <v>37</v>
      </c>
      <c r="C41" s="121"/>
      <c r="D41" s="121"/>
      <c r="E41" s="121"/>
    </row>
    <row r="42" spans="2:5" ht="16.5" customHeight="1" x14ac:dyDescent="0.25">
      <c r="B42" s="120" t="s">
        <v>38</v>
      </c>
      <c r="C42" s="121"/>
      <c r="D42" s="121"/>
      <c r="E42" s="121"/>
    </row>
    <row r="43" spans="2:5" ht="16.5" customHeight="1" x14ac:dyDescent="0.25">
      <c r="B43" s="120" t="s">
        <v>39</v>
      </c>
      <c r="C43" s="121"/>
      <c r="D43" s="121"/>
      <c r="E43" s="121"/>
    </row>
    <row r="44" spans="2:5" ht="16.5" customHeight="1" x14ac:dyDescent="0.25">
      <c r="B44" s="120" t="s">
        <v>40</v>
      </c>
      <c r="C44" s="121"/>
      <c r="D44" s="121"/>
      <c r="E44" s="121"/>
    </row>
    <row r="45" spans="2:5" ht="16.5" customHeight="1" x14ac:dyDescent="0.25">
      <c r="B45" s="120" t="s">
        <v>41</v>
      </c>
      <c r="C45" s="121"/>
      <c r="D45" s="121"/>
      <c r="E45" s="121"/>
    </row>
    <row r="46" spans="2:5" ht="16.5" customHeight="1" x14ac:dyDescent="0.25">
      <c r="B46" s="120" t="s">
        <v>42</v>
      </c>
      <c r="C46" s="122"/>
      <c r="D46" s="122"/>
      <c r="E46" s="122"/>
    </row>
    <row r="47" spans="2:5" ht="16.5" customHeight="1" x14ac:dyDescent="0.25">
      <c r="B47" s="120" t="s">
        <v>43</v>
      </c>
      <c r="C47" s="122"/>
      <c r="D47" s="122"/>
      <c r="E47" s="122"/>
    </row>
    <row r="48" spans="2:5" ht="16.5" customHeight="1" x14ac:dyDescent="0.25">
      <c r="B48" s="120" t="s">
        <v>44</v>
      </c>
      <c r="C48" s="122"/>
      <c r="D48" s="122"/>
      <c r="E48" s="122"/>
    </row>
    <row r="49" spans="2:7" ht="16.5" customHeight="1" x14ac:dyDescent="0.25">
      <c r="B49" s="120" t="s">
        <v>45</v>
      </c>
      <c r="C49" s="122"/>
      <c r="D49" s="122"/>
      <c r="E49" s="122"/>
    </row>
    <row r="50" spans="2:7" ht="16.5" customHeight="1" x14ac:dyDescent="0.25">
      <c r="B50" s="120" t="s">
        <v>215</v>
      </c>
      <c r="C50" s="122"/>
      <c r="D50" s="122"/>
      <c r="E50" s="122"/>
    </row>
    <row r="51" spans="2:7" ht="16.5" customHeight="1" x14ac:dyDescent="0.25">
      <c r="B51" s="120" t="s">
        <v>46</v>
      </c>
      <c r="C51" s="122"/>
      <c r="D51" s="122"/>
      <c r="E51" s="122"/>
    </row>
    <row r="52" spans="2:7" ht="16.5" customHeight="1" x14ac:dyDescent="0.25">
      <c r="B52" s="120" t="s">
        <v>47</v>
      </c>
      <c r="C52" s="122"/>
      <c r="D52" s="122"/>
      <c r="E52" s="122"/>
    </row>
    <row r="53" spans="2:7" ht="16.5" customHeight="1" x14ac:dyDescent="0.25">
      <c r="B53" s="120" t="s">
        <v>56</v>
      </c>
      <c r="C53" s="122"/>
      <c r="D53" s="122"/>
      <c r="E53" s="251"/>
    </row>
    <row r="54" spans="2:7" ht="16.5" customHeight="1" x14ac:dyDescent="0.25">
      <c r="B54" s="120" t="s">
        <v>57</v>
      </c>
      <c r="C54" s="123"/>
      <c r="D54" s="123"/>
      <c r="E54" s="252"/>
    </row>
    <row r="55" spans="2:7" ht="15.6" x14ac:dyDescent="0.25">
      <c r="B55" s="65" t="s">
        <v>24</v>
      </c>
      <c r="C55" s="232">
        <f>SUM(C36:C54)</f>
        <v>0</v>
      </c>
      <c r="D55" s="232">
        <f>SUM(D36:D54)</f>
        <v>0</v>
      </c>
      <c r="E55" s="232">
        <f>SUM(E36:E54)</f>
        <v>0</v>
      </c>
    </row>
    <row r="56" spans="2:7" x14ac:dyDescent="0.25">
      <c r="B56" s="2"/>
      <c r="C56" s="59"/>
      <c r="D56" s="59"/>
      <c r="E56" s="59"/>
    </row>
    <row r="57" spans="2:7" ht="17.25" customHeight="1" x14ac:dyDescent="0.25">
      <c r="B57" s="57" t="s">
        <v>250</v>
      </c>
    </row>
    <row r="59" spans="2:7" ht="39.75" customHeight="1" x14ac:dyDescent="0.25">
      <c r="B59" s="104" t="s">
        <v>84</v>
      </c>
      <c r="C59" s="106" t="s">
        <v>85</v>
      </c>
      <c r="D59" s="106" t="s">
        <v>86</v>
      </c>
      <c r="E59" s="106" t="s">
        <v>87</v>
      </c>
      <c r="F59" s="106" t="s">
        <v>88</v>
      </c>
      <c r="G59" s="106" t="s">
        <v>89</v>
      </c>
    </row>
    <row r="60" spans="2:7" ht="103.5" customHeight="1" x14ac:dyDescent="0.25">
      <c r="B60" s="354" t="s">
        <v>231</v>
      </c>
      <c r="C60" s="124" t="s">
        <v>171</v>
      </c>
      <c r="D60" s="128" t="s">
        <v>356</v>
      </c>
      <c r="E60" s="124" t="s">
        <v>90</v>
      </c>
      <c r="F60" s="124" t="s">
        <v>91</v>
      </c>
      <c r="G60" s="124" t="s">
        <v>92</v>
      </c>
    </row>
    <row r="61" spans="2:7" ht="15.6" x14ac:dyDescent="0.25">
      <c r="B61" s="354"/>
      <c r="C61" s="119" t="s">
        <v>93</v>
      </c>
      <c r="D61" s="119" t="s">
        <v>93</v>
      </c>
      <c r="E61" s="119" t="s">
        <v>93</v>
      </c>
      <c r="F61" s="119" t="s">
        <v>93</v>
      </c>
      <c r="G61" s="119" t="s">
        <v>93</v>
      </c>
    </row>
    <row r="62" spans="2:7" s="6" customFormat="1" ht="17.25" customHeight="1" x14ac:dyDescent="0.25">
      <c r="B62" s="120" t="s">
        <v>32</v>
      </c>
      <c r="C62" s="228"/>
      <c r="D62" s="228"/>
      <c r="E62" s="228"/>
      <c r="F62" s="228"/>
      <c r="G62" s="229">
        <f t="shared" ref="G62:G80" si="0">F62-E62</f>
        <v>0</v>
      </c>
    </row>
    <row r="63" spans="2:7" s="6" customFormat="1" ht="17.25" customHeight="1" x14ac:dyDescent="0.25">
      <c r="B63" s="120" t="s">
        <v>33</v>
      </c>
      <c r="C63" s="228"/>
      <c r="D63" s="228"/>
      <c r="E63" s="228"/>
      <c r="F63" s="228"/>
      <c r="G63" s="229">
        <f t="shared" si="0"/>
        <v>0</v>
      </c>
    </row>
    <row r="64" spans="2:7" s="6" customFormat="1" ht="17.25" customHeight="1" x14ac:dyDescent="0.25">
      <c r="B64" s="120" t="s">
        <v>34</v>
      </c>
      <c r="C64" s="228"/>
      <c r="D64" s="228"/>
      <c r="E64" s="228"/>
      <c r="F64" s="228"/>
      <c r="G64" s="229">
        <f t="shared" si="0"/>
        <v>0</v>
      </c>
    </row>
    <row r="65" spans="2:7" s="6" customFormat="1" ht="17.25" customHeight="1" x14ac:dyDescent="0.25">
      <c r="B65" s="120" t="s">
        <v>35</v>
      </c>
      <c r="C65" s="228"/>
      <c r="D65" s="228"/>
      <c r="E65" s="228"/>
      <c r="F65" s="228"/>
      <c r="G65" s="229">
        <f t="shared" si="0"/>
        <v>0</v>
      </c>
    </row>
    <row r="66" spans="2:7" s="6" customFormat="1" ht="36" customHeight="1" x14ac:dyDescent="0.25">
      <c r="B66" s="120" t="s">
        <v>36</v>
      </c>
      <c r="C66" s="228"/>
      <c r="D66" s="228"/>
      <c r="E66" s="228"/>
      <c r="F66" s="228"/>
      <c r="G66" s="229">
        <f t="shared" si="0"/>
        <v>0</v>
      </c>
    </row>
    <row r="67" spans="2:7" s="6" customFormat="1" ht="17.25" customHeight="1" x14ac:dyDescent="0.25">
      <c r="B67" s="120" t="s">
        <v>37</v>
      </c>
      <c r="C67" s="228"/>
      <c r="D67" s="228"/>
      <c r="E67" s="228"/>
      <c r="F67" s="228"/>
      <c r="G67" s="229">
        <f t="shared" si="0"/>
        <v>0</v>
      </c>
    </row>
    <row r="68" spans="2:7" s="6" customFormat="1" ht="17.25" customHeight="1" x14ac:dyDescent="0.25">
      <c r="B68" s="120" t="s">
        <v>38</v>
      </c>
      <c r="C68" s="228"/>
      <c r="D68" s="228"/>
      <c r="E68" s="228"/>
      <c r="F68" s="228"/>
      <c r="G68" s="229">
        <f t="shared" si="0"/>
        <v>0</v>
      </c>
    </row>
    <row r="69" spans="2:7" s="6" customFormat="1" ht="17.25" customHeight="1" x14ac:dyDescent="0.25">
      <c r="B69" s="120" t="s">
        <v>39</v>
      </c>
      <c r="C69" s="228"/>
      <c r="D69" s="228"/>
      <c r="E69" s="228"/>
      <c r="F69" s="228"/>
      <c r="G69" s="229">
        <f t="shared" si="0"/>
        <v>0</v>
      </c>
    </row>
    <row r="70" spans="2:7" s="6" customFormat="1" ht="17.25" customHeight="1" x14ac:dyDescent="0.25">
      <c r="B70" s="120" t="s">
        <v>40</v>
      </c>
      <c r="C70" s="228"/>
      <c r="D70" s="228"/>
      <c r="E70" s="228"/>
      <c r="F70" s="228"/>
      <c r="G70" s="229">
        <f t="shared" si="0"/>
        <v>0</v>
      </c>
    </row>
    <row r="71" spans="2:7" s="6" customFormat="1" ht="17.25" customHeight="1" x14ac:dyDescent="0.25">
      <c r="B71" s="120" t="s">
        <v>41</v>
      </c>
      <c r="C71" s="228"/>
      <c r="D71" s="228"/>
      <c r="E71" s="228"/>
      <c r="F71" s="228"/>
      <c r="G71" s="229">
        <f t="shared" si="0"/>
        <v>0</v>
      </c>
    </row>
    <row r="72" spans="2:7" s="6" customFormat="1" ht="17.25" customHeight="1" x14ac:dyDescent="0.25">
      <c r="B72" s="120" t="s">
        <v>42</v>
      </c>
      <c r="C72" s="228"/>
      <c r="D72" s="228"/>
      <c r="E72" s="228"/>
      <c r="F72" s="228"/>
      <c r="G72" s="229">
        <f t="shared" si="0"/>
        <v>0</v>
      </c>
    </row>
    <row r="73" spans="2:7" s="6" customFormat="1" ht="17.25" customHeight="1" x14ac:dyDescent="0.25">
      <c r="B73" s="120" t="s">
        <v>43</v>
      </c>
      <c r="C73" s="228"/>
      <c r="D73" s="228"/>
      <c r="E73" s="228"/>
      <c r="F73" s="228"/>
      <c r="G73" s="229">
        <f t="shared" si="0"/>
        <v>0</v>
      </c>
    </row>
    <row r="74" spans="2:7" s="6" customFormat="1" ht="17.25" customHeight="1" x14ac:dyDescent="0.25">
      <c r="B74" s="120" t="s">
        <v>44</v>
      </c>
      <c r="C74" s="228"/>
      <c r="D74" s="228"/>
      <c r="E74" s="228"/>
      <c r="F74" s="228"/>
      <c r="G74" s="229">
        <f t="shared" si="0"/>
        <v>0</v>
      </c>
    </row>
    <row r="75" spans="2:7" s="6" customFormat="1" ht="17.25" customHeight="1" x14ac:dyDescent="0.25">
      <c r="B75" s="120" t="s">
        <v>45</v>
      </c>
      <c r="C75" s="228"/>
      <c r="D75" s="228"/>
      <c r="E75" s="228"/>
      <c r="F75" s="228"/>
      <c r="G75" s="229">
        <f t="shared" si="0"/>
        <v>0</v>
      </c>
    </row>
    <row r="76" spans="2:7" s="6" customFormat="1" ht="17.25" customHeight="1" x14ac:dyDescent="0.25">
      <c r="B76" s="120" t="s">
        <v>215</v>
      </c>
      <c r="C76" s="228"/>
      <c r="D76" s="228"/>
      <c r="E76" s="228"/>
      <c r="F76" s="228"/>
      <c r="G76" s="229">
        <f t="shared" si="0"/>
        <v>0</v>
      </c>
    </row>
    <row r="77" spans="2:7" s="6" customFormat="1" ht="17.25" customHeight="1" x14ac:dyDescent="0.25">
      <c r="B77" s="120" t="s">
        <v>46</v>
      </c>
      <c r="C77" s="228"/>
      <c r="D77" s="228"/>
      <c r="E77" s="228"/>
      <c r="F77" s="228"/>
      <c r="G77" s="229">
        <f t="shared" si="0"/>
        <v>0</v>
      </c>
    </row>
    <row r="78" spans="2:7" s="6" customFormat="1" ht="17.25" customHeight="1" x14ac:dyDescent="0.25">
      <c r="B78" s="120" t="s">
        <v>47</v>
      </c>
      <c r="C78" s="228"/>
      <c r="D78" s="228"/>
      <c r="E78" s="228"/>
      <c r="F78" s="228"/>
      <c r="G78" s="229">
        <f t="shared" si="0"/>
        <v>0</v>
      </c>
    </row>
    <row r="79" spans="2:7" s="6" customFormat="1" ht="17.25" customHeight="1" x14ac:dyDescent="0.25">
      <c r="B79" s="120" t="s">
        <v>56</v>
      </c>
      <c r="C79" s="253"/>
      <c r="D79" s="228"/>
      <c r="E79" s="253"/>
      <c r="F79" s="253"/>
      <c r="G79" s="250">
        <f t="shared" si="0"/>
        <v>0</v>
      </c>
    </row>
    <row r="80" spans="2:7" s="6" customFormat="1" ht="17.25" customHeight="1" x14ac:dyDescent="0.25">
      <c r="B80" s="120" t="s">
        <v>57</v>
      </c>
      <c r="C80" s="254"/>
      <c r="D80" s="230"/>
      <c r="E80" s="253"/>
      <c r="F80" s="254"/>
      <c r="G80" s="250">
        <f t="shared" si="0"/>
        <v>0</v>
      </c>
    </row>
    <row r="81" spans="2:9" s="6" customFormat="1" ht="17.25" customHeight="1" x14ac:dyDescent="0.25">
      <c r="B81" s="65" t="s">
        <v>24</v>
      </c>
      <c r="C81" s="233">
        <f>SUM(C62:C80)</f>
        <v>0</v>
      </c>
      <c r="D81" s="233">
        <f>SUM(D62:D80)</f>
        <v>0</v>
      </c>
      <c r="E81" s="233">
        <f>SUM(E62:E80)</f>
        <v>0</v>
      </c>
      <c r="F81" s="233">
        <f>SUM(F62:F80)</f>
        <v>0</v>
      </c>
      <c r="G81" s="234">
        <f>SUM(G62:G80)</f>
        <v>0</v>
      </c>
    </row>
    <row r="82" spans="2:9" ht="11.25" customHeight="1" x14ac:dyDescent="0.25"/>
    <row r="83" spans="2:9" s="6" customFormat="1" ht="21" customHeight="1" x14ac:dyDescent="0.3">
      <c r="B83" s="127" t="s">
        <v>216</v>
      </c>
      <c r="C83" s="125">
        <f>D81+C55</f>
        <v>0</v>
      </c>
      <c r="D83" s="126"/>
    </row>
    <row r="84" spans="2:9" s="6" customFormat="1" ht="21" customHeight="1" x14ac:dyDescent="0.3">
      <c r="B84" s="127" t="s">
        <v>181</v>
      </c>
      <c r="C84" s="125">
        <f>G81+E55</f>
        <v>0</v>
      </c>
      <c r="D84" s="126"/>
    </row>
    <row r="85" spans="2:9" s="6" customFormat="1" ht="18.75" customHeight="1" x14ac:dyDescent="0.25">
      <c r="B85" s="351" t="s">
        <v>95</v>
      </c>
      <c r="C85" s="351"/>
      <c r="D85" s="351"/>
      <c r="E85" s="351"/>
      <c r="F85" s="351"/>
      <c r="G85" s="351"/>
    </row>
    <row r="86" spans="2:9" x14ac:dyDescent="0.25">
      <c r="B86" s="58"/>
    </row>
    <row r="87" spans="2:9" ht="216" customHeight="1" x14ac:dyDescent="0.25">
      <c r="B87" s="317" t="s">
        <v>314</v>
      </c>
      <c r="C87" s="317"/>
      <c r="D87" s="317"/>
      <c r="E87" s="317"/>
      <c r="F87" s="317"/>
      <c r="G87" s="317"/>
      <c r="H87" s="3"/>
      <c r="I87" s="3"/>
    </row>
    <row r="88" spans="2:9" x14ac:dyDescent="0.25">
      <c r="B88" s="58"/>
    </row>
    <row r="89" spans="2:9" s="6" customFormat="1" ht="27" customHeight="1" x14ac:dyDescent="0.25">
      <c r="B89" s="343" t="s">
        <v>96</v>
      </c>
      <c r="C89" s="343"/>
      <c r="D89" s="343"/>
      <c r="E89" s="343"/>
      <c r="F89" s="343"/>
      <c r="G89" s="343"/>
    </row>
    <row r="90" spans="2:9" s="6" customFormat="1" ht="82.5" customHeight="1" x14ac:dyDescent="0.25">
      <c r="B90" s="344" t="s">
        <v>224</v>
      </c>
      <c r="C90" s="345"/>
      <c r="D90" s="345"/>
      <c r="E90" s="345"/>
      <c r="F90" s="346"/>
      <c r="G90" s="132" t="s">
        <v>97</v>
      </c>
    </row>
    <row r="91" spans="2:9" s="6" customFormat="1" ht="50.25" customHeight="1" x14ac:dyDescent="0.25">
      <c r="B91" s="339" t="s">
        <v>98</v>
      </c>
      <c r="C91" s="340"/>
      <c r="D91" s="340"/>
      <c r="E91" s="340"/>
      <c r="F91" s="341"/>
      <c r="G91" s="129"/>
    </row>
    <row r="92" spans="2:9" s="6" customFormat="1" ht="50.25" customHeight="1" x14ac:dyDescent="0.25">
      <c r="B92" s="339" t="s">
        <v>98</v>
      </c>
      <c r="C92" s="340"/>
      <c r="D92" s="340"/>
      <c r="E92" s="340"/>
      <c r="F92" s="341"/>
      <c r="G92" s="130"/>
    </row>
    <row r="93" spans="2:9" s="6" customFormat="1" ht="50.25" customHeight="1" x14ac:dyDescent="0.25">
      <c r="B93" s="339" t="s">
        <v>98</v>
      </c>
      <c r="C93" s="340"/>
      <c r="D93" s="340"/>
      <c r="E93" s="340"/>
      <c r="F93" s="341"/>
      <c r="G93" s="130"/>
    </row>
    <row r="94" spans="2:9" s="6" customFormat="1" ht="50.25" customHeight="1" x14ac:dyDescent="0.25">
      <c r="B94" s="339" t="s">
        <v>98</v>
      </c>
      <c r="C94" s="340"/>
      <c r="D94" s="340"/>
      <c r="E94" s="340"/>
      <c r="F94" s="341"/>
      <c r="G94" s="130"/>
    </row>
    <row r="95" spans="2:9" s="6" customFormat="1" ht="41.25" customHeight="1" x14ac:dyDescent="0.25">
      <c r="B95" s="339" t="s">
        <v>98</v>
      </c>
      <c r="C95" s="340"/>
      <c r="D95" s="340"/>
      <c r="E95" s="340"/>
      <c r="F95" s="341"/>
      <c r="G95" s="130"/>
    </row>
    <row r="96" spans="2:9" s="6" customFormat="1" ht="41.25" customHeight="1" x14ac:dyDescent="0.25">
      <c r="B96" s="339" t="s">
        <v>98</v>
      </c>
      <c r="C96" s="340"/>
      <c r="D96" s="340"/>
      <c r="E96" s="340"/>
      <c r="F96" s="341"/>
      <c r="G96" s="130"/>
    </row>
    <row r="97" spans="2:7" s="6" customFormat="1" ht="41.25" customHeight="1" x14ac:dyDescent="0.25">
      <c r="B97" s="339" t="s">
        <v>98</v>
      </c>
      <c r="C97" s="340"/>
      <c r="D97" s="340"/>
      <c r="E97" s="340"/>
      <c r="F97" s="341"/>
      <c r="G97" s="130"/>
    </row>
    <row r="98" spans="2:7" s="6" customFormat="1" ht="41.25" customHeight="1" x14ac:dyDescent="0.25">
      <c r="B98" s="339" t="s">
        <v>98</v>
      </c>
      <c r="C98" s="340"/>
      <c r="D98" s="340"/>
      <c r="E98" s="340"/>
      <c r="F98" s="341"/>
      <c r="G98" s="130"/>
    </row>
    <row r="99" spans="2:7" s="6" customFormat="1" ht="36.75" customHeight="1" x14ac:dyDescent="0.25">
      <c r="B99" s="313" t="s">
        <v>206</v>
      </c>
      <c r="C99" s="313"/>
      <c r="D99" s="313"/>
      <c r="E99" s="313"/>
      <c r="F99" s="313"/>
      <c r="G99" s="133">
        <f>SUM(G91:G98)</f>
        <v>0</v>
      </c>
    </row>
    <row r="100" spans="2:7" s="4" customFormat="1" ht="36.75" customHeight="1" x14ac:dyDescent="0.25">
      <c r="B100" s="60"/>
      <c r="C100" s="60"/>
      <c r="D100" s="60"/>
      <c r="E100" s="60"/>
      <c r="F100" s="61"/>
    </row>
    <row r="101" spans="2:7" ht="34.5" customHeight="1" x14ac:dyDescent="0.25">
      <c r="B101" s="355" t="s">
        <v>99</v>
      </c>
      <c r="C101" s="356"/>
      <c r="D101" s="356"/>
      <c r="E101" s="356"/>
      <c r="F101" s="356"/>
      <c r="G101" s="357"/>
    </row>
    <row r="102" spans="2:7" ht="130.5" customHeight="1" x14ac:dyDescent="0.25">
      <c r="B102" s="314"/>
      <c r="C102" s="315"/>
      <c r="D102" s="315"/>
      <c r="E102" s="315"/>
      <c r="F102" s="315"/>
      <c r="G102" s="316"/>
    </row>
    <row r="103" spans="2:7" ht="27.75" customHeight="1" x14ac:dyDescent="0.25">
      <c r="B103" s="62"/>
      <c r="C103" s="62"/>
      <c r="D103" s="62"/>
      <c r="E103" s="62"/>
      <c r="F103" s="62"/>
    </row>
    <row r="104" spans="2:7" s="6" customFormat="1" ht="50.25" customHeight="1" x14ac:dyDescent="0.25">
      <c r="B104" s="318" t="s">
        <v>252</v>
      </c>
      <c r="C104" s="318"/>
      <c r="D104" s="318"/>
      <c r="E104" s="318"/>
      <c r="F104" s="318"/>
      <c r="G104" s="318"/>
    </row>
    <row r="105" spans="2:7" s="6" customFormat="1" ht="36" customHeight="1" x14ac:dyDescent="0.25">
      <c r="B105" s="319" t="s">
        <v>217</v>
      </c>
      <c r="C105" s="319"/>
      <c r="D105" s="319"/>
      <c r="E105" s="319"/>
      <c r="F105" s="319"/>
      <c r="G105" s="319"/>
    </row>
    <row r="106" spans="2:7" s="6" customFormat="1" ht="17.25" customHeight="1" x14ac:dyDescent="0.25">
      <c r="B106" s="63"/>
      <c r="C106" s="63"/>
      <c r="D106" s="63"/>
      <c r="E106" s="63"/>
      <c r="F106" s="63"/>
      <c r="G106" s="63"/>
    </row>
    <row r="107" spans="2:7" s="6" customFormat="1" ht="15.6" x14ac:dyDescent="0.25">
      <c r="B107" s="319" t="s">
        <v>100</v>
      </c>
      <c r="C107" s="319"/>
      <c r="D107" s="319"/>
      <c r="E107" s="319"/>
      <c r="F107" s="319"/>
      <c r="G107" s="134"/>
    </row>
    <row r="108" spans="2:7" s="6" customFormat="1" ht="63.75" customHeight="1" x14ac:dyDescent="0.25">
      <c r="B108" s="317" t="s">
        <v>225</v>
      </c>
      <c r="C108" s="317"/>
      <c r="D108" s="317"/>
      <c r="E108" s="317"/>
      <c r="F108" s="317"/>
      <c r="G108" s="317"/>
    </row>
    <row r="109" spans="2:7" s="6" customFormat="1" ht="44.25" customHeight="1" x14ac:dyDescent="0.25">
      <c r="B109" s="317" t="s">
        <v>226</v>
      </c>
      <c r="C109" s="317"/>
      <c r="D109" s="317"/>
      <c r="E109" s="317"/>
      <c r="F109" s="317"/>
      <c r="G109" s="317"/>
    </row>
    <row r="110" spans="2:7" s="6" customFormat="1" ht="20.25" customHeight="1" x14ac:dyDescent="0.25">
      <c r="B110" s="66"/>
      <c r="C110" s="66"/>
      <c r="D110" s="66"/>
      <c r="E110" s="66"/>
      <c r="F110" s="66"/>
      <c r="G110" s="134"/>
    </row>
    <row r="111" spans="2:7" s="6" customFormat="1" ht="32.25" customHeight="1" x14ac:dyDescent="0.25">
      <c r="B111" s="319" t="s">
        <v>101</v>
      </c>
      <c r="C111" s="319"/>
      <c r="D111" s="319"/>
      <c r="E111" s="319"/>
      <c r="F111" s="319"/>
      <c r="G111" s="319"/>
    </row>
    <row r="112" spans="2:7" s="6" customFormat="1" ht="38.25" customHeight="1" x14ac:dyDescent="0.25">
      <c r="B112" s="319" t="s">
        <v>102</v>
      </c>
      <c r="C112" s="319"/>
      <c r="D112" s="319"/>
      <c r="E112" s="319"/>
      <c r="F112" s="319"/>
      <c r="G112" s="319"/>
    </row>
    <row r="113" spans="2:7" s="6" customFormat="1" ht="39.75" customHeight="1" x14ac:dyDescent="0.25">
      <c r="B113" s="317" t="s">
        <v>182</v>
      </c>
      <c r="C113" s="317"/>
      <c r="D113" s="317"/>
      <c r="E113" s="317"/>
      <c r="F113" s="317"/>
      <c r="G113" s="134"/>
    </row>
    <row r="114" spans="2:7" s="6" customFormat="1" ht="68.25" customHeight="1" x14ac:dyDescent="0.25">
      <c r="B114" s="317" t="s">
        <v>316</v>
      </c>
      <c r="C114" s="317"/>
      <c r="D114" s="317"/>
      <c r="E114" s="317"/>
      <c r="F114" s="317"/>
      <c r="G114" s="317"/>
    </row>
    <row r="115" spans="2:7" s="6" customFormat="1" ht="39.75" customHeight="1" x14ac:dyDescent="0.25">
      <c r="B115" s="317" t="s">
        <v>183</v>
      </c>
      <c r="C115" s="317"/>
      <c r="D115" s="317"/>
      <c r="E115" s="317"/>
      <c r="F115" s="317"/>
      <c r="G115" s="317"/>
    </row>
    <row r="116" spans="2:7" s="6" customFormat="1" ht="57" customHeight="1" x14ac:dyDescent="0.25">
      <c r="B116" s="317" t="s">
        <v>184</v>
      </c>
      <c r="C116" s="317"/>
      <c r="D116" s="317"/>
      <c r="E116" s="317"/>
      <c r="F116" s="317"/>
      <c r="G116" s="317"/>
    </row>
    <row r="117" spans="2:7" s="6" customFormat="1" ht="54.75" customHeight="1" x14ac:dyDescent="0.25">
      <c r="B117" s="317" t="s">
        <v>214</v>
      </c>
      <c r="C117" s="317"/>
      <c r="D117" s="317"/>
      <c r="E117" s="317"/>
      <c r="F117" s="317"/>
      <c r="G117" s="317"/>
    </row>
    <row r="118" spans="2:7" s="7" customFormat="1" ht="33" customHeight="1" x14ac:dyDescent="0.25">
      <c r="B118" s="313" t="s">
        <v>103</v>
      </c>
      <c r="C118" s="313"/>
      <c r="D118" s="313"/>
      <c r="E118" s="312"/>
      <c r="F118" s="312"/>
      <c r="G118" s="312"/>
    </row>
    <row r="119" spans="2:7" s="7" customFormat="1" ht="33" customHeight="1" x14ac:dyDescent="0.25">
      <c r="B119" s="313" t="s">
        <v>299</v>
      </c>
      <c r="C119" s="313"/>
      <c r="D119" s="313"/>
      <c r="E119" s="312"/>
      <c r="F119" s="312"/>
      <c r="G119" s="312"/>
    </row>
    <row r="120" spans="2:7" s="7" customFormat="1" ht="39.75" customHeight="1" x14ac:dyDescent="0.25">
      <c r="B120" s="313" t="s">
        <v>104</v>
      </c>
      <c r="C120" s="313"/>
      <c r="D120" s="313"/>
      <c r="E120" s="312"/>
      <c r="F120" s="312"/>
      <c r="G120" s="312"/>
    </row>
    <row r="121" spans="2:7" s="7" customFormat="1" ht="41.25" customHeight="1" x14ac:dyDescent="0.25">
      <c r="B121" s="313" t="s">
        <v>317</v>
      </c>
      <c r="C121" s="313"/>
      <c r="D121" s="313"/>
      <c r="E121" s="312"/>
      <c r="F121" s="312"/>
      <c r="G121" s="312"/>
    </row>
    <row r="122" spans="2:7" s="64" customFormat="1" ht="47.25" customHeight="1" x14ac:dyDescent="0.25">
      <c r="B122" s="15"/>
      <c r="C122" s="63"/>
      <c r="D122" s="11"/>
    </row>
    <row r="123" spans="2:7" s="7" customFormat="1" ht="39" customHeight="1" x14ac:dyDescent="0.25">
      <c r="B123" s="313" t="s">
        <v>300</v>
      </c>
      <c r="C123" s="313"/>
      <c r="D123" s="313"/>
      <c r="E123" s="312"/>
      <c r="F123" s="312"/>
      <c r="G123" s="312"/>
    </row>
    <row r="124" spans="2:7" s="7" customFormat="1" ht="39.75" customHeight="1" x14ac:dyDescent="0.25">
      <c r="B124" s="313" t="s">
        <v>301</v>
      </c>
      <c r="C124" s="313"/>
      <c r="D124" s="313"/>
      <c r="E124" s="312"/>
      <c r="F124" s="312"/>
      <c r="G124" s="312"/>
    </row>
    <row r="125" spans="2:7" s="7" customFormat="1" ht="39" customHeight="1" x14ac:dyDescent="0.25">
      <c r="B125" s="134"/>
      <c r="C125" s="64"/>
      <c r="D125" s="135" t="s">
        <v>105</v>
      </c>
      <c r="E125" s="312"/>
      <c r="F125" s="312"/>
      <c r="G125" s="64"/>
    </row>
    <row r="126" spans="2:7" s="7" customFormat="1" ht="13.8" x14ac:dyDescent="0.25">
      <c r="B126" s="64"/>
      <c r="C126" s="64"/>
      <c r="D126" s="64"/>
      <c r="E126" s="64"/>
      <c r="F126" s="64"/>
      <c r="G126" s="64"/>
    </row>
    <row r="127" spans="2:7" s="7" customFormat="1" ht="13.8" x14ac:dyDescent="0.25">
      <c r="B127" s="9"/>
      <c r="C127" s="9"/>
      <c r="D127" s="9"/>
      <c r="E127" s="64"/>
      <c r="F127" s="64"/>
      <c r="G127" s="64"/>
    </row>
    <row r="128" spans="2:7" s="7" customFormat="1" ht="13.8" x14ac:dyDescent="0.25">
      <c r="B128" s="9"/>
      <c r="C128" s="10"/>
      <c r="D128" s="11"/>
      <c r="E128" s="64"/>
      <c r="F128" s="64"/>
      <c r="G128" s="64"/>
    </row>
    <row r="129" spans="2:4" ht="108.75" customHeight="1" x14ac:dyDescent="0.25">
      <c r="B129" s="2"/>
      <c r="C129" s="12"/>
      <c r="D129" s="3"/>
    </row>
    <row r="130" spans="2:4" ht="108.75" customHeight="1" x14ac:dyDescent="0.25">
      <c r="B130" s="2"/>
      <c r="C130" s="12"/>
      <c r="D130" s="3"/>
    </row>
    <row r="131" spans="2:4" ht="63.75" customHeight="1" x14ac:dyDescent="0.25">
      <c r="B131" s="2"/>
      <c r="C131" s="12"/>
      <c r="D131" s="3"/>
    </row>
  </sheetData>
  <sheetProtection password="DEF5" sheet="1" scenarios="1" formatColumns="0" formatRows="0" insertRows="0" deleteRows="0" selectLockedCells="1"/>
  <customSheetViews>
    <customSheetView guid="{DF3FDF75-7955-4BAC-9D73-E81B2AE13078}" scale="90" topLeftCell="A70">
      <selection activeCell="A91" sqref="A91:D91"/>
      <pageMargins left="0.70866141732283472" right="0.70866141732283472" top="0.74803149606299213" bottom="0.74803149606299213" header="0.31496062992125984" footer="0.31496062992125984"/>
      <pageSetup paperSize="9" scale="40" fitToHeight="2" orientation="portrait" r:id="rId1"/>
    </customSheetView>
    <customSheetView guid="{85327A8E-495D-412A-B58C-34357081A452}" scale="90">
      <selection activeCell="E102" sqref="E102"/>
      <pageMargins left="0.70866141732283472" right="0.70866141732283472" top="0.74803149606299213" bottom="0.74803149606299213" header="0.31496062992125984" footer="0.31496062992125984"/>
      <pageSetup paperSize="9" scale="40" fitToHeight="2" orientation="portrait" r:id="rId2"/>
    </customSheetView>
  </customSheetViews>
  <mergeCells count="61">
    <mergeCell ref="E125:F125"/>
    <mergeCell ref="B121:D121"/>
    <mergeCell ref="B120:D120"/>
    <mergeCell ref="B119:D119"/>
    <mergeCell ref="E119:G119"/>
    <mergeCell ref="E120:G120"/>
    <mergeCell ref="E123:G123"/>
    <mergeCell ref="B123:D123"/>
    <mergeCell ref="E124:G124"/>
    <mergeCell ref="B124:D124"/>
    <mergeCell ref="E121:G121"/>
    <mergeCell ref="B96:F96"/>
    <mergeCell ref="B97:F97"/>
    <mergeCell ref="B98:F98"/>
    <mergeCell ref="B99:F99"/>
    <mergeCell ref="B101:G101"/>
    <mergeCell ref="B92:F92"/>
    <mergeCell ref="B93:F93"/>
    <mergeCell ref="B94:F94"/>
    <mergeCell ref="B95:F95"/>
    <mergeCell ref="B20:E20"/>
    <mergeCell ref="D21:F21"/>
    <mergeCell ref="B89:G89"/>
    <mergeCell ref="B90:F90"/>
    <mergeCell ref="B91:F91"/>
    <mergeCell ref="B34:B35"/>
    <mergeCell ref="B23:D23"/>
    <mergeCell ref="B85:G85"/>
    <mergeCell ref="B87:G87"/>
    <mergeCell ref="B21:C21"/>
    <mergeCell ref="B60:B61"/>
    <mergeCell ref="B2:G2"/>
    <mergeCell ref="C3:F3"/>
    <mergeCell ref="C4:F4"/>
    <mergeCell ref="C5:F5"/>
    <mergeCell ref="C6:F6"/>
    <mergeCell ref="B18:C18"/>
    <mergeCell ref="B16:N16"/>
    <mergeCell ref="B17:E17"/>
    <mergeCell ref="D18:F18"/>
    <mergeCell ref="C7:F7"/>
    <mergeCell ref="D8:E8"/>
    <mergeCell ref="C10:F10"/>
    <mergeCell ref="C11:F11"/>
    <mergeCell ref="C12:F12"/>
    <mergeCell ref="B14:E15"/>
    <mergeCell ref="E118:G118"/>
    <mergeCell ref="B118:D118"/>
    <mergeCell ref="B102:G102"/>
    <mergeCell ref="B114:G114"/>
    <mergeCell ref="B115:G115"/>
    <mergeCell ref="B116:G116"/>
    <mergeCell ref="B117:G117"/>
    <mergeCell ref="B113:F113"/>
    <mergeCell ref="B104:G104"/>
    <mergeCell ref="B105:G105"/>
    <mergeCell ref="B111:G111"/>
    <mergeCell ref="B112:G112"/>
    <mergeCell ref="B108:G108"/>
    <mergeCell ref="B109:G109"/>
    <mergeCell ref="B107:F107"/>
  </mergeCells>
  <dataValidations xWindow="885" yWindow="464" count="2">
    <dataValidation allowBlank="1" showInputMessage="1" showErrorMessage="1" prompt="THIS CALCULATION LINKS TO CHECKLIST, DO NOT OVERWRITE!" sqref="C83:C84"/>
    <dataValidation allowBlank="1" showInputMessage="1" showErrorMessage="1" prompt="THIS INFORMATION FEEDS THROUGH TO PMR AND CHECKLIST" sqref="C3"/>
  </dataValidations>
  <pageMargins left="0.78740157480314965" right="0.23622047244094491" top="0.35433070866141736" bottom="0.35433070866141736" header="0.11811023622047245" footer="0.11811023622047245"/>
  <pageSetup paperSize="9" scale="67" fitToHeight="2" orientation="portrait" r:id="rId3"/>
  <headerFooter>
    <oddFooter>&amp;R&amp;10&amp;F</oddFooter>
  </headerFooter>
  <rowBreaks count="4" manualBreakCount="4">
    <brk id="29" max="16383" man="1"/>
    <brk id="84" min="1" max="6" man="1"/>
    <brk id="103" min="1" max="6" man="1"/>
    <brk id="134" min="1" max="6" man="1"/>
  </rowBreaks>
  <drawing r:id="rId4"/>
  <extLst>
    <ext xmlns:x14="http://schemas.microsoft.com/office/spreadsheetml/2009/9/main" uri="{CCE6A557-97BC-4b89-ADB6-D9C93CAAB3DF}">
      <x14:dataValidations xmlns:xm="http://schemas.microsoft.com/office/excel/2006/main" xWindow="885" yWindow="464" count="3">
        <x14:dataValidation type="list" allowBlank="1" showInputMessage="1" showErrorMessage="1" prompt="please choose from the following options">
          <x14:formula1>
            <xm:f>'NEW Data Validation '!$A$48:$A$49</xm:f>
          </x14:formula1>
          <xm:sqref>F17 F20</xm:sqref>
        </x14:dataValidation>
        <x14:dataValidation type="list" allowBlank="1" showInputMessage="1" showErrorMessage="1" promptTitle="Financial Quarter" prompt="please choose from the following options">
          <x14:formula1>
            <xm:f>'NEW Data Validation '!$A$25:$A$33</xm:f>
          </x14:formula1>
          <xm:sqref>F14</xm:sqref>
        </x14:dataValidation>
        <x14:dataValidation type="list" allowBlank="1" showInputMessage="1" showErrorMessage="1" promptTitle="Financial Year" prompt="please choose from the following options">
          <x14:formula1>
            <xm:f>'NEW Data Validation '!$A$71:$A$79</xm:f>
          </x14:formula1>
          <xm:sqref>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N121"/>
  <sheetViews>
    <sheetView showGridLines="0" topLeftCell="A13" zoomScale="80" zoomScaleNormal="80" zoomScaleSheetLayoutView="55" workbookViewId="0">
      <selection activeCell="B16" sqref="B16"/>
    </sheetView>
  </sheetViews>
  <sheetFormatPr defaultColWidth="8.90625" defaultRowHeight="17.399999999999999" x14ac:dyDescent="0.3"/>
  <cols>
    <col min="1" max="1" width="55.81640625" style="69" customWidth="1"/>
    <col min="2" max="2" width="25.81640625" style="69" customWidth="1"/>
    <col min="3" max="3" width="23.6328125" style="69" customWidth="1"/>
    <col min="4" max="4" width="36.54296875" style="69" customWidth="1"/>
    <col min="5" max="5" width="32.453125" style="69" customWidth="1"/>
    <col min="6" max="6" width="3.54296875" style="69" customWidth="1"/>
    <col min="7" max="7" width="8.90625" style="69" customWidth="1"/>
    <col min="8" max="8" width="36" style="69" customWidth="1"/>
    <col min="9" max="16384" width="8.90625" style="69"/>
  </cols>
  <sheetData>
    <row r="1" spans="1:14" ht="62.25" customHeight="1" x14ac:dyDescent="0.3">
      <c r="B1" s="220"/>
      <c r="C1" s="220"/>
      <c r="D1" s="220"/>
      <c r="E1" s="220"/>
      <c r="F1" s="220"/>
      <c r="G1" s="220"/>
      <c r="H1" s="220"/>
    </row>
    <row r="2" spans="1:14" s="57" customFormat="1" ht="279" customHeight="1" x14ac:dyDescent="0.25">
      <c r="A2" s="358" t="s">
        <v>349</v>
      </c>
      <c r="B2" s="358"/>
      <c r="C2" s="358"/>
      <c r="D2" s="358"/>
      <c r="E2" s="358"/>
      <c r="F2" s="358"/>
      <c r="G2" s="358"/>
      <c r="H2" s="358"/>
    </row>
    <row r="3" spans="1:14" ht="45.75" customHeight="1" x14ac:dyDescent="0.3">
      <c r="B3" s="359" t="s">
        <v>0</v>
      </c>
      <c r="C3" s="359"/>
      <c r="D3" s="360">
        <f>'Claim (P)'!C3</f>
        <v>0</v>
      </c>
      <c r="E3" s="360"/>
      <c r="F3" s="222"/>
    </row>
    <row r="4" spans="1:14" ht="45.75" customHeight="1" x14ac:dyDescent="0.3">
      <c r="B4" s="359" t="s">
        <v>310</v>
      </c>
      <c r="C4" s="359"/>
      <c r="D4" s="361">
        <f>'Claim (P)'!C7</f>
        <v>0</v>
      </c>
      <c r="E4" s="362"/>
      <c r="F4" s="222"/>
    </row>
    <row r="5" spans="1:14" ht="45.75" customHeight="1" x14ac:dyDescent="0.3">
      <c r="B5" s="359" t="s">
        <v>131</v>
      </c>
      <c r="C5" s="359"/>
      <c r="D5" s="363">
        <f>'Claim (P)'!F8</f>
        <v>0</v>
      </c>
      <c r="E5" s="363"/>
      <c r="F5" s="223"/>
    </row>
    <row r="6" spans="1:14" ht="47.25" customHeight="1" x14ac:dyDescent="0.3">
      <c r="A6" s="57"/>
    </row>
    <row r="7" spans="1:14" s="6" customFormat="1" ht="21" x14ac:dyDescent="0.25">
      <c r="A7" s="221" t="s">
        <v>233</v>
      </c>
      <c r="B7" s="134"/>
      <c r="C7" s="134"/>
      <c r="D7" s="134"/>
      <c r="E7" s="134"/>
      <c r="F7" s="134"/>
      <c r="G7" s="134"/>
      <c r="H7" s="134"/>
    </row>
    <row r="8" spans="1:14" s="219" customFormat="1" ht="170.25" customHeight="1" x14ac:dyDescent="0.3">
      <c r="A8" s="386" t="s">
        <v>234</v>
      </c>
      <c r="B8" s="386"/>
      <c r="C8" s="386"/>
      <c r="D8" s="386"/>
      <c r="E8" s="386"/>
      <c r="F8" s="386"/>
      <c r="G8" s="386"/>
      <c r="H8" s="386"/>
      <c r="I8" s="218"/>
      <c r="J8" s="218"/>
      <c r="K8" s="218"/>
      <c r="L8" s="218"/>
      <c r="M8" s="218"/>
      <c r="N8" s="218"/>
    </row>
    <row r="9" spans="1:14" ht="29.25" customHeight="1" x14ac:dyDescent="0.3">
      <c r="A9" s="364" t="s">
        <v>235</v>
      </c>
      <c r="B9" s="365"/>
      <c r="C9" s="365"/>
      <c r="D9" s="365"/>
      <c r="E9" s="365"/>
      <c r="F9" s="365"/>
      <c r="G9" s="365"/>
      <c r="H9" s="365"/>
    </row>
    <row r="10" spans="1:14" ht="409.5" customHeight="1" x14ac:dyDescent="0.3">
      <c r="A10" s="379"/>
      <c r="B10" s="380"/>
      <c r="C10" s="380"/>
      <c r="D10" s="380"/>
      <c r="E10" s="380"/>
      <c r="F10" s="381"/>
    </row>
    <row r="11" spans="1:14" ht="158.25" customHeight="1" x14ac:dyDescent="0.3">
      <c r="A11" s="382"/>
      <c r="B11" s="383"/>
      <c r="C11" s="383"/>
      <c r="D11" s="383"/>
      <c r="E11" s="383"/>
      <c r="F11" s="384"/>
    </row>
    <row r="12" spans="1:14" ht="27" customHeight="1" x14ac:dyDescent="0.3">
      <c r="A12" s="385" t="s">
        <v>132</v>
      </c>
      <c r="B12" s="365"/>
      <c r="C12" s="365"/>
      <c r="D12" s="365"/>
      <c r="E12" s="365"/>
      <c r="F12" s="365"/>
    </row>
    <row r="13" spans="1:14" ht="185.25" customHeight="1" x14ac:dyDescent="0.3">
      <c r="A13" s="390"/>
      <c r="B13" s="390"/>
      <c r="C13" s="390"/>
      <c r="D13" s="390"/>
      <c r="E13" s="390"/>
      <c r="F13" s="390"/>
      <c r="G13" s="390"/>
      <c r="H13" s="390"/>
    </row>
    <row r="14" spans="1:14" s="57" customFormat="1" ht="102" customHeight="1" x14ac:dyDescent="0.25">
      <c r="A14" s="89" t="s">
        <v>133</v>
      </c>
      <c r="B14" s="91" t="s">
        <v>134</v>
      </c>
      <c r="C14" s="91" t="s">
        <v>308</v>
      </c>
      <c r="D14" s="387" t="s">
        <v>189</v>
      </c>
      <c r="E14" s="388"/>
      <c r="F14" s="388"/>
      <c r="G14" s="388"/>
      <c r="H14" s="389"/>
    </row>
    <row r="15" spans="1:14" ht="26.25" customHeight="1" x14ac:dyDescent="0.3">
      <c r="A15" s="391" t="s">
        <v>135</v>
      </c>
      <c r="B15" s="392"/>
      <c r="C15" s="392"/>
      <c r="D15" s="392"/>
      <c r="E15" s="392"/>
      <c r="F15" s="392"/>
      <c r="G15" s="392"/>
      <c r="H15" s="392"/>
    </row>
    <row r="16" spans="1:14" ht="37.5" customHeight="1" x14ac:dyDescent="0.3">
      <c r="A16" s="89" t="s">
        <v>71</v>
      </c>
      <c r="B16" s="90"/>
      <c r="C16" s="90"/>
      <c r="D16" s="342"/>
      <c r="E16" s="342"/>
      <c r="F16" s="342"/>
      <c r="G16" s="342"/>
      <c r="H16" s="342"/>
    </row>
    <row r="17" spans="1:8" ht="37.5" customHeight="1" x14ac:dyDescent="0.3">
      <c r="A17" s="89" t="s">
        <v>72</v>
      </c>
      <c r="B17" s="90"/>
      <c r="C17" s="90"/>
      <c r="D17" s="342"/>
      <c r="E17" s="342"/>
      <c r="F17" s="342"/>
      <c r="G17" s="342"/>
      <c r="H17" s="342"/>
    </row>
    <row r="18" spans="1:8" ht="37.5" customHeight="1" x14ac:dyDescent="0.3">
      <c r="A18" s="89" t="s">
        <v>73</v>
      </c>
      <c r="B18" s="90"/>
      <c r="C18" s="90"/>
      <c r="D18" s="342"/>
      <c r="E18" s="342"/>
      <c r="F18" s="342"/>
      <c r="G18" s="342"/>
      <c r="H18" s="342"/>
    </row>
    <row r="19" spans="1:8" ht="37.5" customHeight="1" x14ac:dyDescent="0.3">
      <c r="A19" s="89" t="s">
        <v>74</v>
      </c>
      <c r="B19" s="90"/>
      <c r="C19" s="90"/>
      <c r="D19" s="342"/>
      <c r="E19" s="342"/>
      <c r="F19" s="342"/>
      <c r="G19" s="342"/>
      <c r="H19" s="342"/>
    </row>
    <row r="20" spans="1:8" ht="27" customHeight="1" x14ac:dyDescent="0.3">
      <c r="A20" s="393" t="s">
        <v>136</v>
      </c>
      <c r="B20" s="394"/>
      <c r="C20" s="394"/>
      <c r="D20" s="394"/>
      <c r="E20" s="394"/>
      <c r="F20" s="394"/>
      <c r="G20" s="394"/>
      <c r="H20" s="394"/>
    </row>
    <row r="21" spans="1:8" ht="37.5" customHeight="1" x14ac:dyDescent="0.3">
      <c r="A21" s="71" t="s">
        <v>71</v>
      </c>
      <c r="B21" s="73"/>
      <c r="C21" s="73"/>
      <c r="D21" s="342"/>
      <c r="E21" s="342"/>
      <c r="F21" s="342"/>
      <c r="G21" s="342"/>
      <c r="H21" s="342"/>
    </row>
    <row r="22" spans="1:8" ht="37.5" customHeight="1" x14ac:dyDescent="0.3">
      <c r="A22" s="71" t="s">
        <v>72</v>
      </c>
      <c r="B22" s="73"/>
      <c r="C22" s="73"/>
      <c r="D22" s="342"/>
      <c r="E22" s="342"/>
      <c r="F22" s="342"/>
      <c r="G22" s="342"/>
      <c r="H22" s="342"/>
    </row>
    <row r="23" spans="1:8" ht="37.5" customHeight="1" x14ac:dyDescent="0.3">
      <c r="A23" s="71" t="s">
        <v>73</v>
      </c>
      <c r="B23" s="73"/>
      <c r="C23" s="73"/>
      <c r="D23" s="342"/>
      <c r="E23" s="342"/>
      <c r="F23" s="342"/>
      <c r="G23" s="342"/>
      <c r="H23" s="342"/>
    </row>
    <row r="24" spans="1:8" ht="37.5" customHeight="1" x14ac:dyDescent="0.3">
      <c r="A24" s="71" t="s">
        <v>74</v>
      </c>
      <c r="B24" s="73"/>
      <c r="C24" s="73"/>
      <c r="D24" s="342"/>
      <c r="E24" s="342"/>
      <c r="F24" s="342"/>
      <c r="G24" s="342"/>
      <c r="H24" s="342"/>
    </row>
    <row r="25" spans="1:8" ht="27" customHeight="1" x14ac:dyDescent="0.3">
      <c r="A25" s="391" t="s">
        <v>137</v>
      </c>
      <c r="B25" s="392"/>
      <c r="C25" s="392"/>
      <c r="D25" s="392"/>
      <c r="E25" s="392"/>
      <c r="F25" s="392"/>
      <c r="G25" s="392"/>
      <c r="H25" s="392"/>
    </row>
    <row r="26" spans="1:8" ht="37.5" customHeight="1" x14ac:dyDescent="0.3">
      <c r="A26" s="71" t="s">
        <v>71</v>
      </c>
      <c r="B26" s="73"/>
      <c r="C26" s="73"/>
      <c r="D26" s="342"/>
      <c r="E26" s="342"/>
      <c r="F26" s="342"/>
      <c r="G26" s="342"/>
      <c r="H26" s="342"/>
    </row>
    <row r="27" spans="1:8" ht="37.5" customHeight="1" x14ac:dyDescent="0.3">
      <c r="A27" s="71" t="s">
        <v>72</v>
      </c>
      <c r="B27" s="73"/>
      <c r="C27" s="73"/>
      <c r="D27" s="342"/>
      <c r="E27" s="342"/>
      <c r="F27" s="342"/>
      <c r="G27" s="342"/>
      <c r="H27" s="342"/>
    </row>
    <row r="28" spans="1:8" ht="37.5" customHeight="1" x14ac:dyDescent="0.3">
      <c r="A28" s="71" t="s">
        <v>73</v>
      </c>
      <c r="B28" s="73"/>
      <c r="C28" s="73"/>
      <c r="D28" s="342"/>
      <c r="E28" s="342"/>
      <c r="F28" s="342"/>
      <c r="G28" s="342"/>
      <c r="H28" s="342"/>
    </row>
    <row r="29" spans="1:8" ht="37.5" customHeight="1" x14ac:dyDescent="0.3">
      <c r="A29" s="71" t="s">
        <v>74</v>
      </c>
      <c r="B29" s="73"/>
      <c r="C29" s="73"/>
      <c r="D29" s="342"/>
      <c r="E29" s="342"/>
      <c r="F29" s="342"/>
      <c r="G29" s="342"/>
      <c r="H29" s="342"/>
    </row>
    <row r="30" spans="1:8" ht="27" customHeight="1" x14ac:dyDescent="0.3">
      <c r="A30" s="391" t="s">
        <v>207</v>
      </c>
      <c r="B30" s="392"/>
      <c r="C30" s="392"/>
      <c r="D30" s="392"/>
      <c r="E30" s="392"/>
      <c r="F30" s="392"/>
      <c r="G30" s="392"/>
      <c r="H30" s="392"/>
    </row>
    <row r="31" spans="1:8" ht="39" customHeight="1" x14ac:dyDescent="0.3">
      <c r="A31" s="71" t="s">
        <v>71</v>
      </c>
      <c r="B31" s="73"/>
      <c r="C31" s="73"/>
      <c r="D31" s="342"/>
      <c r="E31" s="342"/>
      <c r="F31" s="342"/>
      <c r="G31" s="342"/>
      <c r="H31" s="342"/>
    </row>
    <row r="32" spans="1:8" ht="39" customHeight="1" x14ac:dyDescent="0.3">
      <c r="A32" s="71" t="s">
        <v>72</v>
      </c>
      <c r="B32" s="73"/>
      <c r="C32" s="73"/>
      <c r="D32" s="342"/>
      <c r="E32" s="342"/>
      <c r="F32" s="342"/>
      <c r="G32" s="342"/>
      <c r="H32" s="342"/>
    </row>
    <row r="33" spans="1:8" ht="39" customHeight="1" x14ac:dyDescent="0.3">
      <c r="A33" s="71" t="s">
        <v>73</v>
      </c>
      <c r="B33" s="73"/>
      <c r="C33" s="73"/>
      <c r="D33" s="342"/>
      <c r="E33" s="342"/>
      <c r="F33" s="342"/>
      <c r="G33" s="342"/>
      <c r="H33" s="342"/>
    </row>
    <row r="34" spans="1:8" ht="39" customHeight="1" x14ac:dyDescent="0.3">
      <c r="A34" s="71" t="s">
        <v>74</v>
      </c>
      <c r="B34" s="73"/>
      <c r="C34" s="73"/>
      <c r="D34" s="342"/>
      <c r="E34" s="342"/>
      <c r="F34" s="342"/>
      <c r="G34" s="342"/>
      <c r="H34" s="342"/>
    </row>
    <row r="35" spans="1:8" ht="19.5" customHeight="1" x14ac:dyDescent="0.3">
      <c r="A35" s="74" t="s">
        <v>236</v>
      </c>
    </row>
    <row r="37" spans="1:8" ht="21" customHeight="1" x14ac:dyDescent="0.3">
      <c r="A37" s="351" t="s">
        <v>138</v>
      </c>
      <c r="B37" s="351"/>
      <c r="C37" s="351"/>
      <c r="D37" s="351"/>
      <c r="E37" s="351"/>
      <c r="F37" s="351"/>
    </row>
    <row r="38" spans="1:8" ht="65.25" customHeight="1" x14ac:dyDescent="0.3">
      <c r="A38" s="385" t="s">
        <v>237</v>
      </c>
      <c r="B38" s="365"/>
      <c r="C38" s="365"/>
      <c r="D38" s="365"/>
      <c r="E38" s="365"/>
      <c r="F38" s="365"/>
      <c r="G38" s="365"/>
      <c r="H38" s="365"/>
    </row>
    <row r="39" spans="1:8" ht="45" customHeight="1" x14ac:dyDescent="0.3">
      <c r="A39" s="323" t="s">
        <v>139</v>
      </c>
      <c r="B39" s="323"/>
      <c r="C39" s="91" t="s">
        <v>140</v>
      </c>
      <c r="D39" s="376" t="s">
        <v>141</v>
      </c>
      <c r="E39" s="376"/>
      <c r="F39" s="376"/>
      <c r="G39" s="376"/>
      <c r="H39" s="376"/>
    </row>
    <row r="40" spans="1:8" ht="90" customHeight="1" x14ac:dyDescent="0.3">
      <c r="A40" s="378"/>
      <c r="B40" s="378"/>
      <c r="C40" s="96"/>
      <c r="D40" s="405"/>
      <c r="E40" s="408"/>
      <c r="F40" s="408"/>
      <c r="G40" s="408"/>
      <c r="H40" s="409"/>
    </row>
    <row r="41" spans="1:8" ht="97.5" customHeight="1" x14ac:dyDescent="0.3">
      <c r="A41" s="378"/>
      <c r="B41" s="378"/>
      <c r="C41" s="96"/>
      <c r="D41" s="405"/>
      <c r="E41" s="406"/>
      <c r="F41" s="406"/>
      <c r="G41" s="406"/>
      <c r="H41" s="407"/>
    </row>
    <row r="42" spans="1:8" ht="90" customHeight="1" x14ac:dyDescent="0.3">
      <c r="A42" s="378"/>
      <c r="B42" s="378"/>
      <c r="C42" s="96"/>
      <c r="D42" s="405"/>
      <c r="E42" s="406"/>
      <c r="F42" s="406"/>
      <c r="G42" s="406"/>
      <c r="H42" s="407"/>
    </row>
    <row r="43" spans="1:8" ht="90" customHeight="1" x14ac:dyDescent="0.3">
      <c r="A43" s="378"/>
      <c r="B43" s="378"/>
      <c r="C43" s="96"/>
      <c r="D43" s="324"/>
      <c r="E43" s="324"/>
      <c r="F43" s="324"/>
      <c r="G43" s="324"/>
      <c r="H43" s="324"/>
    </row>
    <row r="44" spans="1:8" ht="93" customHeight="1" x14ac:dyDescent="0.3">
      <c r="A44" s="378"/>
      <c r="B44" s="378"/>
      <c r="C44" s="96"/>
      <c r="D44" s="324"/>
      <c r="E44" s="324"/>
      <c r="F44" s="324"/>
      <c r="G44" s="324"/>
      <c r="H44" s="324"/>
    </row>
    <row r="45" spans="1:8" ht="21" customHeight="1" x14ac:dyDescent="0.3">
      <c r="A45" s="76"/>
    </row>
    <row r="46" spans="1:8" ht="14.25" customHeight="1" x14ac:dyDescent="0.3">
      <c r="A46" s="364" t="s">
        <v>132</v>
      </c>
      <c r="B46" s="365"/>
      <c r="C46" s="365"/>
      <c r="D46" s="365"/>
      <c r="E46" s="365"/>
      <c r="F46" s="365"/>
      <c r="G46" s="365"/>
      <c r="H46" s="365"/>
    </row>
    <row r="47" spans="1:8" ht="206.25" customHeight="1" x14ac:dyDescent="0.3">
      <c r="A47" s="377"/>
      <c r="B47" s="377"/>
      <c r="C47" s="377"/>
      <c r="D47" s="377"/>
      <c r="E47" s="377"/>
      <c r="F47" s="377"/>
    </row>
    <row r="48" spans="1:8" ht="16.5" customHeight="1" x14ac:dyDescent="0.3">
      <c r="A48" s="77"/>
      <c r="B48" s="77"/>
      <c r="C48" s="77"/>
    </row>
    <row r="49" spans="1:8" ht="21" customHeight="1" x14ac:dyDescent="0.3">
      <c r="A49" s="351" t="s">
        <v>142</v>
      </c>
      <c r="B49" s="351"/>
      <c r="C49" s="351"/>
      <c r="D49" s="351"/>
      <c r="E49" s="351"/>
      <c r="F49" s="351"/>
    </row>
    <row r="50" spans="1:8" ht="14.25" customHeight="1" x14ac:dyDescent="0.3"/>
    <row r="51" spans="1:8" ht="33" customHeight="1" x14ac:dyDescent="0.3">
      <c r="A51" s="364" t="s">
        <v>304</v>
      </c>
      <c r="B51" s="365"/>
      <c r="C51" s="365"/>
      <c r="D51" s="365"/>
      <c r="E51" s="365"/>
      <c r="F51" s="365"/>
      <c r="G51" s="365"/>
      <c r="H51" s="365"/>
    </row>
    <row r="52" spans="1:8" ht="206.25" customHeight="1" x14ac:dyDescent="0.3">
      <c r="A52" s="395"/>
      <c r="B52" s="396"/>
      <c r="C52" s="396"/>
      <c r="D52" s="396"/>
      <c r="E52" s="396"/>
      <c r="F52" s="396"/>
    </row>
    <row r="53" spans="1:8" ht="30.75" customHeight="1" x14ac:dyDescent="0.3">
      <c r="A53" s="364" t="s">
        <v>132</v>
      </c>
      <c r="B53" s="365"/>
      <c r="C53" s="365"/>
      <c r="D53" s="365"/>
      <c r="E53" s="365"/>
      <c r="F53" s="365"/>
      <c r="G53" s="365"/>
      <c r="H53" s="365"/>
    </row>
    <row r="54" spans="1:8" ht="189.75" customHeight="1" x14ac:dyDescent="0.3">
      <c r="A54" s="397"/>
      <c r="B54" s="398"/>
      <c r="C54" s="398"/>
      <c r="D54" s="398"/>
      <c r="E54" s="398"/>
      <c r="F54" s="399"/>
    </row>
    <row r="55" spans="1:8" ht="30" customHeight="1" x14ac:dyDescent="0.3">
      <c r="A55" s="364" t="s">
        <v>305</v>
      </c>
      <c r="B55" s="365"/>
      <c r="C55" s="365"/>
      <c r="D55" s="365"/>
      <c r="E55" s="365"/>
      <c r="F55" s="365"/>
      <c r="G55" s="365"/>
      <c r="H55" s="365"/>
    </row>
    <row r="56" spans="1:8" ht="196.5" customHeight="1" x14ac:dyDescent="0.3">
      <c r="A56" s="395"/>
      <c r="B56" s="396"/>
      <c r="C56" s="396"/>
      <c r="D56" s="396"/>
      <c r="E56" s="396"/>
      <c r="F56" s="396"/>
    </row>
    <row r="57" spans="1:8" ht="34.5" customHeight="1" x14ac:dyDescent="0.3">
      <c r="A57" s="364" t="s">
        <v>132</v>
      </c>
      <c r="B57" s="365"/>
      <c r="C57" s="365"/>
      <c r="D57" s="365"/>
      <c r="E57" s="365"/>
      <c r="F57" s="365"/>
      <c r="G57" s="365"/>
      <c r="H57" s="365"/>
    </row>
    <row r="58" spans="1:8" ht="175.5" customHeight="1" x14ac:dyDescent="0.3">
      <c r="A58" s="395"/>
      <c r="B58" s="396"/>
      <c r="C58" s="396"/>
      <c r="D58" s="396"/>
      <c r="E58" s="396"/>
      <c r="F58" s="396"/>
    </row>
    <row r="59" spans="1:8" ht="15" customHeight="1" x14ac:dyDescent="0.3"/>
    <row r="60" spans="1:8" ht="15" customHeight="1" x14ac:dyDescent="0.3">
      <c r="A60" s="57" t="s">
        <v>143</v>
      </c>
    </row>
    <row r="61" spans="1:8" ht="15" customHeight="1" x14ac:dyDescent="0.3"/>
    <row r="62" spans="1:8" ht="55.5" customHeight="1" x14ac:dyDescent="0.3">
      <c r="A62" s="400" t="s">
        <v>238</v>
      </c>
      <c r="B62" s="401"/>
      <c r="C62" s="401"/>
      <c r="D62" s="401"/>
      <c r="E62" s="401"/>
      <c r="F62" s="401"/>
      <c r="G62" s="401"/>
      <c r="H62" s="401"/>
    </row>
    <row r="63" spans="1:8" x14ac:dyDescent="0.3">
      <c r="A63" s="76"/>
    </row>
    <row r="64" spans="1:8" ht="15" customHeight="1" x14ac:dyDescent="0.3">
      <c r="A64" s="376" t="s">
        <v>306</v>
      </c>
      <c r="B64" s="376" t="s">
        <v>144</v>
      </c>
      <c r="C64" s="376" t="s">
        <v>145</v>
      </c>
      <c r="D64" s="91" t="s">
        <v>146</v>
      </c>
      <c r="E64" s="376" t="s">
        <v>147</v>
      </c>
      <c r="F64" s="376"/>
      <c r="G64" s="376"/>
      <c r="H64" s="376" t="s">
        <v>307</v>
      </c>
    </row>
    <row r="65" spans="1:8" ht="37.5" customHeight="1" x14ac:dyDescent="0.3">
      <c r="A65" s="376"/>
      <c r="B65" s="376"/>
      <c r="C65" s="376"/>
      <c r="D65" s="96" t="s">
        <v>192</v>
      </c>
      <c r="E65" s="376"/>
      <c r="F65" s="376"/>
      <c r="G65" s="376"/>
      <c r="H65" s="376"/>
    </row>
    <row r="66" spans="1:8" ht="88.5" customHeight="1" x14ac:dyDescent="0.3">
      <c r="A66" s="97"/>
      <c r="B66" s="95"/>
      <c r="C66" s="95"/>
      <c r="D66" s="95"/>
      <c r="E66" s="373"/>
      <c r="F66" s="374"/>
      <c r="G66" s="375"/>
      <c r="H66" s="95"/>
    </row>
    <row r="67" spans="1:8" ht="85.5" customHeight="1" x14ac:dyDescent="0.3">
      <c r="A67" s="97"/>
      <c r="B67" s="95"/>
      <c r="C67" s="95"/>
      <c r="D67" s="95"/>
      <c r="E67" s="373"/>
      <c r="F67" s="374"/>
      <c r="G67" s="375"/>
      <c r="H67" s="95"/>
    </row>
    <row r="68" spans="1:8" ht="92.25" customHeight="1" x14ac:dyDescent="0.3">
      <c r="A68" s="97"/>
      <c r="B68" s="95"/>
      <c r="C68" s="95"/>
      <c r="D68" s="95"/>
      <c r="E68" s="373"/>
      <c r="F68" s="374"/>
      <c r="G68" s="375"/>
      <c r="H68" s="95"/>
    </row>
    <row r="69" spans="1:8" ht="87" customHeight="1" x14ac:dyDescent="0.3">
      <c r="A69" s="97"/>
      <c r="B69" s="95"/>
      <c r="C69" s="95"/>
      <c r="D69" s="95"/>
      <c r="E69" s="373"/>
      <c r="F69" s="374"/>
      <c r="G69" s="375"/>
      <c r="H69" s="95"/>
    </row>
    <row r="70" spans="1:8" ht="84.75" customHeight="1" x14ac:dyDescent="0.3">
      <c r="A70" s="97"/>
      <c r="B70" s="95"/>
      <c r="C70" s="95"/>
      <c r="D70" s="95"/>
      <c r="E70" s="373"/>
      <c r="F70" s="374"/>
      <c r="G70" s="375"/>
      <c r="H70" s="95"/>
    </row>
    <row r="71" spans="1:8" ht="83.25" customHeight="1" x14ac:dyDescent="0.3">
      <c r="A71" s="97"/>
      <c r="B71" s="95"/>
      <c r="C71" s="95"/>
      <c r="D71" s="95"/>
      <c r="E71" s="373"/>
      <c r="F71" s="374"/>
      <c r="G71" s="375"/>
      <c r="H71" s="95"/>
    </row>
    <row r="72" spans="1:8" ht="15" customHeight="1" x14ac:dyDescent="0.3"/>
    <row r="73" spans="1:8" ht="39" customHeight="1" x14ac:dyDescent="0.3">
      <c r="A73" s="364" t="s">
        <v>148</v>
      </c>
      <c r="B73" s="365"/>
      <c r="C73" s="365"/>
      <c r="D73" s="365"/>
      <c r="E73" s="365"/>
      <c r="F73" s="365"/>
      <c r="G73" s="365"/>
      <c r="H73" s="365"/>
    </row>
    <row r="74" spans="1:8" ht="135" customHeight="1" x14ac:dyDescent="0.3">
      <c r="A74" s="92"/>
      <c r="B74" s="93"/>
      <c r="C74" s="93"/>
      <c r="D74" s="93"/>
      <c r="E74" s="93"/>
      <c r="F74" s="94"/>
    </row>
    <row r="75" spans="1:8" x14ac:dyDescent="0.3">
      <c r="A75" s="68" t="s">
        <v>149</v>
      </c>
    </row>
    <row r="76" spans="1:8" ht="52.5" customHeight="1" x14ac:dyDescent="0.3">
      <c r="A76" s="72"/>
    </row>
    <row r="77" spans="1:8" ht="24.75" customHeight="1" x14ac:dyDescent="0.3">
      <c r="A77" s="78"/>
    </row>
    <row r="78" spans="1:8" x14ac:dyDescent="0.3">
      <c r="A78" s="366" t="s">
        <v>309</v>
      </c>
      <c r="B78" s="366"/>
      <c r="C78" s="366"/>
      <c r="D78" s="366"/>
      <c r="E78" s="366"/>
      <c r="F78" s="366"/>
    </row>
    <row r="80" spans="1:8" ht="31.5" customHeight="1" x14ac:dyDescent="0.3">
      <c r="A80" s="369" t="s">
        <v>255</v>
      </c>
      <c r="B80" s="369"/>
      <c r="C80" s="370"/>
      <c r="D80" s="370"/>
      <c r="E80" s="370"/>
    </row>
    <row r="81" spans="1:5" ht="28.5" customHeight="1" x14ac:dyDescent="0.3">
      <c r="A81" s="79" t="s">
        <v>105</v>
      </c>
      <c r="B81" s="80"/>
      <c r="C81" s="369" t="s">
        <v>254</v>
      </c>
      <c r="D81" s="371"/>
      <c r="E81" s="371"/>
    </row>
    <row r="82" spans="1:5" ht="27.75" customHeight="1" x14ac:dyDescent="0.3">
      <c r="A82" s="79" t="s">
        <v>253</v>
      </c>
      <c r="B82" s="80"/>
      <c r="C82" s="369"/>
      <c r="D82" s="371"/>
      <c r="E82" s="371"/>
    </row>
    <row r="83" spans="1:5" ht="27" customHeight="1" x14ac:dyDescent="0.3">
      <c r="A83" s="372" t="s">
        <v>153</v>
      </c>
      <c r="B83" s="371"/>
      <c r="C83" s="369"/>
      <c r="D83" s="371"/>
      <c r="E83" s="371"/>
    </row>
    <row r="84" spans="1:5" ht="27.75" customHeight="1" x14ac:dyDescent="0.3">
      <c r="A84" s="372"/>
      <c r="B84" s="371"/>
      <c r="C84" s="369"/>
      <c r="D84" s="371"/>
      <c r="E84" s="371"/>
    </row>
    <row r="86" spans="1:5" ht="27" customHeight="1" x14ac:dyDescent="0.3">
      <c r="A86" s="367" t="s">
        <v>150</v>
      </c>
      <c r="B86" s="367"/>
      <c r="C86" s="367" t="s">
        <v>151</v>
      </c>
      <c r="D86" s="367"/>
      <c r="E86" s="72" t="s">
        <v>152</v>
      </c>
    </row>
    <row r="87" spans="1:5" ht="47.25" customHeight="1" x14ac:dyDescent="0.3">
      <c r="A87" s="368">
        <v>1</v>
      </c>
      <c r="B87" s="368"/>
      <c r="C87" s="403"/>
      <c r="D87" s="403"/>
      <c r="E87" s="75"/>
    </row>
    <row r="88" spans="1:5" ht="47.25" customHeight="1" x14ac:dyDescent="0.3">
      <c r="A88" s="368">
        <v>2</v>
      </c>
      <c r="B88" s="368"/>
      <c r="C88" s="403"/>
      <c r="D88" s="403"/>
      <c r="E88" s="75"/>
    </row>
    <row r="89" spans="1:5" ht="47.25" customHeight="1" x14ac:dyDescent="0.3">
      <c r="A89" s="368">
        <v>3</v>
      </c>
      <c r="B89" s="368"/>
      <c r="C89" s="403"/>
      <c r="D89" s="403"/>
      <c r="E89" s="75"/>
    </row>
    <row r="90" spans="1:5" ht="47.25" customHeight="1" x14ac:dyDescent="0.3">
      <c r="A90" s="368">
        <v>4</v>
      </c>
      <c r="B90" s="368"/>
      <c r="C90" s="403"/>
      <c r="D90" s="403"/>
      <c r="E90" s="75"/>
    </row>
    <row r="91" spans="1:5" ht="47.25" customHeight="1" x14ac:dyDescent="0.3">
      <c r="A91" s="368">
        <v>5</v>
      </c>
      <c r="B91" s="368"/>
      <c r="C91" s="403"/>
      <c r="D91" s="403"/>
      <c r="E91" s="75"/>
    </row>
    <row r="92" spans="1:5" ht="47.25" customHeight="1" x14ac:dyDescent="0.3">
      <c r="A92" s="368">
        <v>6</v>
      </c>
      <c r="B92" s="368"/>
      <c r="C92" s="403"/>
      <c r="D92" s="403"/>
      <c r="E92" s="75"/>
    </row>
    <row r="93" spans="1:5" s="100" customFormat="1" ht="18" customHeight="1" x14ac:dyDescent="0.3">
      <c r="A93" s="99"/>
      <c r="B93" s="99"/>
      <c r="C93" s="82"/>
      <c r="D93" s="82"/>
      <c r="E93" s="83"/>
    </row>
    <row r="94" spans="1:5" ht="28.5" customHeight="1" x14ac:dyDescent="0.3">
      <c r="A94" s="323" t="s">
        <v>220</v>
      </c>
      <c r="B94" s="404"/>
      <c r="C94" s="404"/>
      <c r="D94" s="404"/>
      <c r="E94" s="404"/>
    </row>
    <row r="95" spans="1:5" ht="84.75" customHeight="1" x14ac:dyDescent="0.3">
      <c r="A95" s="324"/>
      <c r="B95" s="404"/>
      <c r="C95" s="404"/>
      <c r="D95" s="404"/>
      <c r="E95" s="404"/>
    </row>
    <row r="96" spans="1:5" ht="37.5" customHeight="1" x14ac:dyDescent="0.3">
      <c r="A96" s="101" t="s">
        <v>221</v>
      </c>
      <c r="B96" s="102"/>
      <c r="C96" s="82"/>
      <c r="D96" s="82"/>
      <c r="E96" s="83"/>
    </row>
    <row r="97" spans="1:3" ht="22.5" customHeight="1" x14ac:dyDescent="0.3"/>
    <row r="98" spans="1:3" ht="59.25" customHeight="1" x14ac:dyDescent="0.3">
      <c r="A98" s="367" t="s">
        <v>176</v>
      </c>
      <c r="B98" s="367"/>
      <c r="C98" s="367"/>
    </row>
    <row r="99" spans="1:3" ht="33" customHeight="1" x14ac:dyDescent="0.3">
      <c r="A99" s="72" t="s">
        <v>153</v>
      </c>
      <c r="B99" s="72" t="s">
        <v>154</v>
      </c>
      <c r="C99" s="72" t="s">
        <v>155</v>
      </c>
    </row>
    <row r="100" spans="1:3" ht="36" customHeight="1" x14ac:dyDescent="0.3">
      <c r="A100" s="68"/>
      <c r="B100" s="68"/>
      <c r="C100" s="68"/>
    </row>
    <row r="101" spans="1:3" ht="30.75" customHeight="1" x14ac:dyDescent="0.3"/>
    <row r="102" spans="1:3" ht="42.75" customHeight="1" x14ac:dyDescent="0.3">
      <c r="A102" s="84" t="s">
        <v>156</v>
      </c>
      <c r="B102" s="402"/>
      <c r="C102" s="402"/>
    </row>
    <row r="103" spans="1:3" ht="41.25" customHeight="1" x14ac:dyDescent="0.3">
      <c r="A103" s="84" t="s">
        <v>126</v>
      </c>
      <c r="B103" s="368"/>
      <c r="C103" s="368"/>
    </row>
    <row r="104" spans="1:3" ht="43.5" customHeight="1" x14ac:dyDescent="0.3">
      <c r="A104" s="85" t="s">
        <v>105</v>
      </c>
      <c r="B104" s="81"/>
      <c r="C104" s="86"/>
    </row>
    <row r="112" spans="1:3" ht="21.75" customHeight="1" x14ac:dyDescent="0.3"/>
    <row r="113" hidden="1" x14ac:dyDescent="0.3"/>
    <row r="114" hidden="1" x14ac:dyDescent="0.3"/>
    <row r="117" ht="2.25" customHeight="1" x14ac:dyDescent="0.3"/>
    <row r="118" hidden="1" x14ac:dyDescent="0.3"/>
    <row r="119" ht="9" customHeight="1" x14ac:dyDescent="0.3"/>
    <row r="120" ht="9" customHeight="1" x14ac:dyDescent="0.3"/>
    <row r="121" hidden="1" x14ac:dyDescent="0.3"/>
  </sheetData>
  <sheetProtection formatColumns="0" formatRows="0" insertRows="0" deleteRows="0" selectLockedCells="1"/>
  <customSheetViews>
    <customSheetView guid="{DF3FDF75-7955-4BAC-9D73-E81B2AE13078}" scale="80" hiddenRows="1">
      <selection activeCell="E19" sqref="E19"/>
      <pageMargins left="0.70866141732283472" right="0.70866141732283472" top="0.74803149606299213" bottom="0.74803149606299213" header="0.31496062992125984" footer="0.31496062992125984"/>
      <pageSetup paperSize="9" scale="50" fitToHeight="3" orientation="portrait" r:id="rId1"/>
    </customSheetView>
    <customSheetView guid="{85327A8E-495D-412A-B58C-34357081A452}" scale="80" hiddenRows="1">
      <selection activeCell="E19" sqref="E19"/>
      <pageMargins left="0.70866141732283472" right="0.70866141732283472" top="0.74803149606299213" bottom="0.74803149606299213" header="0.31496062992125984" footer="0.31496062992125984"/>
      <pageSetup paperSize="9" scale="50" fitToHeight="3" orientation="portrait" r:id="rId2"/>
    </customSheetView>
  </customSheetViews>
  <mergeCells count="99">
    <mergeCell ref="A30:H30"/>
    <mergeCell ref="A38:H38"/>
    <mergeCell ref="D39:H39"/>
    <mergeCell ref="A37:F37"/>
    <mergeCell ref="A25:H25"/>
    <mergeCell ref="D26:H26"/>
    <mergeCell ref="D27:H27"/>
    <mergeCell ref="D28:H28"/>
    <mergeCell ref="D41:H41"/>
    <mergeCell ref="D42:H42"/>
    <mergeCell ref="D43:H43"/>
    <mergeCell ref="D44:H44"/>
    <mergeCell ref="D34:H34"/>
    <mergeCell ref="D40:H40"/>
    <mergeCell ref="B102:C102"/>
    <mergeCell ref="B103:C103"/>
    <mergeCell ref="C86:D86"/>
    <mergeCell ref="C87:D87"/>
    <mergeCell ref="C88:D88"/>
    <mergeCell ref="C89:D89"/>
    <mergeCell ref="C90:D90"/>
    <mergeCell ref="A98:C98"/>
    <mergeCell ref="A90:B90"/>
    <mergeCell ref="A91:B91"/>
    <mergeCell ref="A92:B92"/>
    <mergeCell ref="C91:D91"/>
    <mergeCell ref="C92:D92"/>
    <mergeCell ref="A95:E95"/>
    <mergeCell ref="A94:E94"/>
    <mergeCell ref="A89:B89"/>
    <mergeCell ref="A64:A65"/>
    <mergeCell ref="A52:F52"/>
    <mergeCell ref="A54:F54"/>
    <mergeCell ref="A56:F56"/>
    <mergeCell ref="A58:F58"/>
    <mergeCell ref="B64:B65"/>
    <mergeCell ref="C64:C65"/>
    <mergeCell ref="E64:G65"/>
    <mergeCell ref="A62:H62"/>
    <mergeCell ref="A53:H53"/>
    <mergeCell ref="A55:H55"/>
    <mergeCell ref="A57:H57"/>
    <mergeCell ref="A20:H20"/>
    <mergeCell ref="D21:H21"/>
    <mergeCell ref="D22:H22"/>
    <mergeCell ref="D23:H23"/>
    <mergeCell ref="D24:H24"/>
    <mergeCell ref="D16:H16"/>
    <mergeCell ref="A15:H15"/>
    <mergeCell ref="D17:H17"/>
    <mergeCell ref="D18:H18"/>
    <mergeCell ref="D19:H19"/>
    <mergeCell ref="A10:F11"/>
    <mergeCell ref="A12:F12"/>
    <mergeCell ref="A8:H8"/>
    <mergeCell ref="A9:H9"/>
    <mergeCell ref="D14:H14"/>
    <mergeCell ref="A13:H13"/>
    <mergeCell ref="E71:G71"/>
    <mergeCell ref="D29:H29"/>
    <mergeCell ref="D31:H31"/>
    <mergeCell ref="D32:H32"/>
    <mergeCell ref="D33:H33"/>
    <mergeCell ref="H64:H65"/>
    <mergeCell ref="A47:F47"/>
    <mergeCell ref="A49:F49"/>
    <mergeCell ref="A39:B39"/>
    <mergeCell ref="A40:B40"/>
    <mergeCell ref="A41:B41"/>
    <mergeCell ref="A42:B42"/>
    <mergeCell ref="A43:B43"/>
    <mergeCell ref="A44:B44"/>
    <mergeCell ref="A46:H46"/>
    <mergeCell ref="A51:H51"/>
    <mergeCell ref="E66:G66"/>
    <mergeCell ref="E67:G67"/>
    <mergeCell ref="E68:G68"/>
    <mergeCell ref="E69:G69"/>
    <mergeCell ref="E70:G70"/>
    <mergeCell ref="A73:H73"/>
    <mergeCell ref="A78:F78"/>
    <mergeCell ref="A86:B86"/>
    <mergeCell ref="A87:B87"/>
    <mergeCell ref="A88:B88"/>
    <mergeCell ref="A80:E80"/>
    <mergeCell ref="D81:E81"/>
    <mergeCell ref="D82:E82"/>
    <mergeCell ref="D83:E83"/>
    <mergeCell ref="D84:E84"/>
    <mergeCell ref="C81:C84"/>
    <mergeCell ref="A83:A84"/>
    <mergeCell ref="B83:B84"/>
    <mergeCell ref="A2:H2"/>
    <mergeCell ref="B3:C3"/>
    <mergeCell ref="B4:C4"/>
    <mergeCell ref="B5:C5"/>
    <mergeCell ref="D3:E3"/>
    <mergeCell ref="D4:E4"/>
    <mergeCell ref="D5:E5"/>
  </mergeCells>
  <dataValidations xWindow="1199" yWindow="294" count="6">
    <dataValidation type="textLength" operator="lessThanOrEqual" allowBlank="1" showInputMessage="1" showErrorMessage="1" promptTitle="Please give expenditure summary" prompt="Maximum of 1,000 characters" sqref="A52">
      <formula1>500</formula1>
    </dataValidation>
    <dataValidation type="textLength" operator="lessThanOrEqual" allowBlank="1" showInputMessage="1" showErrorMessage="1" promptTitle="Monitoring Officer comments" prompt="Maximum of 1,000 characters" sqref="A47 A54 A74">
      <formula1>1000</formula1>
    </dataValidation>
    <dataValidation type="textLength" operator="lessThanOrEqual" allowBlank="1" showInputMessage="1" showErrorMessage="1" promptTitle="Jobs update for the last quarter" prompt="Maximum of 1,000 characters" sqref="A56">
      <formula1>1000</formula1>
    </dataValidation>
    <dataValidation type="textLength" operator="lessThanOrEqual" allowBlank="1" showInputMessage="1" showErrorMessage="1" promptTitle="Monitoring officer comments" prompt="Maximum of 1,000 characters" sqref="A58">
      <formula1>1000</formula1>
    </dataValidation>
    <dataValidation type="textLength" operator="lessThanOrEqual" allowBlank="1" showInputMessage="1" showErrorMessage="1" promptTitle="Please provide progress update" prompt="Maximum of 3,500 characters_x000a__x000a_" sqref="A10:F11">
      <formula1>3500</formula1>
    </dataValidation>
    <dataValidation allowBlank="1" showInputMessage="1" showErrorMessage="1" prompt="To  begin a new text paragraph within the cell press ALT and RETURN" sqref="D44:H44 A40:B44 D40:D42 E41:H42"/>
  </dataValidations>
  <pageMargins left="0.25" right="0.25" top="0.75" bottom="0.75" header="0.3" footer="0.3"/>
  <pageSetup paperSize="9" scale="49" fitToHeight="3" orientation="landscape" r:id="rId3"/>
  <headerFooter>
    <oddFooter>&amp;R&amp;10&amp;F</oddFooter>
  </headerFooter>
  <rowBreaks count="6" manualBreakCount="6">
    <brk id="6" max="7" man="1"/>
    <brk id="13" max="7" man="1"/>
    <brk id="36" max="7" man="1"/>
    <brk id="47" max="16383" man="1"/>
    <brk id="59" max="7" man="1"/>
    <brk id="76" max="16383" man="1"/>
  </rowBreaks>
  <drawing r:id="rId4"/>
  <extLst>
    <ext xmlns:x14="http://schemas.microsoft.com/office/spreadsheetml/2009/9/main" uri="{CCE6A557-97BC-4b89-ADB6-D9C93CAAB3DF}">
      <x14:dataValidations xmlns:xm="http://schemas.microsoft.com/office/excel/2006/main" xWindow="1199" yWindow="294" count="4">
        <x14:dataValidation type="list" allowBlank="1" showInputMessage="1" showErrorMessage="1" prompt="please choose an option">
          <x14:formula1>
            <xm:f>'NEW Data Validation '!$A$52:$A$53</xm:f>
          </x14:formula1>
          <xm:sqref>C16:C19 C21:C24 C26:C29 C31:C34</xm:sqref>
        </x14:dataValidation>
        <x14:dataValidation type="list" allowBlank="1" showInputMessage="1" showErrorMessage="1">
          <x14:formula1>
            <xm:f>'NEW Data Validation '!$A$60:$A$62</xm:f>
          </x14:formula1>
          <xm:sqref>A76</xm:sqref>
        </x14:dataValidation>
        <x14:dataValidation type="list" allowBlank="1" showInputMessage="1" showErrorMessage="1" prompt="Please Choose and option">
          <x14:formula1>
            <xm:f>'NEW Data Validation '!$A$55:$A$58</xm:f>
          </x14:formula1>
          <xm:sqref>C40:C44</xm:sqref>
        </x14:dataValidation>
        <x14:dataValidation type="list" allowBlank="1" showInputMessage="1" showErrorMessage="1" prompt="please select an otion">
          <x14:formula1>
            <xm:f>'NEW Data Validation '!$A$55:$A$58</xm:f>
          </x14:formula1>
          <xm:sqref>H66:H71 D66:D71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Z46"/>
  <sheetViews>
    <sheetView showGridLines="0" topLeftCell="I16" zoomScale="55" zoomScaleNormal="55" zoomScaleSheetLayoutView="55" workbookViewId="0">
      <selection activeCell="Y36" sqref="Y36"/>
    </sheetView>
  </sheetViews>
  <sheetFormatPr defaultColWidth="8.90625" defaultRowHeight="13.2" x14ac:dyDescent="0.25"/>
  <cols>
    <col min="1" max="1" width="1.08984375" style="28" customWidth="1"/>
    <col min="2" max="2" width="42.6328125" style="28" customWidth="1"/>
    <col min="3" max="3" width="1.6328125" style="28" customWidth="1"/>
    <col min="4" max="6" width="16.453125" style="28" customWidth="1"/>
    <col min="7" max="7" width="0.90625" style="28" customWidth="1"/>
    <col min="8" max="11" width="16.36328125" style="28" customWidth="1"/>
    <col min="12" max="12" width="16.36328125" style="28" hidden="1" customWidth="1"/>
    <col min="13" max="15" width="16.36328125" style="28" customWidth="1"/>
    <col min="16" max="16" width="0.90625" style="28" customWidth="1"/>
    <col min="17" max="22" width="16.6328125" style="28" customWidth="1"/>
    <col min="23" max="23" width="5.08984375" style="28" customWidth="1"/>
    <col min="24" max="26" width="17.54296875" style="28" customWidth="1"/>
    <col min="27" max="16384" width="8.90625" style="30"/>
  </cols>
  <sheetData>
    <row r="1" spans="1:26" s="137" customFormat="1" ht="76.2" customHeight="1" x14ac:dyDescent="0.25">
      <c r="A1" s="136"/>
      <c r="C1" s="136"/>
      <c r="D1" s="136"/>
      <c r="E1" s="136"/>
      <c r="F1" s="136"/>
      <c r="G1" s="136"/>
      <c r="H1" s="136"/>
      <c r="I1" s="136"/>
      <c r="J1" s="136"/>
      <c r="K1" s="136"/>
      <c r="L1" s="136"/>
      <c r="M1" s="136"/>
      <c r="N1" s="136"/>
      <c r="O1" s="136"/>
      <c r="P1" s="136"/>
      <c r="Q1" s="136"/>
      <c r="R1" s="136"/>
      <c r="S1" s="136"/>
      <c r="T1" s="136"/>
      <c r="U1" s="136"/>
      <c r="V1" s="136"/>
      <c r="W1" s="136"/>
      <c r="X1" s="136"/>
      <c r="Y1" s="136"/>
      <c r="Z1" s="136"/>
    </row>
    <row r="2" spans="1:26" s="161" customFormat="1" ht="22.8" x14ac:dyDescent="0.4">
      <c r="A2" s="459" t="s">
        <v>318</v>
      </c>
      <c r="B2" s="459"/>
      <c r="C2" s="459"/>
      <c r="D2" s="459"/>
      <c r="E2" s="459"/>
      <c r="F2" s="459"/>
      <c r="G2" s="459"/>
      <c r="H2" s="459"/>
      <c r="I2" s="459"/>
      <c r="J2" s="459"/>
      <c r="K2" s="459"/>
      <c r="L2" s="459"/>
      <c r="M2" s="459"/>
      <c r="N2" s="459"/>
      <c r="O2" s="459"/>
      <c r="P2" s="459"/>
      <c r="Q2" s="459"/>
      <c r="R2" s="459"/>
      <c r="S2" s="459"/>
      <c r="T2" s="459"/>
      <c r="U2" s="459"/>
      <c r="V2" s="459"/>
      <c r="W2" s="459"/>
      <c r="X2" s="459"/>
      <c r="Y2" s="459"/>
      <c r="Z2" s="459"/>
    </row>
    <row r="3" spans="1:26" s="137" customFormat="1" ht="73.5" customHeight="1" x14ac:dyDescent="0.25">
      <c r="A3" s="136"/>
      <c r="B3" s="458" t="s">
        <v>336</v>
      </c>
      <c r="C3" s="458"/>
      <c r="D3" s="458"/>
      <c r="E3" s="458"/>
      <c r="F3" s="458"/>
      <c r="G3" s="458"/>
      <c r="H3" s="458"/>
      <c r="I3" s="458"/>
      <c r="J3" s="458"/>
      <c r="K3" s="458"/>
      <c r="L3" s="458"/>
      <c r="M3" s="458"/>
      <c r="N3" s="458"/>
      <c r="O3" s="458"/>
      <c r="P3" s="458"/>
      <c r="Q3" s="458"/>
      <c r="R3" s="458"/>
      <c r="S3" s="458"/>
      <c r="T3" s="458"/>
      <c r="U3" s="458"/>
      <c r="V3" s="458"/>
      <c r="W3" s="136"/>
      <c r="X3" s="136"/>
      <c r="Y3" s="136"/>
      <c r="Z3" s="136"/>
    </row>
    <row r="4" spans="1:26" s="137" customFormat="1" ht="22.5" customHeight="1" x14ac:dyDescent="0.3">
      <c r="A4" s="136"/>
      <c r="B4" s="425" t="s">
        <v>3</v>
      </c>
      <c r="C4" s="424" t="s">
        <v>0</v>
      </c>
      <c r="D4" s="424"/>
      <c r="E4" s="470">
        <f>'Claim (P)'!C3</f>
        <v>0</v>
      </c>
      <c r="F4" s="470"/>
      <c r="G4" s="470"/>
      <c r="H4" s="470"/>
      <c r="I4" s="470"/>
      <c r="J4" s="470"/>
      <c r="L4" s="136"/>
      <c r="M4" s="424" t="s">
        <v>1</v>
      </c>
      <c r="N4" s="445"/>
      <c r="O4" s="471">
        <f>'Claim (P)'!F14</f>
        <v>0</v>
      </c>
      <c r="P4" s="472"/>
      <c r="Q4" s="472"/>
      <c r="R4" s="231" t="str">
        <f>'Claim (P)'!F15</f>
        <v>2014/2015</v>
      </c>
      <c r="S4" s="136"/>
      <c r="T4" s="443" t="s">
        <v>2</v>
      </c>
      <c r="U4" s="444"/>
      <c r="V4" s="444"/>
      <c r="W4" s="444"/>
      <c r="X4" s="444"/>
      <c r="Y4" s="444"/>
      <c r="Z4" s="444"/>
    </row>
    <row r="5" spans="1:26" s="137" customFormat="1" ht="22.5" customHeight="1" x14ac:dyDescent="0.3">
      <c r="A5" s="136"/>
      <c r="B5" s="425"/>
      <c r="C5" s="424" t="s">
        <v>319</v>
      </c>
      <c r="D5" s="424"/>
      <c r="E5" s="473">
        <f>'Claim (P)'!F8</f>
        <v>0</v>
      </c>
      <c r="F5" s="473"/>
      <c r="G5" s="473"/>
      <c r="H5" s="473"/>
      <c r="I5" s="473"/>
      <c r="J5" s="473"/>
      <c r="L5" s="136"/>
      <c r="M5" s="424" t="s">
        <v>4</v>
      </c>
      <c r="N5" s="445"/>
      <c r="O5" s="446"/>
      <c r="P5" s="446"/>
      <c r="Q5" s="446"/>
      <c r="R5" s="446"/>
      <c r="S5" s="136"/>
      <c r="T5" s="447" t="s">
        <v>320</v>
      </c>
      <c r="U5" s="447"/>
      <c r="V5" s="447"/>
      <c r="W5" s="447"/>
      <c r="X5" s="447"/>
      <c r="Y5" s="447"/>
      <c r="Z5" s="447"/>
    </row>
    <row r="6" spans="1:26" s="137" customFormat="1" ht="22.5" customHeight="1" x14ac:dyDescent="0.3">
      <c r="A6" s="136"/>
      <c r="B6" s="425"/>
      <c r="C6" s="461" t="s">
        <v>5</v>
      </c>
      <c r="D6" s="461"/>
      <c r="E6" s="463">
        <f>'Claim (P)'!C7</f>
        <v>0</v>
      </c>
      <c r="F6" s="463"/>
      <c r="G6" s="463"/>
      <c r="H6" s="463"/>
      <c r="I6" s="463"/>
      <c r="J6" s="463"/>
      <c r="K6" s="136"/>
      <c r="L6" s="136"/>
      <c r="M6" s="424" t="s">
        <v>6</v>
      </c>
      <c r="N6" s="445"/>
      <c r="O6" s="448"/>
      <c r="P6" s="449"/>
      <c r="Q6" s="449"/>
      <c r="R6" s="450"/>
      <c r="S6" s="136"/>
      <c r="T6" s="447"/>
      <c r="U6" s="447"/>
      <c r="V6" s="447"/>
      <c r="W6" s="447"/>
      <c r="X6" s="447"/>
      <c r="Y6" s="447"/>
      <c r="Z6" s="447"/>
    </row>
    <row r="7" spans="1:26" s="137" customFormat="1" ht="22.5" customHeight="1" x14ac:dyDescent="0.3">
      <c r="A7" s="136"/>
      <c r="B7" s="425"/>
      <c r="C7" s="462"/>
      <c r="D7" s="462"/>
      <c r="E7" s="464"/>
      <c r="F7" s="464"/>
      <c r="G7" s="464"/>
      <c r="H7" s="464"/>
      <c r="I7" s="464"/>
      <c r="J7" s="464"/>
      <c r="K7" s="136"/>
      <c r="L7" s="136"/>
      <c r="M7" s="424" t="s">
        <v>7</v>
      </c>
      <c r="N7" s="445"/>
      <c r="O7" s="451"/>
      <c r="P7" s="452"/>
      <c r="Q7" s="452"/>
      <c r="R7" s="453"/>
      <c r="S7" s="136"/>
      <c r="T7" s="447"/>
      <c r="U7" s="447"/>
      <c r="V7" s="447"/>
      <c r="W7" s="447"/>
      <c r="X7" s="447"/>
      <c r="Y7" s="447"/>
      <c r="Z7" s="447"/>
    </row>
    <row r="8" spans="1:26" s="137" customFormat="1" ht="22.5" customHeight="1" x14ac:dyDescent="0.3">
      <c r="A8" s="136"/>
      <c r="B8" s="425"/>
      <c r="C8" s="424" t="s">
        <v>8</v>
      </c>
      <c r="D8" s="424"/>
      <c r="E8" s="469"/>
      <c r="F8" s="469"/>
      <c r="G8" s="469"/>
      <c r="H8" s="469"/>
      <c r="I8" s="469"/>
      <c r="J8" s="469"/>
      <c r="L8" s="138"/>
      <c r="M8" s="465" t="s">
        <v>9</v>
      </c>
      <c r="N8" s="227" t="s">
        <v>10</v>
      </c>
      <c r="O8" s="466"/>
      <c r="P8" s="466"/>
      <c r="Q8" s="466"/>
      <c r="R8" s="466"/>
      <c r="S8" s="136"/>
      <c r="T8" s="447"/>
      <c r="U8" s="447"/>
      <c r="V8" s="447"/>
      <c r="W8" s="447"/>
      <c r="X8" s="447"/>
      <c r="Y8" s="447"/>
      <c r="Z8" s="447"/>
    </row>
    <row r="9" spans="1:26" s="137" customFormat="1" ht="22.5" customHeight="1" x14ac:dyDescent="0.3">
      <c r="A9" s="136"/>
      <c r="B9" s="425"/>
      <c r="C9" s="424" t="s">
        <v>11</v>
      </c>
      <c r="D9" s="424"/>
      <c r="E9" s="469"/>
      <c r="F9" s="469"/>
      <c r="G9" s="469"/>
      <c r="H9" s="469"/>
      <c r="I9" s="469"/>
      <c r="J9" s="469"/>
      <c r="L9" s="138"/>
      <c r="M9" s="465"/>
      <c r="N9" s="227" t="s">
        <v>12</v>
      </c>
      <c r="O9" s="467"/>
      <c r="P9" s="468"/>
      <c r="Q9" s="468"/>
      <c r="R9" s="468"/>
      <c r="S9" s="136"/>
      <c r="T9" s="447"/>
      <c r="U9" s="447"/>
      <c r="V9" s="447"/>
      <c r="W9" s="447"/>
      <c r="X9" s="447"/>
      <c r="Y9" s="447"/>
      <c r="Z9" s="447"/>
    </row>
    <row r="10" spans="1:26" ht="64.8" customHeight="1" x14ac:dyDescent="0.3">
      <c r="B10" s="423" t="s">
        <v>247</v>
      </c>
      <c r="C10" s="423"/>
      <c r="D10" s="423"/>
      <c r="E10" s="423"/>
      <c r="F10" s="460"/>
      <c r="G10" s="460"/>
      <c r="H10" s="460"/>
      <c r="I10" s="460"/>
      <c r="J10" s="460"/>
      <c r="K10" s="460"/>
      <c r="L10" s="460"/>
      <c r="M10" s="460"/>
      <c r="N10" s="460"/>
      <c r="O10" s="460"/>
      <c r="P10" s="460"/>
      <c r="Q10" s="460"/>
      <c r="R10" s="460"/>
      <c r="S10" s="460"/>
      <c r="T10" s="27"/>
      <c r="U10" s="27"/>
      <c r="V10" s="27"/>
      <c r="W10" s="27"/>
      <c r="X10" s="27"/>
      <c r="Y10" s="27"/>
      <c r="Z10" s="27"/>
    </row>
    <row r="11" spans="1:26" ht="12" customHeight="1" x14ac:dyDescent="0.25">
      <c r="H11" s="31"/>
      <c r="I11" s="31"/>
      <c r="J11" s="31"/>
      <c r="K11" s="31"/>
      <c r="L11" s="31"/>
      <c r="M11" s="31"/>
      <c r="N11" s="31"/>
      <c r="O11" s="31"/>
    </row>
    <row r="12" spans="1:26" s="137" customFormat="1" ht="21" customHeight="1" x14ac:dyDescent="0.3">
      <c r="A12" s="136"/>
      <c r="B12" s="25" t="s">
        <v>202</v>
      </c>
      <c r="C12" s="136"/>
      <c r="D12" s="428" t="s">
        <v>245</v>
      </c>
      <c r="E12" s="428"/>
      <c r="F12" s="428"/>
      <c r="G12" s="428"/>
      <c r="H12" s="428"/>
      <c r="I12" s="428"/>
      <c r="J12" s="428"/>
      <c r="K12" s="428"/>
      <c r="L12" s="428"/>
      <c r="M12" s="428"/>
      <c r="N12" s="428"/>
      <c r="O12" s="428"/>
      <c r="P12" s="428"/>
      <c r="Q12" s="428"/>
      <c r="R12" s="428"/>
      <c r="S12" s="428"/>
      <c r="T12" s="428"/>
      <c r="U12" s="428"/>
      <c r="V12" s="428"/>
      <c r="W12" s="428"/>
      <c r="X12" s="428"/>
      <c r="Y12" s="428"/>
      <c r="Z12" s="428"/>
    </row>
    <row r="13" spans="1:26" s="137" customFormat="1" ht="15.75" customHeight="1" x14ac:dyDescent="0.3">
      <c r="A13" s="136"/>
      <c r="B13" s="136"/>
      <c r="C13" s="140"/>
      <c r="D13" s="412" t="s">
        <v>335</v>
      </c>
      <c r="E13" s="412"/>
      <c r="F13" s="412"/>
      <c r="G13" s="140"/>
      <c r="H13" s="433" t="s">
        <v>351</v>
      </c>
      <c r="I13" s="434"/>
      <c r="J13" s="434"/>
      <c r="K13" s="435" t="str">
        <f>R4</f>
        <v>2014/2015</v>
      </c>
      <c r="L13" s="435"/>
      <c r="M13" s="435"/>
      <c r="N13" s="435"/>
      <c r="O13" s="436"/>
      <c r="P13" s="140"/>
      <c r="Q13" s="421" t="s">
        <v>75</v>
      </c>
      <c r="R13" s="422"/>
      <c r="S13" s="422"/>
      <c r="T13" s="421" t="s">
        <v>75</v>
      </c>
      <c r="U13" s="422"/>
      <c r="V13" s="422"/>
      <c r="W13" s="136"/>
      <c r="X13" s="431" t="s">
        <v>13</v>
      </c>
      <c r="Y13" s="432"/>
      <c r="Z13" s="432"/>
    </row>
    <row r="14" spans="1:26" s="143" customFormat="1" ht="132" customHeight="1" x14ac:dyDescent="0.3">
      <c r="A14" s="141"/>
      <c r="B14" s="141"/>
      <c r="C14" s="142"/>
      <c r="D14" s="275" t="s">
        <v>14</v>
      </c>
      <c r="E14" s="275" t="s">
        <v>15</v>
      </c>
      <c r="F14" s="280" t="s">
        <v>16</v>
      </c>
      <c r="G14" s="142"/>
      <c r="H14" s="276" t="s">
        <v>59</v>
      </c>
      <c r="I14" s="276" t="s">
        <v>61</v>
      </c>
      <c r="J14" s="276" t="s">
        <v>63</v>
      </c>
      <c r="K14" s="276" t="s">
        <v>65</v>
      </c>
      <c r="L14" s="276" t="s">
        <v>70</v>
      </c>
      <c r="M14" s="276" t="s">
        <v>17</v>
      </c>
      <c r="N14" s="276" t="s">
        <v>18</v>
      </c>
      <c r="O14" s="295" t="s">
        <v>16</v>
      </c>
      <c r="P14" s="142"/>
      <c r="Q14" s="277" t="s">
        <v>19</v>
      </c>
      <c r="R14" s="277" t="s">
        <v>20</v>
      </c>
      <c r="S14" s="286" t="s">
        <v>16</v>
      </c>
      <c r="T14" s="277" t="s">
        <v>19</v>
      </c>
      <c r="U14" s="277" t="s">
        <v>20</v>
      </c>
      <c r="V14" s="286" t="s">
        <v>16</v>
      </c>
      <c r="W14" s="141"/>
      <c r="X14" s="248" t="s">
        <v>19</v>
      </c>
      <c r="Y14" s="248" t="s">
        <v>20</v>
      </c>
      <c r="Z14" s="283" t="s">
        <v>16</v>
      </c>
    </row>
    <row r="15" spans="1:26" s="143" customFormat="1" ht="50.25" customHeight="1" x14ac:dyDescent="0.3">
      <c r="A15" s="141"/>
      <c r="B15" s="144" t="s">
        <v>167</v>
      </c>
      <c r="C15" s="141"/>
      <c r="D15" s="281" t="s">
        <v>21</v>
      </c>
      <c r="E15" s="282" t="s">
        <v>22</v>
      </c>
      <c r="F15" s="281" t="s">
        <v>21</v>
      </c>
      <c r="G15" s="141"/>
      <c r="H15" s="290" t="s">
        <v>21</v>
      </c>
      <c r="I15" s="290" t="s">
        <v>21</v>
      </c>
      <c r="J15" s="290" t="s">
        <v>23</v>
      </c>
      <c r="K15" s="290" t="s">
        <v>23</v>
      </c>
      <c r="L15" s="290" t="s">
        <v>21</v>
      </c>
      <c r="M15" s="290" t="s">
        <v>23</v>
      </c>
      <c r="N15" s="291" t="s">
        <v>22</v>
      </c>
      <c r="O15" s="290" t="s">
        <v>21</v>
      </c>
      <c r="P15" s="141"/>
      <c r="Q15" s="287" t="s">
        <v>23</v>
      </c>
      <c r="R15" s="287" t="s">
        <v>22</v>
      </c>
      <c r="S15" s="287" t="s">
        <v>23</v>
      </c>
      <c r="T15" s="287" t="s">
        <v>23</v>
      </c>
      <c r="U15" s="287" t="s">
        <v>22</v>
      </c>
      <c r="V15" s="287" t="s">
        <v>23</v>
      </c>
      <c r="W15" s="141"/>
      <c r="X15" s="284" t="s">
        <v>23</v>
      </c>
      <c r="Y15" s="284" t="s">
        <v>22</v>
      </c>
      <c r="Z15" s="284" t="s">
        <v>23</v>
      </c>
    </row>
    <row r="16" spans="1:26" s="137" customFormat="1" ht="15.6" x14ac:dyDescent="0.3">
      <c r="A16" s="136"/>
      <c r="B16" s="139"/>
      <c r="C16" s="136"/>
      <c r="D16" s="136"/>
      <c r="E16" s="139"/>
      <c r="F16" s="136"/>
      <c r="G16" s="136"/>
      <c r="H16" s="136"/>
      <c r="I16" s="136"/>
      <c r="J16" s="136"/>
      <c r="K16" s="136"/>
      <c r="L16" s="136"/>
      <c r="M16" s="136"/>
      <c r="N16" s="139"/>
      <c r="O16" s="136"/>
      <c r="P16" s="136"/>
      <c r="Q16" s="293"/>
      <c r="R16" s="294"/>
      <c r="S16" s="293"/>
      <c r="T16" s="293"/>
      <c r="U16" s="293"/>
      <c r="V16" s="293"/>
      <c r="W16" s="136"/>
      <c r="X16" s="136"/>
      <c r="Y16" s="136"/>
      <c r="Z16" s="136"/>
    </row>
    <row r="17" spans="1:26" s="137" customFormat="1" ht="24.75" customHeight="1" x14ac:dyDescent="0.3">
      <c r="A17" s="136"/>
      <c r="B17" s="145"/>
      <c r="C17" s="146"/>
      <c r="D17" s="266"/>
      <c r="E17" s="261"/>
      <c r="F17" s="260">
        <f>D17-E17</f>
        <v>0</v>
      </c>
      <c r="G17" s="147"/>
      <c r="H17" s="261"/>
      <c r="I17" s="261"/>
      <c r="J17" s="261"/>
      <c r="K17" s="261"/>
      <c r="L17" s="261">
        <v>400</v>
      </c>
      <c r="M17" s="260">
        <f t="shared" ref="M17:M22" si="0">SUM(H17:K17)</f>
        <v>0</v>
      </c>
      <c r="N17" s="261"/>
      <c r="O17" s="260">
        <f>M17-N17</f>
        <v>0</v>
      </c>
      <c r="P17" s="147"/>
      <c r="Q17" s="266"/>
      <c r="R17" s="266"/>
      <c r="S17" s="262">
        <f>Q17-R17</f>
        <v>0</v>
      </c>
      <c r="T17" s="266"/>
      <c r="U17" s="266"/>
      <c r="V17" s="262">
        <f>T17-U17</f>
        <v>0</v>
      </c>
      <c r="W17" s="148"/>
      <c r="X17" s="262">
        <f t="shared" ref="X17:X20" si="1">D17+M17+Q17+T17</f>
        <v>0</v>
      </c>
      <c r="Y17" s="260">
        <f>SUM(E17+N17+R17+U17)</f>
        <v>0</v>
      </c>
      <c r="Z17" s="262">
        <f>SUM(X17-Y17)</f>
        <v>0</v>
      </c>
    </row>
    <row r="18" spans="1:26" s="137" customFormat="1" ht="24.75" customHeight="1" x14ac:dyDescent="0.3">
      <c r="A18" s="136"/>
      <c r="B18" s="145"/>
      <c r="C18" s="146"/>
      <c r="D18" s="266"/>
      <c r="E18" s="261"/>
      <c r="F18" s="260">
        <f t="shared" ref="F18:F22" si="2">D18-E18</f>
        <v>0</v>
      </c>
      <c r="G18" s="147"/>
      <c r="H18" s="261"/>
      <c r="I18" s="261"/>
      <c r="J18" s="261"/>
      <c r="K18" s="261"/>
      <c r="L18" s="266"/>
      <c r="M18" s="260">
        <f t="shared" si="0"/>
        <v>0</v>
      </c>
      <c r="N18" s="261"/>
      <c r="O18" s="260">
        <f t="shared" ref="O18:O22" si="3">M18-N18</f>
        <v>0</v>
      </c>
      <c r="P18" s="147"/>
      <c r="Q18" s="266"/>
      <c r="R18" s="266"/>
      <c r="S18" s="262">
        <f t="shared" ref="S18:S22" si="4">Q18-R18</f>
        <v>0</v>
      </c>
      <c r="T18" s="266"/>
      <c r="U18" s="266"/>
      <c r="V18" s="262">
        <f t="shared" ref="V18:V22" si="5">T18-U18</f>
        <v>0</v>
      </c>
      <c r="W18" s="148"/>
      <c r="X18" s="262">
        <f t="shared" si="1"/>
        <v>0</v>
      </c>
      <c r="Y18" s="260">
        <f t="shared" ref="Y18:Y22" si="6">SUM(E18+N18+R18+U18)</f>
        <v>0</v>
      </c>
      <c r="Z18" s="262">
        <f t="shared" ref="Z18:Z22" si="7">SUM(X18-Y18)</f>
        <v>0</v>
      </c>
    </row>
    <row r="19" spans="1:26" s="137" customFormat="1" ht="24.75" customHeight="1" x14ac:dyDescent="0.3">
      <c r="A19" s="136"/>
      <c r="B19" s="145"/>
      <c r="C19" s="146"/>
      <c r="D19" s="266"/>
      <c r="E19" s="261"/>
      <c r="F19" s="260">
        <f t="shared" si="2"/>
        <v>0</v>
      </c>
      <c r="G19" s="147"/>
      <c r="H19" s="261"/>
      <c r="I19" s="261"/>
      <c r="J19" s="261"/>
      <c r="K19" s="261"/>
      <c r="L19" s="266"/>
      <c r="M19" s="260">
        <f t="shared" si="0"/>
        <v>0</v>
      </c>
      <c r="N19" s="261"/>
      <c r="O19" s="260">
        <f t="shared" si="3"/>
        <v>0</v>
      </c>
      <c r="P19" s="147"/>
      <c r="Q19" s="266"/>
      <c r="R19" s="266"/>
      <c r="S19" s="262">
        <f t="shared" si="4"/>
        <v>0</v>
      </c>
      <c r="T19" s="266"/>
      <c r="U19" s="266"/>
      <c r="V19" s="262">
        <f t="shared" si="5"/>
        <v>0</v>
      </c>
      <c r="W19" s="148"/>
      <c r="X19" s="262">
        <f t="shared" si="1"/>
        <v>0</v>
      </c>
      <c r="Y19" s="260">
        <f t="shared" si="6"/>
        <v>0</v>
      </c>
      <c r="Z19" s="262">
        <f t="shared" si="7"/>
        <v>0</v>
      </c>
    </row>
    <row r="20" spans="1:26" s="137" customFormat="1" ht="24.75" customHeight="1" x14ac:dyDescent="0.3">
      <c r="A20" s="136"/>
      <c r="B20" s="145"/>
      <c r="C20" s="146"/>
      <c r="D20" s="266"/>
      <c r="E20" s="261"/>
      <c r="F20" s="260">
        <f t="shared" si="2"/>
        <v>0</v>
      </c>
      <c r="G20" s="147"/>
      <c r="H20" s="261"/>
      <c r="I20" s="261"/>
      <c r="J20" s="261"/>
      <c r="K20" s="261"/>
      <c r="L20" s="266"/>
      <c r="M20" s="260">
        <f t="shared" si="0"/>
        <v>0</v>
      </c>
      <c r="N20" s="261"/>
      <c r="O20" s="260">
        <f t="shared" si="3"/>
        <v>0</v>
      </c>
      <c r="P20" s="147"/>
      <c r="Q20" s="266"/>
      <c r="R20" s="266"/>
      <c r="S20" s="262">
        <f t="shared" si="4"/>
        <v>0</v>
      </c>
      <c r="T20" s="266"/>
      <c r="U20" s="266"/>
      <c r="V20" s="262">
        <f t="shared" si="5"/>
        <v>0</v>
      </c>
      <c r="W20" s="148"/>
      <c r="X20" s="262">
        <f t="shared" si="1"/>
        <v>0</v>
      </c>
      <c r="Y20" s="260">
        <f t="shared" si="6"/>
        <v>0</v>
      </c>
      <c r="Z20" s="262">
        <f t="shared" si="7"/>
        <v>0</v>
      </c>
    </row>
    <row r="21" spans="1:26" s="137" customFormat="1" ht="24.75" customHeight="1" x14ac:dyDescent="0.3">
      <c r="A21" s="136"/>
      <c r="B21" s="149" t="s">
        <v>56</v>
      </c>
      <c r="C21" s="146"/>
      <c r="D21" s="266"/>
      <c r="E21" s="261"/>
      <c r="F21" s="260">
        <f t="shared" si="2"/>
        <v>0</v>
      </c>
      <c r="G21" s="147"/>
      <c r="H21" s="261"/>
      <c r="I21" s="261"/>
      <c r="J21" s="261"/>
      <c r="K21" s="261"/>
      <c r="L21" s="266"/>
      <c r="M21" s="260">
        <f t="shared" si="0"/>
        <v>0</v>
      </c>
      <c r="N21" s="261"/>
      <c r="O21" s="260">
        <f t="shared" si="3"/>
        <v>0</v>
      </c>
      <c r="P21" s="147"/>
      <c r="Q21" s="266"/>
      <c r="R21" s="266"/>
      <c r="S21" s="262">
        <f t="shared" si="4"/>
        <v>0</v>
      </c>
      <c r="T21" s="266"/>
      <c r="U21" s="266"/>
      <c r="V21" s="262">
        <f t="shared" si="5"/>
        <v>0</v>
      </c>
      <c r="W21" s="148"/>
      <c r="X21" s="262">
        <f>D21+M21+Q21+T21</f>
        <v>0</v>
      </c>
      <c r="Y21" s="260">
        <f t="shared" si="6"/>
        <v>0</v>
      </c>
      <c r="Z21" s="262">
        <f t="shared" si="7"/>
        <v>0</v>
      </c>
    </row>
    <row r="22" spans="1:26" s="137" customFormat="1" ht="24.75" customHeight="1" x14ac:dyDescent="0.3">
      <c r="A22" s="136"/>
      <c r="B22" s="149" t="s">
        <v>57</v>
      </c>
      <c r="C22" s="146"/>
      <c r="D22" s="266"/>
      <c r="E22" s="261"/>
      <c r="F22" s="260">
        <f t="shared" si="2"/>
        <v>0</v>
      </c>
      <c r="G22" s="147"/>
      <c r="H22" s="261"/>
      <c r="I22" s="261"/>
      <c r="J22" s="261"/>
      <c r="K22" s="261"/>
      <c r="L22" s="266"/>
      <c r="M22" s="260">
        <f t="shared" si="0"/>
        <v>0</v>
      </c>
      <c r="N22" s="261"/>
      <c r="O22" s="260">
        <f t="shared" si="3"/>
        <v>0</v>
      </c>
      <c r="P22" s="147"/>
      <c r="Q22" s="266"/>
      <c r="R22" s="266"/>
      <c r="S22" s="262">
        <f t="shared" si="4"/>
        <v>0</v>
      </c>
      <c r="T22" s="266"/>
      <c r="U22" s="266"/>
      <c r="V22" s="262">
        <f t="shared" si="5"/>
        <v>0</v>
      </c>
      <c r="W22" s="148"/>
      <c r="X22" s="262">
        <f>D22+M22+Q22+T22</f>
        <v>0</v>
      </c>
      <c r="Y22" s="260">
        <f t="shared" si="6"/>
        <v>0</v>
      </c>
      <c r="Z22" s="262">
        <f t="shared" si="7"/>
        <v>0</v>
      </c>
    </row>
    <row r="23" spans="1:26" s="137" customFormat="1" ht="24.75" customHeight="1" x14ac:dyDescent="0.3">
      <c r="A23" s="136"/>
      <c r="B23" s="136"/>
      <c r="C23" s="146"/>
      <c r="D23" s="263"/>
      <c r="E23" s="264"/>
      <c r="F23" s="264"/>
      <c r="G23" s="147"/>
      <c r="H23" s="263"/>
      <c r="I23" s="263"/>
      <c r="J23" s="263"/>
      <c r="K23" s="263"/>
      <c r="L23" s="263"/>
      <c r="M23" s="263"/>
      <c r="N23" s="264"/>
      <c r="O23" s="263"/>
      <c r="P23" s="147"/>
      <c r="Q23" s="263"/>
      <c r="R23" s="264"/>
      <c r="S23" s="263"/>
      <c r="T23" s="263"/>
      <c r="U23" s="263"/>
      <c r="V23" s="263"/>
      <c r="W23" s="148"/>
      <c r="X23" s="267"/>
      <c r="Y23" s="267"/>
      <c r="Z23" s="267"/>
    </row>
    <row r="24" spans="1:26" s="137" customFormat="1" ht="28.5" customHeight="1" x14ac:dyDescent="0.3">
      <c r="A24" s="136"/>
      <c r="B24" s="150" t="s">
        <v>24</v>
      </c>
      <c r="C24" s="146"/>
      <c r="D24" s="265">
        <f>SUM(D17:D23)</f>
        <v>0</v>
      </c>
      <c r="E24" s="265">
        <f>SUM(E17:E23)</f>
        <v>0</v>
      </c>
      <c r="F24" s="265">
        <f>D24-E24</f>
        <v>0</v>
      </c>
      <c r="G24" s="147"/>
      <c r="H24" s="265">
        <f t="shared" ref="H24:N24" si="8">SUM(H17:H23)</f>
        <v>0</v>
      </c>
      <c r="I24" s="265">
        <f t="shared" si="8"/>
        <v>0</v>
      </c>
      <c r="J24" s="265">
        <f t="shared" si="8"/>
        <v>0</v>
      </c>
      <c r="K24" s="265">
        <f t="shared" si="8"/>
        <v>0</v>
      </c>
      <c r="L24" s="265">
        <f t="shared" si="8"/>
        <v>400</v>
      </c>
      <c r="M24" s="265">
        <f t="shared" si="8"/>
        <v>0</v>
      </c>
      <c r="N24" s="265">
        <f t="shared" si="8"/>
        <v>0</v>
      </c>
      <c r="O24" s="265">
        <f>M24-N24</f>
        <v>0</v>
      </c>
      <c r="P24" s="147"/>
      <c r="Q24" s="265">
        <f>SUM(Q17:Q23)</f>
        <v>0</v>
      </c>
      <c r="R24" s="265">
        <f>SUM(R17:R23)</f>
        <v>0</v>
      </c>
      <c r="S24" s="265">
        <f>R24-Q24</f>
        <v>0</v>
      </c>
      <c r="T24" s="265">
        <f>SUM(T17:T23)</f>
        <v>0</v>
      </c>
      <c r="U24" s="265">
        <f>SUM(U17:U23)</f>
        <v>0</v>
      </c>
      <c r="V24" s="265">
        <f>U24-T24</f>
        <v>0</v>
      </c>
      <c r="W24" s="148"/>
      <c r="X24" s="265">
        <f>SUM(X17:X23)</f>
        <v>0</v>
      </c>
      <c r="Y24" s="265">
        <f>SUM(Y17:Y23)</f>
        <v>0</v>
      </c>
      <c r="Z24" s="265">
        <f>SUM(X24-Y24)</f>
        <v>0</v>
      </c>
    </row>
    <row r="25" spans="1:26" s="137" customFormat="1" ht="15.6" x14ac:dyDescent="0.3">
      <c r="A25" s="136"/>
      <c r="B25" s="139"/>
      <c r="C25" s="146"/>
      <c r="D25" s="151"/>
      <c r="E25" s="151"/>
      <c r="F25" s="151"/>
      <c r="G25" s="151"/>
      <c r="H25" s="151"/>
      <c r="I25" s="151"/>
      <c r="J25" s="151"/>
      <c r="K25" s="151"/>
      <c r="L25" s="151"/>
      <c r="M25" s="151"/>
      <c r="N25" s="151"/>
      <c r="O25" s="151"/>
      <c r="P25" s="151"/>
      <c r="Q25" s="151"/>
      <c r="R25" s="151"/>
      <c r="S25" s="151"/>
      <c r="T25" s="151"/>
      <c r="U25" s="151"/>
      <c r="V25" s="151"/>
      <c r="W25" s="152"/>
      <c r="X25" s="151"/>
      <c r="Y25" s="151"/>
      <c r="Z25" s="151"/>
    </row>
    <row r="26" spans="1:26" s="137" customFormat="1" ht="15.6" x14ac:dyDescent="0.3">
      <c r="A26" s="136"/>
      <c r="B26" s="139"/>
      <c r="C26" s="146"/>
      <c r="D26" s="151"/>
      <c r="E26" s="151"/>
      <c r="F26" s="151"/>
      <c r="G26" s="151"/>
      <c r="H26" s="151"/>
      <c r="I26" s="151"/>
      <c r="J26" s="151"/>
      <c r="K26" s="151"/>
      <c r="L26" s="151"/>
      <c r="M26" s="151"/>
      <c r="N26" s="151"/>
      <c r="O26" s="151"/>
      <c r="P26" s="151"/>
      <c r="Q26" s="151"/>
      <c r="R26" s="151"/>
      <c r="S26" s="151"/>
      <c r="T26" s="151"/>
      <c r="U26" s="151"/>
      <c r="V26" s="151"/>
      <c r="W26" s="152"/>
      <c r="X26" s="151"/>
      <c r="Y26" s="151"/>
      <c r="Z26" s="151"/>
    </row>
    <row r="27" spans="1:26" s="137" customFormat="1" ht="45.6" customHeight="1" x14ac:dyDescent="0.3">
      <c r="A27" s="136"/>
      <c r="B27" s="136"/>
      <c r="C27" s="136"/>
      <c r="D27" s="152"/>
      <c r="E27" s="152"/>
      <c r="F27" s="152"/>
      <c r="G27" s="152"/>
      <c r="H27" s="152"/>
      <c r="I27" s="151"/>
      <c r="J27" s="152"/>
      <c r="K27" s="152"/>
      <c r="L27" s="152"/>
      <c r="M27" s="152"/>
      <c r="N27" s="152"/>
      <c r="O27" s="152"/>
      <c r="P27" s="152"/>
      <c r="Q27" s="152"/>
      <c r="R27" s="152"/>
      <c r="S27" s="152"/>
      <c r="T27" s="152"/>
      <c r="U27" s="152"/>
      <c r="V27" s="152"/>
      <c r="W27" s="152"/>
      <c r="X27" s="152"/>
      <c r="Y27" s="152"/>
      <c r="Z27" s="152"/>
    </row>
    <row r="28" spans="1:26" s="137" customFormat="1" ht="24" customHeight="1" x14ac:dyDescent="0.3">
      <c r="A28" s="136"/>
      <c r="B28" s="25" t="s">
        <v>239</v>
      </c>
      <c r="C28" s="136"/>
      <c r="D28" s="152"/>
      <c r="E28" s="152"/>
      <c r="F28" s="152"/>
      <c r="G28" s="152"/>
      <c r="H28" s="153" t="s">
        <v>240</v>
      </c>
      <c r="I28" s="152"/>
      <c r="J28" s="152"/>
      <c r="K28" s="152"/>
      <c r="L28" s="152"/>
      <c r="M28" s="152"/>
      <c r="N28" s="152"/>
      <c r="O28" s="152"/>
      <c r="P28" s="152"/>
      <c r="Q28" s="153" t="s">
        <v>241</v>
      </c>
      <c r="R28" s="152"/>
      <c r="S28" s="152"/>
      <c r="T28" s="152"/>
      <c r="U28" s="152"/>
      <c r="V28" s="152"/>
      <c r="W28" s="152"/>
      <c r="X28" s="152"/>
      <c r="Y28" s="152"/>
      <c r="Z28" s="152"/>
    </row>
    <row r="29" spans="1:26" s="137" customFormat="1" ht="15.75" customHeight="1" x14ac:dyDescent="0.3">
      <c r="A29" s="136"/>
      <c r="B29" s="136"/>
      <c r="C29" s="140"/>
      <c r="D29" s="412" t="s">
        <v>335</v>
      </c>
      <c r="E29" s="412"/>
      <c r="F29" s="412"/>
      <c r="G29" s="154"/>
      <c r="H29" s="433" t="s">
        <v>366</v>
      </c>
      <c r="I29" s="434"/>
      <c r="J29" s="434"/>
      <c r="K29" s="437" t="str">
        <f>R4</f>
        <v>2014/2015</v>
      </c>
      <c r="L29" s="437"/>
      <c r="M29" s="437"/>
      <c r="N29" s="437"/>
      <c r="O29" s="438"/>
      <c r="P29" s="154"/>
      <c r="Q29" s="426" t="s">
        <v>58</v>
      </c>
      <c r="R29" s="427"/>
      <c r="S29" s="427"/>
      <c r="T29" s="427"/>
      <c r="U29" s="427"/>
      <c r="V29" s="427"/>
      <c r="W29" s="152"/>
      <c r="X29" s="429" t="s">
        <v>13</v>
      </c>
      <c r="Y29" s="430"/>
      <c r="Z29" s="430"/>
    </row>
    <row r="30" spans="1:26" s="137" customFormat="1" ht="15" customHeight="1" x14ac:dyDescent="0.25">
      <c r="A30" s="136"/>
      <c r="B30" s="136"/>
      <c r="C30" s="140"/>
      <c r="D30" s="288" t="s">
        <v>74</v>
      </c>
      <c r="E30" s="410" t="s">
        <v>25</v>
      </c>
      <c r="F30" s="411" t="s">
        <v>16</v>
      </c>
      <c r="G30" s="154"/>
      <c r="H30" s="289" t="s">
        <v>71</v>
      </c>
      <c r="I30" s="289" t="s">
        <v>72</v>
      </c>
      <c r="J30" s="289" t="s">
        <v>73</v>
      </c>
      <c r="K30" s="415" t="s">
        <v>74</v>
      </c>
      <c r="L30" s="416"/>
      <c r="M30" s="417" t="s">
        <v>242</v>
      </c>
      <c r="N30" s="417" t="s">
        <v>76</v>
      </c>
      <c r="O30" s="414" t="s">
        <v>26</v>
      </c>
      <c r="P30" s="154"/>
      <c r="Q30" s="413" t="s">
        <v>29</v>
      </c>
      <c r="R30" s="413" t="s">
        <v>30</v>
      </c>
      <c r="S30" s="413" t="s">
        <v>77</v>
      </c>
      <c r="T30" s="413" t="s">
        <v>256</v>
      </c>
      <c r="U30" s="413" t="s">
        <v>257</v>
      </c>
      <c r="V30" s="413" t="str">
        <f>IF($P$4="","Y6",VLOOKUP($P$4,[1]Lookups!$B$5:$P$38,15,0))&amp;" onwards"</f>
        <v>Y6 onwards</v>
      </c>
      <c r="W30" s="152"/>
      <c r="X30" s="418" t="s">
        <v>27</v>
      </c>
      <c r="Y30" s="420" t="s">
        <v>28</v>
      </c>
      <c r="Z30" s="454" t="s">
        <v>16</v>
      </c>
    </row>
    <row r="31" spans="1:26" s="158" customFormat="1" ht="112.5" customHeight="1" x14ac:dyDescent="0.25">
      <c r="A31" s="155"/>
      <c r="B31" s="155"/>
      <c r="C31" s="142"/>
      <c r="D31" s="288" t="s">
        <v>48</v>
      </c>
      <c r="E31" s="410"/>
      <c r="F31" s="411"/>
      <c r="G31" s="156"/>
      <c r="H31" s="289" t="s">
        <v>49</v>
      </c>
      <c r="I31" s="289" t="s">
        <v>50</v>
      </c>
      <c r="J31" s="289" t="s">
        <v>51</v>
      </c>
      <c r="K31" s="415" t="s">
        <v>203</v>
      </c>
      <c r="L31" s="416"/>
      <c r="M31" s="417"/>
      <c r="N31" s="417"/>
      <c r="O31" s="414"/>
      <c r="P31" s="156"/>
      <c r="Q31" s="413"/>
      <c r="R31" s="413"/>
      <c r="S31" s="413"/>
      <c r="T31" s="413"/>
      <c r="U31" s="413"/>
      <c r="V31" s="413"/>
      <c r="W31" s="157"/>
      <c r="X31" s="419"/>
      <c r="Y31" s="420"/>
      <c r="Z31" s="454"/>
    </row>
    <row r="32" spans="1:26" s="159" customFormat="1" ht="45.75" customHeight="1" x14ac:dyDescent="0.3">
      <c r="A32" s="139"/>
      <c r="B32" s="144" t="s">
        <v>168</v>
      </c>
      <c r="C32" s="139"/>
      <c r="D32" s="281" t="s">
        <v>21</v>
      </c>
      <c r="E32" s="282" t="s">
        <v>22</v>
      </c>
      <c r="F32" s="282" t="s">
        <v>21</v>
      </c>
      <c r="G32" s="151"/>
      <c r="H32" s="290" t="s">
        <v>21</v>
      </c>
      <c r="I32" s="290" t="s">
        <v>21</v>
      </c>
      <c r="J32" s="290" t="s">
        <v>23</v>
      </c>
      <c r="K32" s="439" t="s">
        <v>23</v>
      </c>
      <c r="L32" s="440"/>
      <c r="M32" s="290" t="s">
        <v>23</v>
      </c>
      <c r="N32" s="291" t="s">
        <v>22</v>
      </c>
      <c r="O32" s="291" t="str">
        <f>M32</f>
        <v>Forecast</v>
      </c>
      <c r="P32" s="151"/>
      <c r="Q32" s="292" t="s">
        <v>23</v>
      </c>
      <c r="R32" s="292" t="s">
        <v>23</v>
      </c>
      <c r="S32" s="292" t="s">
        <v>23</v>
      </c>
      <c r="T32" s="292" t="s">
        <v>23</v>
      </c>
      <c r="U32" s="292" t="s">
        <v>23</v>
      </c>
      <c r="V32" s="292" t="s">
        <v>23</v>
      </c>
      <c r="W32" s="151"/>
      <c r="X32" s="285" t="s">
        <v>23</v>
      </c>
      <c r="Y32" s="285" t="s">
        <v>22</v>
      </c>
      <c r="Z32" s="285" t="s">
        <v>23</v>
      </c>
    </row>
    <row r="33" spans="1:26" s="137" customFormat="1" ht="15.6" x14ac:dyDescent="0.3">
      <c r="A33" s="136"/>
      <c r="B33" s="136"/>
      <c r="C33" s="146"/>
      <c r="D33" s="152"/>
      <c r="E33" s="152"/>
      <c r="F33" s="151"/>
      <c r="G33" s="151"/>
      <c r="H33" s="152"/>
      <c r="I33" s="152"/>
      <c r="J33" s="152"/>
      <c r="K33" s="152"/>
      <c r="L33" s="152"/>
      <c r="M33" s="151"/>
      <c r="N33" s="152"/>
      <c r="O33" s="151"/>
      <c r="P33" s="151"/>
      <c r="Q33" s="152"/>
      <c r="R33" s="152"/>
      <c r="S33" s="152"/>
      <c r="T33" s="152"/>
      <c r="U33" s="152"/>
      <c r="V33" s="152"/>
      <c r="W33" s="152"/>
      <c r="X33" s="152"/>
      <c r="Y33" s="152"/>
      <c r="Z33" s="151"/>
    </row>
    <row r="34" spans="1:26" s="137" customFormat="1" ht="25.5" customHeight="1" x14ac:dyDescent="0.3">
      <c r="A34" s="136"/>
      <c r="B34" s="145"/>
      <c r="C34" s="146"/>
      <c r="D34" s="266"/>
      <c r="E34" s="266"/>
      <c r="F34" s="260">
        <f>D34-E34</f>
        <v>0</v>
      </c>
      <c r="G34" s="255"/>
      <c r="H34" s="266"/>
      <c r="I34" s="266"/>
      <c r="J34" s="266"/>
      <c r="K34" s="441"/>
      <c r="L34" s="442"/>
      <c r="M34" s="260">
        <f t="shared" ref="M34:M39" si="9">SUM(H34:K34)</f>
        <v>0</v>
      </c>
      <c r="N34" s="266"/>
      <c r="O34" s="260">
        <f>M34-N34</f>
        <v>0</v>
      </c>
      <c r="P34" s="255"/>
      <c r="Q34" s="266"/>
      <c r="R34" s="266"/>
      <c r="S34" s="266"/>
      <c r="T34" s="266"/>
      <c r="U34" s="266"/>
      <c r="V34" s="266"/>
      <c r="W34" s="256"/>
      <c r="X34" s="260">
        <f>SUM(D34+M34+Q34+R34+S34+T34+U34+V34)</f>
        <v>0</v>
      </c>
      <c r="Y34" s="261"/>
      <c r="Z34" s="262">
        <f>SUM(X34-Y34)</f>
        <v>0</v>
      </c>
    </row>
    <row r="35" spans="1:26" s="137" customFormat="1" ht="25.5" customHeight="1" x14ac:dyDescent="0.3">
      <c r="A35" s="136"/>
      <c r="B35" s="145"/>
      <c r="C35" s="146"/>
      <c r="D35" s="266"/>
      <c r="E35" s="266"/>
      <c r="F35" s="260">
        <f t="shared" ref="F35:F39" si="10">D35-E35</f>
        <v>0</v>
      </c>
      <c r="G35" s="255"/>
      <c r="H35" s="266"/>
      <c r="I35" s="266"/>
      <c r="J35" s="266"/>
      <c r="K35" s="441"/>
      <c r="L35" s="442"/>
      <c r="M35" s="260">
        <f>SUM(H35:K35)</f>
        <v>0</v>
      </c>
      <c r="N35" s="266"/>
      <c r="O35" s="260">
        <f t="shared" ref="O35:O39" si="11">M35-N35</f>
        <v>0</v>
      </c>
      <c r="P35" s="255"/>
      <c r="Q35" s="266"/>
      <c r="R35" s="266"/>
      <c r="S35" s="266"/>
      <c r="T35" s="266"/>
      <c r="U35" s="266"/>
      <c r="V35" s="266"/>
      <c r="W35" s="256"/>
      <c r="X35" s="260">
        <f t="shared" ref="X35:X39" si="12">SUM(D35+M35+Q35+R35+S35+T35+U35+V35)</f>
        <v>0</v>
      </c>
      <c r="Y35" s="261"/>
      <c r="Z35" s="262">
        <f t="shared" ref="Z35:Z39" si="13">SUM(X35-Y35)</f>
        <v>0</v>
      </c>
    </row>
    <row r="36" spans="1:26" s="137" customFormat="1" ht="25.5" customHeight="1" x14ac:dyDescent="0.3">
      <c r="A36" s="136"/>
      <c r="B36" s="145"/>
      <c r="C36" s="146"/>
      <c r="D36" s="266"/>
      <c r="E36" s="266"/>
      <c r="F36" s="260">
        <f t="shared" si="10"/>
        <v>0</v>
      </c>
      <c r="G36" s="255"/>
      <c r="H36" s="266"/>
      <c r="I36" s="266"/>
      <c r="J36" s="266"/>
      <c r="K36" s="441"/>
      <c r="L36" s="442"/>
      <c r="M36" s="260">
        <f t="shared" si="9"/>
        <v>0</v>
      </c>
      <c r="N36" s="266"/>
      <c r="O36" s="260">
        <f t="shared" si="11"/>
        <v>0</v>
      </c>
      <c r="P36" s="255"/>
      <c r="Q36" s="266"/>
      <c r="R36" s="266"/>
      <c r="S36" s="266"/>
      <c r="T36" s="266"/>
      <c r="U36" s="266"/>
      <c r="V36" s="266"/>
      <c r="W36" s="256"/>
      <c r="X36" s="260">
        <f t="shared" si="12"/>
        <v>0</v>
      </c>
      <c r="Y36" s="261"/>
      <c r="Z36" s="262">
        <f t="shared" si="13"/>
        <v>0</v>
      </c>
    </row>
    <row r="37" spans="1:26" s="137" customFormat="1" ht="25.5" customHeight="1" x14ac:dyDescent="0.3">
      <c r="A37" s="136"/>
      <c r="B37" s="145"/>
      <c r="C37" s="146"/>
      <c r="D37" s="266"/>
      <c r="E37" s="266"/>
      <c r="F37" s="260">
        <f t="shared" si="10"/>
        <v>0</v>
      </c>
      <c r="G37" s="255"/>
      <c r="H37" s="266"/>
      <c r="I37" s="266"/>
      <c r="J37" s="266"/>
      <c r="K37" s="441"/>
      <c r="L37" s="442"/>
      <c r="M37" s="260">
        <f t="shared" si="9"/>
        <v>0</v>
      </c>
      <c r="N37" s="266"/>
      <c r="O37" s="260">
        <f t="shared" si="11"/>
        <v>0</v>
      </c>
      <c r="P37" s="255"/>
      <c r="Q37" s="266"/>
      <c r="R37" s="266"/>
      <c r="S37" s="266"/>
      <c r="T37" s="266"/>
      <c r="U37" s="266"/>
      <c r="V37" s="266"/>
      <c r="W37" s="256"/>
      <c r="X37" s="260">
        <f t="shared" si="12"/>
        <v>0</v>
      </c>
      <c r="Y37" s="261"/>
      <c r="Z37" s="262">
        <f t="shared" si="13"/>
        <v>0</v>
      </c>
    </row>
    <row r="38" spans="1:26" s="137" customFormat="1" ht="25.5" customHeight="1" x14ac:dyDescent="0.3">
      <c r="A38" s="136"/>
      <c r="B38" s="149" t="s">
        <v>56</v>
      </c>
      <c r="C38" s="146"/>
      <c r="D38" s="266"/>
      <c r="E38" s="266"/>
      <c r="F38" s="260">
        <f t="shared" si="10"/>
        <v>0</v>
      </c>
      <c r="G38" s="255"/>
      <c r="H38" s="266"/>
      <c r="I38" s="266"/>
      <c r="J38" s="266"/>
      <c r="K38" s="441"/>
      <c r="L38" s="442"/>
      <c r="M38" s="260">
        <f t="shared" si="9"/>
        <v>0</v>
      </c>
      <c r="N38" s="266"/>
      <c r="O38" s="260">
        <f t="shared" si="11"/>
        <v>0</v>
      </c>
      <c r="P38" s="255"/>
      <c r="Q38" s="266"/>
      <c r="R38" s="266"/>
      <c r="S38" s="266"/>
      <c r="T38" s="266"/>
      <c r="U38" s="266"/>
      <c r="V38" s="266"/>
      <c r="W38" s="256"/>
      <c r="X38" s="260">
        <f t="shared" si="12"/>
        <v>0</v>
      </c>
      <c r="Y38" s="261"/>
      <c r="Z38" s="262">
        <f t="shared" si="13"/>
        <v>0</v>
      </c>
    </row>
    <row r="39" spans="1:26" s="137" customFormat="1" ht="25.5" customHeight="1" x14ac:dyDescent="0.3">
      <c r="A39" s="136"/>
      <c r="B39" s="149" t="s">
        <v>57</v>
      </c>
      <c r="C39" s="146"/>
      <c r="D39" s="266"/>
      <c r="E39" s="266"/>
      <c r="F39" s="260">
        <f t="shared" si="10"/>
        <v>0</v>
      </c>
      <c r="G39" s="255"/>
      <c r="H39" s="266"/>
      <c r="I39" s="266"/>
      <c r="J39" s="266"/>
      <c r="K39" s="441"/>
      <c r="L39" s="442"/>
      <c r="M39" s="260">
        <f t="shared" si="9"/>
        <v>0</v>
      </c>
      <c r="N39" s="266"/>
      <c r="O39" s="260">
        <f t="shared" si="11"/>
        <v>0</v>
      </c>
      <c r="P39" s="255"/>
      <c r="Q39" s="266"/>
      <c r="R39" s="266"/>
      <c r="S39" s="266"/>
      <c r="T39" s="266"/>
      <c r="U39" s="266"/>
      <c r="V39" s="266"/>
      <c r="W39" s="256"/>
      <c r="X39" s="260">
        <f t="shared" si="12"/>
        <v>0</v>
      </c>
      <c r="Y39" s="261"/>
      <c r="Z39" s="262">
        <f t="shared" si="13"/>
        <v>0</v>
      </c>
    </row>
    <row r="40" spans="1:26" s="137" customFormat="1" ht="23.25" customHeight="1" x14ac:dyDescent="0.3">
      <c r="A40" s="136"/>
      <c r="B40" s="136"/>
      <c r="C40" s="146"/>
      <c r="D40" s="263"/>
      <c r="E40" s="263"/>
      <c r="F40" s="264"/>
      <c r="G40" s="255"/>
      <c r="H40" s="263"/>
      <c r="I40" s="263"/>
      <c r="J40" s="263"/>
      <c r="K40" s="263"/>
      <c r="L40" s="263"/>
      <c r="M40" s="264"/>
      <c r="N40" s="263"/>
      <c r="O40" s="264"/>
      <c r="P40" s="255"/>
      <c r="Q40" s="263"/>
      <c r="R40" s="263"/>
      <c r="S40" s="263"/>
      <c r="T40" s="263"/>
      <c r="U40" s="263"/>
      <c r="V40" s="263"/>
      <c r="W40" s="256"/>
      <c r="X40" s="263"/>
      <c r="Y40" s="263"/>
      <c r="Z40" s="264"/>
    </row>
    <row r="41" spans="1:26" s="137" customFormat="1" ht="30" customHeight="1" x14ac:dyDescent="0.3">
      <c r="A41" s="136"/>
      <c r="B41" s="150" t="s">
        <v>24</v>
      </c>
      <c r="C41" s="146"/>
      <c r="D41" s="265">
        <f>SUM(D33:D40)</f>
        <v>0</v>
      </c>
      <c r="E41" s="265">
        <f>SUM(E33:E40)</f>
        <v>0</v>
      </c>
      <c r="F41" s="265">
        <f>D41-E41</f>
        <v>0</v>
      </c>
      <c r="G41" s="255"/>
      <c r="H41" s="265">
        <f>SUM(H33:H40)</f>
        <v>0</v>
      </c>
      <c r="I41" s="265">
        <f>SUM(I33:I40)</f>
        <v>0</v>
      </c>
      <c r="J41" s="265">
        <f>SUM(J33:J40)</f>
        <v>0</v>
      </c>
      <c r="K41" s="456">
        <f>SUM(K33:K40)</f>
        <v>0</v>
      </c>
      <c r="L41" s="457"/>
      <c r="M41" s="265">
        <f>SUM(M33:M40)</f>
        <v>0</v>
      </c>
      <c r="N41" s="265">
        <f>SUM(N33:N40)</f>
        <v>0</v>
      </c>
      <c r="O41" s="265">
        <f>M41-N41</f>
        <v>0</v>
      </c>
      <c r="P41" s="255"/>
      <c r="Q41" s="265">
        <f t="shared" ref="Q41:V41" si="14">SUM(Q33:Q40)</f>
        <v>0</v>
      </c>
      <c r="R41" s="265">
        <f t="shared" si="14"/>
        <v>0</v>
      </c>
      <c r="S41" s="265">
        <f t="shared" si="14"/>
        <v>0</v>
      </c>
      <c r="T41" s="265">
        <f t="shared" si="14"/>
        <v>0</v>
      </c>
      <c r="U41" s="265">
        <f t="shared" si="14"/>
        <v>0</v>
      </c>
      <c r="V41" s="265">
        <f t="shared" si="14"/>
        <v>0</v>
      </c>
      <c r="W41" s="256"/>
      <c r="X41" s="265">
        <f>SUM(X33:X40)</f>
        <v>0</v>
      </c>
      <c r="Y41" s="265">
        <f>SUM(Y33:Y40)</f>
        <v>0</v>
      </c>
      <c r="Z41" s="265">
        <f>SUM(X41-Y41)</f>
        <v>0</v>
      </c>
    </row>
    <row r="42" spans="1:26" x14ac:dyDescent="0.25">
      <c r="B42" s="29"/>
    </row>
    <row r="43" spans="1:26" x14ac:dyDescent="0.25">
      <c r="H43" s="224"/>
      <c r="J43" s="26"/>
      <c r="K43" s="26"/>
      <c r="L43" s="26"/>
      <c r="M43" s="26"/>
      <c r="N43" s="26"/>
      <c r="O43" s="26"/>
      <c r="P43" s="26"/>
      <c r="Q43" s="26"/>
      <c r="R43" s="26"/>
      <c r="S43" s="26"/>
      <c r="T43" s="26"/>
      <c r="U43" s="26"/>
      <c r="V43" s="26"/>
      <c r="W43" s="26"/>
      <c r="X43" s="26"/>
      <c r="Y43" s="26"/>
      <c r="Z43" s="26"/>
    </row>
    <row r="46" spans="1:26" x14ac:dyDescent="0.25">
      <c r="L46" s="455"/>
      <c r="M46" s="455"/>
    </row>
  </sheetData>
  <sheetProtection password="DEF5" sheet="1" scenarios="1" formatColumns="0" insertRows="0" deleteRows="0" selectLockedCells="1"/>
  <customSheetViews>
    <customSheetView guid="{DF3FDF75-7955-4BAC-9D73-E81B2AE13078}" scale="80" fitToPage="1" hiddenRows="1">
      <selection activeCell="M33" sqref="M33"/>
      <pageMargins left="0.23622047244094491" right="0.23622047244094491" top="0.15748031496062992" bottom="0.74803149606299213" header="0.31496062992125984" footer="0.31496062992125984"/>
      <pageSetup paperSize="9" scale="67" orientation="landscape" r:id="rId1"/>
    </customSheetView>
    <customSheetView guid="{85327A8E-495D-412A-B58C-34357081A452}" scale="80" fitToPage="1" hiddenRows="1">
      <selection activeCell="M33" sqref="M33"/>
      <pageMargins left="0.23622047244094491" right="0.23622047244094491" top="0.15748031496062992" bottom="0.74803149606299213" header="0.31496062992125984" footer="0.31496062992125984"/>
      <pageSetup paperSize="9" scale="67" orientation="landscape" r:id="rId2"/>
    </customSheetView>
  </customSheetViews>
  <mergeCells count="65">
    <mergeCell ref="B3:V3"/>
    <mergeCell ref="A2:Z2"/>
    <mergeCell ref="F10:S10"/>
    <mergeCell ref="C5:D5"/>
    <mergeCell ref="C6:D7"/>
    <mergeCell ref="E6:J7"/>
    <mergeCell ref="M8:M9"/>
    <mergeCell ref="O8:R8"/>
    <mergeCell ref="O9:R9"/>
    <mergeCell ref="E9:J9"/>
    <mergeCell ref="C9:D9"/>
    <mergeCell ref="E8:J8"/>
    <mergeCell ref="C4:D4"/>
    <mergeCell ref="E4:J4"/>
    <mergeCell ref="O4:Q4"/>
    <mergeCell ref="E5:J5"/>
    <mergeCell ref="K35:L35"/>
    <mergeCell ref="K36:L36"/>
    <mergeCell ref="K37:L37"/>
    <mergeCell ref="L46:M46"/>
    <mergeCell ref="K38:L38"/>
    <mergeCell ref="K39:L39"/>
    <mergeCell ref="K41:L41"/>
    <mergeCell ref="K32:L32"/>
    <mergeCell ref="K34:L34"/>
    <mergeCell ref="T4:Z4"/>
    <mergeCell ref="M5:N5"/>
    <mergeCell ref="O5:R5"/>
    <mergeCell ref="T5:Z9"/>
    <mergeCell ref="M6:N6"/>
    <mergeCell ref="O6:R6"/>
    <mergeCell ref="M4:N4"/>
    <mergeCell ref="M7:N7"/>
    <mergeCell ref="O7:R7"/>
    <mergeCell ref="Z30:Z31"/>
    <mergeCell ref="Q30:Q31"/>
    <mergeCell ref="R30:R31"/>
    <mergeCell ref="T30:T31"/>
    <mergeCell ref="N30:N31"/>
    <mergeCell ref="B10:E10"/>
    <mergeCell ref="D29:F29"/>
    <mergeCell ref="C8:D8"/>
    <mergeCell ref="B4:B9"/>
    <mergeCell ref="Q29:V29"/>
    <mergeCell ref="D12:Z12"/>
    <mergeCell ref="X29:Z29"/>
    <mergeCell ref="X13:Z13"/>
    <mergeCell ref="H13:J13"/>
    <mergeCell ref="K13:O13"/>
    <mergeCell ref="H29:J29"/>
    <mergeCell ref="K29:O29"/>
    <mergeCell ref="X30:X31"/>
    <mergeCell ref="Y30:Y31"/>
    <mergeCell ref="S30:S31"/>
    <mergeCell ref="T13:V13"/>
    <mergeCell ref="V30:V31"/>
    <mergeCell ref="Q13:S13"/>
    <mergeCell ref="E30:E31"/>
    <mergeCell ref="F30:F31"/>
    <mergeCell ref="D13:F13"/>
    <mergeCell ref="U30:U31"/>
    <mergeCell ref="O30:O31"/>
    <mergeCell ref="K30:L30"/>
    <mergeCell ref="K31:L31"/>
    <mergeCell ref="M30:M31"/>
  </mergeCells>
  <dataValidations xWindow="1146" yWindow="568" count="6">
    <dataValidation type="list" allowBlank="1" showInputMessage="1" showErrorMessage="1" sqref="O983053:R983053 O65549:R65549 O131085:R131085 O196621:R196621 O262157:R262157 O327693:R327693 O393229:R393229 O458765:R458765 O524301:R524301 O589837:R589837 O655373:R655373 O720909:R720909 O786445:R786445 O851981:R851981 O917517:R917517">
      <formula1>rep_day</formula1>
    </dataValidation>
    <dataValidation type="list" allowBlank="1" showInputMessage="1" showErrorMessage="1" sqref="O983052:R983052 O65548:R65548 O131084:R131084 O196620:R196620 O262156:R262156 O327692:R327692 O393228:R393228 O458764:R458764 O524300:R524300 O589836:R589836 O655372:R655372 O720908:R720908 O786444:R786444 O851980:R851980 O917516:R917516">
      <formula1>RepPeriod</formula1>
    </dataValidation>
    <dataValidation type="decimal" allowBlank="1" showInputMessage="1" showErrorMessage="1" errorTitle="Error" error="You can only enter whole numbers in this cell." sqref="Y65573:Y65576 Y131109:Y131112 Y196645:Y196648 Y262181:Y262184 Y327717:Y327720 Y393253:Y393256 Y458789:Y458792 Y524325:Y524328 Y589861:Y589864 Y655397:Y655400 Y720933:Y720936 Y786469:Y786472 Y852005:Y852008 Y917541:Y917544 Y983077:Y983080 D65561:E65564 D131097:E131100 D196633:E196636 D262169:E262172 D327705:E327708 D393241:E393244 D458777:E458780 D524313:E524316 D589849:E589852 D655385:E655388 D720921:E720924 D786457:E786460 D851993:E851996 D917529:E917532 D983065:E983068 H65561:L65564 H131097:L131100 H196633:L196636 H262169:L262172 H327705:L327708 H393241:L393244 H458777:L458780 H524313:L524316 H589849:L589852 H655385:L655388 H720921:L720924 H786457:L786460 H851993:L851996 H917529:L917532 H983065:L983068 N65561:N65564 N131097:N131100 N196633:N196636 N262169:N262172 N327705:N327708 N393241:N393244 N458777:N458780 N524313:N524316 N589849:N589852 N655385:N655388 N720921:N720924 N786457:N786460 N851993:N851996 N917529:N917532 N983065:N983068 Q65561:R65564 Q131097:R131100 Q196633:R196636 Q262169:R262172 Q327705:R327708 Q393241:R393244 Q458777:R458780 Q524313:R524316 Q589849:R589852 Q655385:R655388 Q720921:R720924 Q786457:R786460 Q851993:R851996 Q917529:R917532 Q983065:R983068 T65561:U65564 T131097:U131100 T196633:U196636 T262169:U262172 T327705:U327708 T393241:U393244 T458777:U458780 T524313:U524316 T589849:U589852 T655385:U655388 T720921:U720924 T786457:U786460 T851993:U851996 T917529:U917532 T983065:U983068 D983077:E983080 X65561:Y65564 X131097:Y131100 X196633:Y196636 X262169:Y262172 X327705:Y327708 X393241:Y393244 X458777:Y458780 X524313:Y524316 X589849:Y589852 X655385:Y655388 X720921:Y720924 X786457:Y786460 X851993:Y851996 X917529:Y917532 X983065:Y983068 Q65573:V65576 Q131109:V131112 Q196645:V196648 Q262181:V262184 Q327717:V327720 Q393253:V393256 Q458789:V458792 Q524325:V524328 Q589861:V589864 Q655397:V655400 Q720933:V720936 Q786469:V786472 Q852005:V852008 Q917541:V917544 Q983077:V983080 N65573:N65576 N131109:N131112 N196645:N196648 N262181:N262184 N327717:N327720 N393253:N393256 N458789:N458792 N524325:N524328 N589861:N589864 N655397:N655400 N720933:N720936 N786469:N786472 N852005:N852008 N917541:N917544 N983077:N983080 H65573:L65576 H131109:L131112 H196645:L196648 H262181:L262184 H327717:L327720 H393253:L393256 H458789:L458792 H524325:L524328 H589861:L589864 H655397:L655400 H720933:L720936 H786469:L786472 H852005:L852008 H917541:L917544 H983077:L983080 D65573:E65576 D131109:E131112 D196645:E196648 D262181:E262184 D327717:E327720 D393253:E393256 D458789:E458792 D524325:E524328 D589861:E589864 D655397:E655400 D720933:E720936 D786469:E786472 D852005:E852008 D917541:E917544 L40 L33 Y17:Y23 D33:E40 H33:K40 N33:N40 Q33:V40 D17:E23 T17:U23 Q17:R23 N17:N23 H17:L23 Y33:Y40">
      <formula1>-1000000000</formula1>
      <formula2>1000000000</formula2>
    </dataValidation>
    <dataValidation type="list" allowBlank="1" showInputMessage="1" showErrorMessage="1" sqref="L14">
      <formula1>#REF!</formula1>
    </dataValidation>
    <dataValidation allowBlank="1" showInputMessage="1" showErrorMessage="1" prompt="NOTE: Please forecast future years Public or Private Investment only" sqref="Q32:V32"/>
    <dataValidation allowBlank="1" showInputMessage="1" showErrorMessage="1" prompt="Please enter the contracted figures from the Grant Offer Letter, if you need any assistance please ask your Monitoring Officer" sqref="N15 E15 E32"/>
  </dataValidations>
  <pageMargins left="0.23622047244094491" right="0.23622047244094491" top="0.15748031496062992" bottom="0.74803149606299213" header="0.31496062992125984" footer="0.31496062992125984"/>
  <pageSetup paperSize="8" scale="47" orientation="landscape" r:id="rId3"/>
  <headerFooter>
    <oddFooter>&amp;R&amp;F</oddFooter>
  </headerFooter>
  <drawing r:id="rId4"/>
  <legacyDrawing r:id="rId5"/>
  <extLst>
    <ext xmlns:x14="http://schemas.microsoft.com/office/spreadsheetml/2009/9/main" uri="{CCE6A557-97BC-4b89-ADB6-D9C93CAAB3DF}">
      <x14:dataValidations xmlns:xm="http://schemas.microsoft.com/office/excel/2006/main" xWindow="1146" yWindow="568" count="19">
        <x14:dataValidation type="list" allowBlank="1" showInputMessage="1" showErrorMessage="1">
          <x14:formula1>
            <xm:f>'NEW Data Validation '!$A$31:$A$32</xm:f>
          </x14:formula1>
          <xm:sqref>J31</xm:sqref>
        </x14:dataValidation>
        <x14:dataValidation type="list" allowBlank="1" showInputMessage="1" showErrorMessage="1">
          <x14:formula1>
            <xm:f>'NEW Data Validation '!$A$43:$A$44</xm:f>
          </x14:formula1>
          <xm:sqref>K14</xm:sqref>
        </x14:dataValidation>
        <x14:dataValidation type="list" allowBlank="1" showInputMessage="1" showErrorMessage="1">
          <x14:formula1>
            <xm:f>'NEW Data Validation '!$A$25:$A$26</xm:f>
          </x14:formula1>
          <xm:sqref>D31 K31:L31</xm:sqref>
        </x14:dataValidation>
        <x14:dataValidation type="list" allowBlank="1" showInputMessage="1" showErrorMessage="1">
          <x14:formula1>
            <xm:f>'NEW Data Validation '!$A$27:$A$28</xm:f>
          </x14:formula1>
          <xm:sqref>H31</xm:sqref>
        </x14:dataValidation>
        <x14:dataValidation type="list" allowBlank="1" showInputMessage="1" showErrorMessage="1">
          <x14:formula1>
            <xm:f>'NEW Data Validation '!$A$29:$A$30</xm:f>
          </x14:formula1>
          <xm:sqref>I31</xm:sqref>
        </x14:dataValidation>
        <x14:dataValidation type="list" allowBlank="1" showInputMessage="1" showErrorMessage="1">
          <x14:formula1>
            <xm:f>'NEW Data Validation '!$A$37:$A$38</xm:f>
          </x14:formula1>
          <xm:sqref>H14</xm:sqref>
        </x14:dataValidation>
        <x14:dataValidation type="list" allowBlank="1" showInputMessage="1" showErrorMessage="1">
          <x14:formula1>
            <xm:f>'NEW Data Validation '!$A$39:$A$40</xm:f>
          </x14:formula1>
          <xm:sqref>I14</xm:sqref>
        </x14:dataValidation>
        <x14:dataValidation type="list" allowBlank="1" showInputMessage="1" showErrorMessage="1">
          <x14:formula1>
            <xm:f>'NEW Data Validation '!$A$41:$A$42</xm:f>
          </x14:formula1>
          <xm:sqref>J14</xm:sqref>
        </x14:dataValidation>
        <x14:dataValidation type="list" allowBlank="1" showInputMessage="1" showErrorMessage="1" prompt="please choose an option Forecast/Actual_x000a__x000a_Defrayed expenditure relating to grant claimed April 15th 2014 must be entered in table B quarter 4 previous years">
          <x14:formula1>
            <xm:f>'NEW Data Validation '!$A$2:$A$3</xm:f>
          </x14:formula1>
          <xm:sqref>M15</xm:sqref>
        </x14:dataValidation>
        <x14:dataValidation type="list" allowBlank="1" showInputMessage="1" showErrorMessage="1" prompt="please choose an option Forecast/Actual_x000a__x000a_NOTE: Defrayed expenditure relating to this grant claim should be entered in table B below_x000a__x000a_April 15th  -  previous yrs Q4 January - March_x000a_May 15th - previous yrs Q4 February - April">
          <x14:formula1>
            <xm:f>'NEW Data Validation '!$A$2:$A$3</xm:f>
          </x14:formula1>
          <xm:sqref>H15</xm:sqref>
        </x14:dataValidation>
        <x14:dataValidation type="list" allowBlank="1" showInputMessage="1" showErrorMessage="1" prompt="please select an option_x000a__x000a_NOTE: For Actuals please enter the amount that you have defrayed this quarter _x000a_OR _x000a_if forecasting a realistic amount that you expect to defray in this quarter">
          <x14:formula1>
            <xm:f>'NEW Data Validation '!$A$2:$A$3</xm:f>
          </x14:formula1>
          <xm:sqref>H32:L32</xm:sqref>
        </x14:dataValidation>
        <x14:dataValidation type="list" allowBlank="1" showInputMessage="1" showErrorMessage="1" prompt="please select an option_x000a__x000a_NOTE: For Actuals please enter the amount that you have defrayed this quarter _x000a_">
          <x14:formula1>
            <xm:f>'NEW Data Validation '!$A$2:$A$3</xm:f>
          </x14:formula1>
          <xm:sqref>D32</xm:sqref>
        </x14:dataValidation>
        <x14:dataValidation type="list" allowBlank="1" showInputMessage="1" showErrorMessage="1" prompt="please select from the list provided">
          <x14:formula1>
            <xm:f>'NEW Data Validation '!$A$6:$A$22</xm:f>
          </x14:formula1>
          <xm:sqref>B17:B20 B34:B37</xm:sqref>
        </x14:dataValidation>
        <x14:dataValidation type="list" allowBlank="1" showInputMessage="1" showErrorMessage="1" prompt="please choose an option Forecast/Actual_x000a__x000a_NOTE: relates to grant drawdown for previous years">
          <x14:formula1>
            <xm:f>'NEW Data Validation '!$A$2:$A$3</xm:f>
          </x14:formula1>
          <xm:sqref>D15</xm:sqref>
        </x14:dataValidation>
        <x14:dataValidation type="list" allowBlank="1" showInputMessage="1" showErrorMessage="1" prompt="please choose an option Forecast/Actual_x000a__x000a_NOTE: Defrayed expenditure relating to this grant claim should be entered in table B below_x000a__x000a_July 15th  - Q1 April - June_x000a_Aug 15th -  Q1 May - July">
          <x14:formula1>
            <xm:f>'NEW Data Validation '!$A$2:$A$3</xm:f>
          </x14:formula1>
          <xm:sqref>I15</xm:sqref>
        </x14:dataValidation>
        <x14:dataValidation type="list" allowBlank="1" showInputMessage="1" showErrorMessage="1" prompt="please choose an option Forecast/Actual_x000a__x000a_NOTE: Defrayed expenditure relating to this grant claim should be entered in table B below_x000a__x000a_Oct 15th  -   Q2 July - Sept_x000a_Nov15th - Q2 Aug - Oct">
          <x14:formula1>
            <xm:f>'NEW Data Validation '!$A$2:$A$3</xm:f>
          </x14:formula1>
          <xm:sqref>J15</xm:sqref>
        </x14:dataValidation>
        <x14:dataValidation type="list" allowBlank="1" showInputMessage="1" showErrorMessage="1" prompt="please choose an option Forecast/Actual_x000a__x000a_NOTE: Defrayed expenditure relating to this grant claim should be entered in table B below_x000a__x000a_Jan 15th  -  Q3 Oct - Dec_x000a_Feb 15th -  Q3 Nov - Jan">
          <x14:formula1>
            <xm:f>'NEW Data Validation '!$A$2:$A$3</xm:f>
          </x14:formula1>
          <xm:sqref>K15</xm:sqref>
        </x14:dataValidation>
        <x14:dataValidation type="list" allowBlank="1" showInputMessage="1" showErrorMessage="1" prompt="please choose an option Forecast/Actual_x000a__x000a_NOTE: Defrayed expenditure relating to this grant claim should be entered in table B below_x000a__x000a_March 15th - Defrayed up to  15th March_x000a_                     Advanced up to 15th June">
          <x14:formula1>
            <xm:f>'NEW Data Validation '!$A$2:$A$3</xm:f>
          </x14:formula1>
          <xm:sqref>L15</xm:sqref>
        </x14:dataValidation>
        <x14:dataValidation type="list" allowBlank="1" showInputMessage="1" showErrorMessage="1" prompt="please select an option_x000a__x000a_NOTE: For Actuals please enter the amount that you have defrayed this quarter _x000a_OR _x000a_if forecasting a realistic amount that you expect to defray in this quarter_x000a_">
          <x14:formula1>
            <xm:f>'NEW Data Validation '!$A$2:$A$3</xm:f>
          </x14:formula1>
          <xm:sqref>M32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152"/>
  <sheetViews>
    <sheetView showGridLines="0" zoomScale="80" zoomScaleNormal="80" zoomScaleSheetLayoutView="90" zoomScalePageLayoutView="80" workbookViewId="0">
      <selection activeCell="J6" sqref="J6"/>
    </sheetView>
  </sheetViews>
  <sheetFormatPr defaultColWidth="8.90625" defaultRowHeight="13.2" x14ac:dyDescent="0.25"/>
  <cols>
    <col min="1" max="1" width="32.453125" style="24" customWidth="1"/>
    <col min="2" max="2" width="15.36328125" style="24" customWidth="1"/>
    <col min="3" max="3" width="27.08984375" style="24" customWidth="1"/>
    <col min="4" max="4" width="2" style="24" customWidth="1"/>
    <col min="5" max="5" width="20.90625" style="24" bestFit="1" customWidth="1"/>
    <col min="6" max="12" width="14.08984375" style="24" customWidth="1"/>
    <col min="13" max="13" width="3" style="24" customWidth="1"/>
    <col min="14" max="24" width="14" style="24" customWidth="1"/>
    <col min="25" max="16384" width="8.90625" style="24"/>
  </cols>
  <sheetData>
    <row r="1" spans="1:25" ht="83.4" customHeight="1" x14ac:dyDescent="0.25">
      <c r="B1" s="488"/>
      <c r="C1" s="488"/>
      <c r="D1" s="488"/>
      <c r="E1" s="488"/>
      <c r="F1" s="488"/>
    </row>
    <row r="2" spans="1:25" ht="22.8" x14ac:dyDescent="0.25">
      <c r="A2" s="491" t="s">
        <v>325</v>
      </c>
      <c r="B2" s="491"/>
      <c r="C2" s="491"/>
      <c r="D2" s="491"/>
      <c r="E2" s="491"/>
      <c r="F2" s="491"/>
      <c r="G2" s="491"/>
      <c r="H2" s="491"/>
      <c r="I2" s="491"/>
      <c r="J2" s="491"/>
      <c r="K2" s="491"/>
      <c r="L2" s="491"/>
      <c r="M2" s="491"/>
      <c r="N2" s="491"/>
      <c r="O2" s="491"/>
      <c r="P2" s="491"/>
      <c r="Q2" s="491"/>
      <c r="R2" s="491"/>
      <c r="S2" s="491"/>
      <c r="T2" s="491"/>
      <c r="U2" s="491"/>
      <c r="V2" s="491"/>
      <c r="W2" s="491"/>
      <c r="X2" s="491"/>
      <c r="Y2" s="491"/>
    </row>
    <row r="3" spans="1:25" ht="46.8" x14ac:dyDescent="0.25">
      <c r="A3" s="489" t="s">
        <v>370</v>
      </c>
      <c r="B3" s="489"/>
      <c r="C3" s="269"/>
      <c r="D3" s="53"/>
      <c r="E3" s="270" t="s">
        <v>373</v>
      </c>
      <c r="F3" s="492"/>
      <c r="G3" s="493"/>
    </row>
    <row r="4" spans="1:25" s="162" customFormat="1" ht="35.4" customHeight="1" x14ac:dyDescent="0.25">
      <c r="A4" s="489" t="s">
        <v>369</v>
      </c>
      <c r="B4" s="489"/>
      <c r="C4" s="244"/>
      <c r="E4" s="270" t="s">
        <v>379</v>
      </c>
      <c r="F4" s="494"/>
      <c r="G4" s="493"/>
    </row>
    <row r="5" spans="1:25" s="162" customFormat="1" ht="46.8" x14ac:dyDescent="0.25">
      <c r="A5" s="490" t="s">
        <v>371</v>
      </c>
      <c r="B5" s="490"/>
      <c r="C5" s="296" t="e">
        <f>SUM(N16:X16)/C3</f>
        <v>#DIV/0!</v>
      </c>
      <c r="E5" s="270" t="s">
        <v>380</v>
      </c>
      <c r="F5" s="495"/>
      <c r="G5" s="496"/>
      <c r="I5" s="163"/>
    </row>
    <row r="6" spans="1:25" s="162" customFormat="1" ht="34.5" customHeight="1" x14ac:dyDescent="0.25">
      <c r="A6" s="490" t="s">
        <v>326</v>
      </c>
      <c r="B6" s="490"/>
      <c r="C6" s="245">
        <f>K16</f>
        <v>0</v>
      </c>
      <c r="E6" s="297" t="s">
        <v>372</v>
      </c>
      <c r="F6" s="494"/>
      <c r="G6" s="493"/>
    </row>
    <row r="7" spans="1:25" s="162" customFormat="1" ht="22.5" customHeight="1" x14ac:dyDescent="0.3">
      <c r="A7" s="131"/>
      <c r="B7" s="131"/>
      <c r="C7" s="131"/>
      <c r="I7" s="164" t="s">
        <v>244</v>
      </c>
      <c r="R7" s="164" t="s">
        <v>246</v>
      </c>
    </row>
    <row r="8" spans="1:25" s="166" customFormat="1" ht="15" customHeight="1" x14ac:dyDescent="0.25">
      <c r="A8" s="131"/>
      <c r="B8" s="131"/>
      <c r="C8" s="131"/>
      <c r="D8" s="165"/>
      <c r="E8" s="271"/>
      <c r="F8" s="481" t="s">
        <v>352</v>
      </c>
      <c r="G8" s="482"/>
      <c r="H8" s="482"/>
      <c r="I8" s="483" t="str">
        <f>'Claim (P)'!F15</f>
        <v>2014/2015</v>
      </c>
      <c r="J8" s="483"/>
      <c r="K8" s="483"/>
      <c r="L8" s="484"/>
      <c r="M8" s="165"/>
      <c r="N8" s="478" t="s">
        <v>107</v>
      </c>
      <c r="O8" s="479"/>
      <c r="P8" s="479"/>
      <c r="Q8" s="479"/>
      <c r="R8" s="479"/>
      <c r="S8" s="479"/>
      <c r="T8" s="479"/>
      <c r="U8" s="480"/>
      <c r="V8" s="480"/>
      <c r="W8" s="480"/>
      <c r="X8" s="480"/>
    </row>
    <row r="9" spans="1:25" s="168" customFormat="1" ht="125.25" customHeight="1" x14ac:dyDescent="0.3">
      <c r="A9" s="143"/>
      <c r="B9" s="160"/>
      <c r="C9" s="160"/>
      <c r="D9" s="167"/>
      <c r="E9" s="275" t="s">
        <v>381</v>
      </c>
      <c r="F9" s="276" t="s">
        <v>49</v>
      </c>
      <c r="G9" s="276" t="s">
        <v>50</v>
      </c>
      <c r="H9" s="276" t="s">
        <v>51</v>
      </c>
      <c r="I9" s="276" t="s">
        <v>203</v>
      </c>
      <c r="J9" s="276" t="s">
        <v>218</v>
      </c>
      <c r="K9" s="475" t="s">
        <v>219</v>
      </c>
      <c r="L9" s="477" t="s">
        <v>16</v>
      </c>
      <c r="M9" s="167"/>
      <c r="N9" s="277" t="s">
        <v>108</v>
      </c>
      <c r="O9" s="277" t="s">
        <v>109</v>
      </c>
      <c r="P9" s="277" t="s">
        <v>110</v>
      </c>
      <c r="Q9" s="277" t="s">
        <v>111</v>
      </c>
      <c r="R9" s="277" t="s">
        <v>112</v>
      </c>
      <c r="S9" s="277" t="s">
        <v>113</v>
      </c>
      <c r="T9" s="277" t="s">
        <v>114</v>
      </c>
      <c r="U9" s="277" t="s">
        <v>115</v>
      </c>
      <c r="V9" s="277" t="s">
        <v>353</v>
      </c>
      <c r="W9" s="277" t="s">
        <v>354</v>
      </c>
      <c r="X9" s="277" t="s">
        <v>355</v>
      </c>
    </row>
    <row r="10" spans="1:25" s="162" customFormat="1" ht="15.6" x14ac:dyDescent="0.3">
      <c r="A10" s="131"/>
      <c r="B10" s="131"/>
      <c r="C10" s="131"/>
      <c r="D10" s="158"/>
      <c r="E10" s="274" t="s">
        <v>21</v>
      </c>
      <c r="F10" s="273" t="s">
        <v>21</v>
      </c>
      <c r="G10" s="273" t="s">
        <v>21</v>
      </c>
      <c r="H10" s="273" t="s">
        <v>21</v>
      </c>
      <c r="I10" s="273" t="s">
        <v>23</v>
      </c>
      <c r="J10" s="273" t="s">
        <v>21</v>
      </c>
      <c r="K10" s="476"/>
      <c r="L10" s="477"/>
      <c r="M10" s="158"/>
      <c r="N10" s="272" t="s">
        <v>21</v>
      </c>
      <c r="O10" s="272" t="s">
        <v>23</v>
      </c>
      <c r="P10" s="272" t="s">
        <v>23</v>
      </c>
      <c r="Q10" s="272" t="s">
        <v>23</v>
      </c>
      <c r="R10" s="272" t="s">
        <v>23</v>
      </c>
      <c r="S10" s="272" t="s">
        <v>23</v>
      </c>
      <c r="T10" s="272" t="s">
        <v>23</v>
      </c>
      <c r="U10" s="272" t="s">
        <v>23</v>
      </c>
      <c r="V10" s="272" t="s">
        <v>23</v>
      </c>
      <c r="W10" s="272" t="s">
        <v>23</v>
      </c>
      <c r="X10" s="272" t="s">
        <v>23</v>
      </c>
      <c r="Y10" s="169"/>
    </row>
    <row r="11" spans="1:25" s="162" customFormat="1" ht="15" x14ac:dyDescent="0.25"/>
    <row r="12" spans="1:25" s="162" customFormat="1" ht="21.75" customHeight="1" x14ac:dyDescent="0.3">
      <c r="C12" s="170" t="s">
        <v>208</v>
      </c>
      <c r="E12" s="171">
        <f>SUM(E20:E41)</f>
        <v>0</v>
      </c>
      <c r="F12" s="171">
        <f>SUM(F20:F41)</f>
        <v>0</v>
      </c>
      <c r="G12" s="171">
        <f>SUM(G20:G41)</f>
        <v>0</v>
      </c>
      <c r="H12" s="171">
        <f t="shared" ref="H12:I12" si="0">SUM(H20:H41)</f>
        <v>0</v>
      </c>
      <c r="I12" s="171">
        <f t="shared" si="0"/>
        <v>0</v>
      </c>
      <c r="J12" s="171">
        <f>SUM(J20:J41)</f>
        <v>0</v>
      </c>
      <c r="K12" s="211">
        <f>SUM(K20:K41)</f>
        <v>0</v>
      </c>
      <c r="L12" s="211">
        <f>J12-K12</f>
        <v>0</v>
      </c>
      <c r="N12" s="171">
        <f>SUM(N20:N41)</f>
        <v>0</v>
      </c>
      <c r="O12" s="171">
        <f t="shared" ref="O12:X12" si="1">SUM(O20:O41)</f>
        <v>0</v>
      </c>
      <c r="P12" s="171">
        <f t="shared" si="1"/>
        <v>0</v>
      </c>
      <c r="Q12" s="171">
        <f t="shared" si="1"/>
        <v>0</v>
      </c>
      <c r="R12" s="171">
        <f t="shared" si="1"/>
        <v>0</v>
      </c>
      <c r="S12" s="171">
        <f t="shared" si="1"/>
        <v>0</v>
      </c>
      <c r="T12" s="171">
        <f t="shared" si="1"/>
        <v>0</v>
      </c>
      <c r="U12" s="171">
        <f t="shared" si="1"/>
        <v>0</v>
      </c>
      <c r="V12" s="171">
        <f t="shared" si="1"/>
        <v>0</v>
      </c>
      <c r="W12" s="171">
        <f t="shared" si="1"/>
        <v>0</v>
      </c>
      <c r="X12" s="171">
        <f t="shared" si="1"/>
        <v>0</v>
      </c>
    </row>
    <row r="13" spans="1:25" s="162" customFormat="1" ht="21.75" customHeight="1" x14ac:dyDescent="0.3">
      <c r="C13" s="170" t="s">
        <v>209</v>
      </c>
      <c r="E13" s="171">
        <f>SUM(E65:E88)</f>
        <v>0</v>
      </c>
      <c r="F13" s="171">
        <f t="shared" ref="F13:K13" si="2">SUM(F65:F88)</f>
        <v>0</v>
      </c>
      <c r="G13" s="171">
        <f t="shared" si="2"/>
        <v>0</v>
      </c>
      <c r="H13" s="171">
        <f t="shared" si="2"/>
        <v>0</v>
      </c>
      <c r="I13" s="171">
        <f t="shared" si="2"/>
        <v>0</v>
      </c>
      <c r="J13" s="171">
        <f t="shared" si="2"/>
        <v>0</v>
      </c>
      <c r="K13" s="211">
        <f t="shared" si="2"/>
        <v>0</v>
      </c>
      <c r="L13" s="211">
        <f>J13-K13</f>
        <v>0</v>
      </c>
      <c r="N13" s="171">
        <f>SUM(N65:N88)</f>
        <v>0</v>
      </c>
      <c r="O13" s="171">
        <f t="shared" ref="O13:X13" si="3">SUM(O65:O88)</f>
        <v>0</v>
      </c>
      <c r="P13" s="171">
        <f t="shared" si="3"/>
        <v>0</v>
      </c>
      <c r="Q13" s="171">
        <f t="shared" si="3"/>
        <v>0</v>
      </c>
      <c r="R13" s="171">
        <f t="shared" si="3"/>
        <v>0</v>
      </c>
      <c r="S13" s="171">
        <f t="shared" si="3"/>
        <v>0</v>
      </c>
      <c r="T13" s="171">
        <f t="shared" si="3"/>
        <v>0</v>
      </c>
      <c r="U13" s="171">
        <f t="shared" si="3"/>
        <v>0</v>
      </c>
      <c r="V13" s="171">
        <f t="shared" si="3"/>
        <v>0</v>
      </c>
      <c r="W13" s="171">
        <f t="shared" si="3"/>
        <v>0</v>
      </c>
      <c r="X13" s="171">
        <f t="shared" si="3"/>
        <v>0</v>
      </c>
    </row>
    <row r="14" spans="1:25" s="162" customFormat="1" ht="21.75" customHeight="1" x14ac:dyDescent="0.3">
      <c r="C14" s="170" t="s">
        <v>329</v>
      </c>
      <c r="E14" s="171">
        <f>SUM(E46:E60)</f>
        <v>0</v>
      </c>
      <c r="F14" s="171">
        <f>SUM(F46:F60)</f>
        <v>0</v>
      </c>
      <c r="G14" s="171">
        <f t="shared" ref="G14:K14" si="4">SUM(G46:G60)</f>
        <v>0</v>
      </c>
      <c r="H14" s="171">
        <f t="shared" si="4"/>
        <v>0</v>
      </c>
      <c r="I14" s="171">
        <f t="shared" si="4"/>
        <v>0</v>
      </c>
      <c r="J14" s="171">
        <f t="shared" si="4"/>
        <v>0</v>
      </c>
      <c r="K14" s="171">
        <f t="shared" si="4"/>
        <v>0</v>
      </c>
      <c r="L14" s="211">
        <f t="shared" ref="L14:L15" si="5">J14-K14</f>
        <v>0</v>
      </c>
      <c r="N14" s="171">
        <f>SUM(N46:N60)</f>
        <v>0</v>
      </c>
      <c r="O14" s="171">
        <f t="shared" ref="O14:X14" si="6">SUM(O46:O60)</f>
        <v>0</v>
      </c>
      <c r="P14" s="171">
        <f t="shared" si="6"/>
        <v>0</v>
      </c>
      <c r="Q14" s="171">
        <f t="shared" si="6"/>
        <v>0</v>
      </c>
      <c r="R14" s="171">
        <f t="shared" si="6"/>
        <v>0</v>
      </c>
      <c r="S14" s="171">
        <f t="shared" si="6"/>
        <v>0</v>
      </c>
      <c r="T14" s="171">
        <f t="shared" si="6"/>
        <v>0</v>
      </c>
      <c r="U14" s="171">
        <f t="shared" si="6"/>
        <v>0</v>
      </c>
      <c r="V14" s="171">
        <f t="shared" si="6"/>
        <v>0</v>
      </c>
      <c r="W14" s="171">
        <f t="shared" si="6"/>
        <v>0</v>
      </c>
      <c r="X14" s="171">
        <f t="shared" si="6"/>
        <v>0</v>
      </c>
    </row>
    <row r="15" spans="1:25" s="162" customFormat="1" ht="21.75" customHeight="1" x14ac:dyDescent="0.3">
      <c r="C15" s="170" t="s">
        <v>330</v>
      </c>
      <c r="E15" s="171">
        <f>SUM(E93:E107)</f>
        <v>0</v>
      </c>
      <c r="F15" s="171">
        <f>SUM(F93:F107)</f>
        <v>0</v>
      </c>
      <c r="G15" s="171">
        <f t="shared" ref="G15:K15" si="7">SUM(G93:G107)</f>
        <v>0</v>
      </c>
      <c r="H15" s="171">
        <f t="shared" si="7"/>
        <v>0</v>
      </c>
      <c r="I15" s="171">
        <f t="shared" si="7"/>
        <v>0</v>
      </c>
      <c r="J15" s="171">
        <f t="shared" si="7"/>
        <v>0</v>
      </c>
      <c r="K15" s="171">
        <f t="shared" si="7"/>
        <v>0</v>
      </c>
      <c r="L15" s="211">
        <f t="shared" si="5"/>
        <v>0</v>
      </c>
      <c r="N15" s="171">
        <f>SUM(N93:N107)</f>
        <v>0</v>
      </c>
      <c r="O15" s="171">
        <f t="shared" ref="O15:X15" si="8">SUM(O93:O107)</f>
        <v>0</v>
      </c>
      <c r="P15" s="171">
        <f t="shared" si="8"/>
        <v>0</v>
      </c>
      <c r="Q15" s="171">
        <f t="shared" si="8"/>
        <v>0</v>
      </c>
      <c r="R15" s="171">
        <f t="shared" si="8"/>
        <v>0</v>
      </c>
      <c r="S15" s="171">
        <f t="shared" si="8"/>
        <v>0</v>
      </c>
      <c r="T15" s="171">
        <f t="shared" si="8"/>
        <v>0</v>
      </c>
      <c r="U15" s="171">
        <f t="shared" si="8"/>
        <v>0</v>
      </c>
      <c r="V15" s="171">
        <f t="shared" si="8"/>
        <v>0</v>
      </c>
      <c r="W15" s="171">
        <f t="shared" si="8"/>
        <v>0</v>
      </c>
      <c r="X15" s="171">
        <f t="shared" si="8"/>
        <v>0</v>
      </c>
    </row>
    <row r="16" spans="1:25" s="164" customFormat="1" ht="21.75" customHeight="1" x14ac:dyDescent="0.3">
      <c r="C16" s="172" t="s">
        <v>210</v>
      </c>
      <c r="E16" s="173">
        <f>SUM(E12:E15)</f>
        <v>0</v>
      </c>
      <c r="F16" s="173">
        <f>SUM(F12:F15)</f>
        <v>0</v>
      </c>
      <c r="G16" s="173">
        <f t="shared" ref="G16:H16" si="9">SUM(G12:G15)</f>
        <v>0</v>
      </c>
      <c r="H16" s="173">
        <f t="shared" si="9"/>
        <v>0</v>
      </c>
      <c r="I16" s="173">
        <f>SUM(I12:I15)</f>
        <v>0</v>
      </c>
      <c r="J16" s="173">
        <f t="shared" ref="J16:L16" si="10">SUM(J12:J15)</f>
        <v>0</v>
      </c>
      <c r="K16" s="173">
        <f>SUM(K12:K15)</f>
        <v>0</v>
      </c>
      <c r="L16" s="173">
        <f t="shared" si="10"/>
        <v>0</v>
      </c>
      <c r="N16" s="173">
        <f>SUM(N12:N15)</f>
        <v>0</v>
      </c>
      <c r="O16" s="173">
        <f t="shared" ref="O16:X16" si="11">SUM(O12:O15)</f>
        <v>0</v>
      </c>
      <c r="P16" s="173">
        <f t="shared" si="11"/>
        <v>0</v>
      </c>
      <c r="Q16" s="173">
        <f t="shared" si="11"/>
        <v>0</v>
      </c>
      <c r="R16" s="173">
        <f t="shared" si="11"/>
        <v>0</v>
      </c>
      <c r="S16" s="173">
        <f t="shared" si="11"/>
        <v>0</v>
      </c>
      <c r="T16" s="173">
        <f t="shared" si="11"/>
        <v>0</v>
      </c>
      <c r="U16" s="173">
        <f t="shared" si="11"/>
        <v>0</v>
      </c>
      <c r="V16" s="173">
        <f t="shared" si="11"/>
        <v>0</v>
      </c>
      <c r="W16" s="173">
        <f t="shared" si="11"/>
        <v>0</v>
      </c>
      <c r="X16" s="173">
        <f t="shared" si="11"/>
        <v>0</v>
      </c>
    </row>
    <row r="17" spans="1:24" s="162" customFormat="1" ht="32.25" customHeight="1" x14ac:dyDescent="0.3">
      <c r="A17" s="174" t="s">
        <v>294</v>
      </c>
      <c r="E17" s="174"/>
      <c r="N17" s="174"/>
    </row>
    <row r="18" spans="1:24" s="162" customFormat="1" ht="46.8" x14ac:dyDescent="0.3">
      <c r="A18" s="248" t="s">
        <v>106</v>
      </c>
      <c r="B18" s="248" t="s">
        <v>170</v>
      </c>
      <c r="C18" s="248" t="s">
        <v>327</v>
      </c>
      <c r="E18" s="298" t="s">
        <v>381</v>
      </c>
      <c r="F18" s="299" t="str">
        <f>F9</f>
        <v>April - June</v>
      </c>
      <c r="G18" s="299" t="str">
        <f t="shared" ref="G18:I18" si="12">G9</f>
        <v>July - September</v>
      </c>
      <c r="H18" s="299" t="str">
        <f t="shared" si="12"/>
        <v>October - December</v>
      </c>
      <c r="I18" s="299" t="str">
        <f t="shared" si="12"/>
        <v xml:space="preserve">January - March </v>
      </c>
      <c r="J18" s="300" t="s">
        <v>218</v>
      </c>
      <c r="K18" s="485" t="s">
        <v>219</v>
      </c>
      <c r="L18" s="487" t="s">
        <v>16</v>
      </c>
      <c r="M18" s="198"/>
      <c r="N18" s="301" t="str">
        <f>N9</f>
        <v>2014-15</v>
      </c>
      <c r="O18" s="301" t="str">
        <f t="shared" ref="O18:X18" si="13">O9</f>
        <v>2015-16</v>
      </c>
      <c r="P18" s="301" t="str">
        <f t="shared" si="13"/>
        <v>2016-17</v>
      </c>
      <c r="Q18" s="301" t="str">
        <f t="shared" si="13"/>
        <v>2017-18</v>
      </c>
      <c r="R18" s="301" t="str">
        <f t="shared" si="13"/>
        <v>2018-19</v>
      </c>
      <c r="S18" s="301" t="str">
        <f t="shared" si="13"/>
        <v>2019-20</v>
      </c>
      <c r="T18" s="301" t="str">
        <f t="shared" si="13"/>
        <v>2020-21</v>
      </c>
      <c r="U18" s="301" t="str">
        <f t="shared" si="13"/>
        <v>2021-22</v>
      </c>
      <c r="V18" s="301" t="str">
        <f t="shared" si="13"/>
        <v>2022-2023</v>
      </c>
      <c r="W18" s="301" t="str">
        <f t="shared" si="13"/>
        <v>2023/2024</v>
      </c>
      <c r="X18" s="301" t="str">
        <f t="shared" si="13"/>
        <v>2024-2025</v>
      </c>
    </row>
    <row r="19" spans="1:24" s="162" customFormat="1" ht="15.6" x14ac:dyDescent="0.3">
      <c r="A19" s="248"/>
      <c r="B19" s="248"/>
      <c r="C19" s="248"/>
      <c r="E19" s="302" t="str">
        <f>E10</f>
        <v>Actual</v>
      </c>
      <c r="F19" s="303" t="str">
        <f>F10</f>
        <v>Actual</v>
      </c>
      <c r="G19" s="303" t="str">
        <f t="shared" ref="G19:J19" si="14">G10</f>
        <v>Actual</v>
      </c>
      <c r="H19" s="303" t="str">
        <f t="shared" si="14"/>
        <v>Actual</v>
      </c>
      <c r="I19" s="303" t="str">
        <f t="shared" si="14"/>
        <v>Forecast</v>
      </c>
      <c r="J19" s="303" t="str">
        <f t="shared" si="14"/>
        <v>Actual</v>
      </c>
      <c r="K19" s="486"/>
      <c r="L19" s="487"/>
      <c r="M19" s="198"/>
      <c r="N19" s="304" t="str">
        <f>N10</f>
        <v>Actual</v>
      </c>
      <c r="O19" s="304" t="str">
        <f t="shared" ref="O19:X19" si="15">O10</f>
        <v>Forecast</v>
      </c>
      <c r="P19" s="304" t="str">
        <f t="shared" si="15"/>
        <v>Forecast</v>
      </c>
      <c r="Q19" s="304" t="str">
        <f t="shared" si="15"/>
        <v>Forecast</v>
      </c>
      <c r="R19" s="304" t="str">
        <f t="shared" si="15"/>
        <v>Forecast</v>
      </c>
      <c r="S19" s="304" t="str">
        <f t="shared" si="15"/>
        <v>Forecast</v>
      </c>
      <c r="T19" s="304" t="str">
        <f t="shared" si="15"/>
        <v>Forecast</v>
      </c>
      <c r="U19" s="304" t="str">
        <f t="shared" si="15"/>
        <v>Forecast</v>
      </c>
      <c r="V19" s="304" t="str">
        <f t="shared" si="15"/>
        <v>Forecast</v>
      </c>
      <c r="W19" s="304" t="str">
        <f t="shared" si="15"/>
        <v>Forecast</v>
      </c>
      <c r="X19" s="304" t="str">
        <f t="shared" si="15"/>
        <v>Forecast</v>
      </c>
    </row>
    <row r="20" spans="1:24" s="162" customFormat="1" ht="21.75" customHeight="1" x14ac:dyDescent="0.3">
      <c r="A20" s="175"/>
      <c r="B20" s="175"/>
      <c r="C20" s="175"/>
      <c r="E20" s="185"/>
      <c r="F20" s="185"/>
      <c r="G20" s="185"/>
      <c r="H20" s="185"/>
      <c r="I20" s="185"/>
      <c r="J20" s="212">
        <f>I20</f>
        <v>0</v>
      </c>
      <c r="K20" s="212"/>
      <c r="L20" s="173">
        <f>J20-K20</f>
        <v>0</v>
      </c>
      <c r="N20" s="175"/>
      <c r="O20" s="175"/>
      <c r="P20" s="175"/>
      <c r="Q20" s="175"/>
      <c r="R20" s="175"/>
      <c r="S20" s="175"/>
      <c r="T20" s="175"/>
      <c r="U20" s="175"/>
      <c r="V20" s="175"/>
      <c r="W20" s="175"/>
      <c r="X20" s="175"/>
    </row>
    <row r="21" spans="1:24" s="162" customFormat="1" ht="21.75" customHeight="1" x14ac:dyDescent="0.3">
      <c r="A21" s="175"/>
      <c r="B21" s="175"/>
      <c r="C21" s="175"/>
      <c r="E21" s="185"/>
      <c r="F21" s="185">
        <v>0</v>
      </c>
      <c r="G21" s="185">
        <v>0</v>
      </c>
      <c r="H21" s="185">
        <v>0</v>
      </c>
      <c r="I21" s="185">
        <v>0</v>
      </c>
      <c r="J21" s="212">
        <f t="shared" ref="J21:J41" si="16">I21</f>
        <v>0</v>
      </c>
      <c r="K21" s="212"/>
      <c r="L21" s="173">
        <f t="shared" ref="L21:L41" si="17">J21-K21</f>
        <v>0</v>
      </c>
      <c r="N21" s="175"/>
      <c r="O21" s="175"/>
      <c r="P21" s="175"/>
      <c r="Q21" s="175"/>
      <c r="R21" s="175"/>
      <c r="S21" s="175"/>
      <c r="T21" s="175"/>
      <c r="U21" s="175"/>
      <c r="V21" s="175"/>
      <c r="W21" s="175"/>
      <c r="X21" s="175"/>
    </row>
    <row r="22" spans="1:24" s="162" customFormat="1" ht="21.75" customHeight="1" x14ac:dyDescent="0.3">
      <c r="A22" s="175"/>
      <c r="B22" s="175"/>
      <c r="C22" s="175"/>
      <c r="E22" s="185"/>
      <c r="F22" s="185">
        <v>0</v>
      </c>
      <c r="G22" s="185">
        <v>0</v>
      </c>
      <c r="H22" s="185">
        <v>0</v>
      </c>
      <c r="I22" s="185">
        <v>0</v>
      </c>
      <c r="J22" s="212">
        <f t="shared" si="16"/>
        <v>0</v>
      </c>
      <c r="K22" s="212"/>
      <c r="L22" s="173">
        <f t="shared" si="17"/>
        <v>0</v>
      </c>
      <c r="N22" s="175"/>
      <c r="O22" s="175"/>
      <c r="P22" s="175"/>
      <c r="Q22" s="175"/>
      <c r="R22" s="175"/>
      <c r="S22" s="175"/>
      <c r="T22" s="175"/>
      <c r="U22" s="175"/>
      <c r="V22" s="175"/>
      <c r="W22" s="175"/>
      <c r="X22" s="175"/>
    </row>
    <row r="23" spans="1:24" s="162" customFormat="1" ht="21.75" customHeight="1" x14ac:dyDescent="0.3">
      <c r="A23" s="175"/>
      <c r="B23" s="175"/>
      <c r="C23" s="175"/>
      <c r="E23" s="185"/>
      <c r="F23" s="185">
        <v>0</v>
      </c>
      <c r="G23" s="185">
        <v>0</v>
      </c>
      <c r="H23" s="185">
        <v>0</v>
      </c>
      <c r="I23" s="185">
        <v>0</v>
      </c>
      <c r="J23" s="212">
        <f t="shared" si="16"/>
        <v>0</v>
      </c>
      <c r="K23" s="212"/>
      <c r="L23" s="173">
        <f t="shared" si="17"/>
        <v>0</v>
      </c>
      <c r="N23" s="175"/>
      <c r="O23" s="175"/>
      <c r="P23" s="175"/>
      <c r="Q23" s="175"/>
      <c r="R23" s="175"/>
      <c r="S23" s="175"/>
      <c r="T23" s="175"/>
      <c r="U23" s="175"/>
      <c r="V23" s="175"/>
      <c r="W23" s="175"/>
      <c r="X23" s="175"/>
    </row>
    <row r="24" spans="1:24" s="162" customFormat="1" ht="21.75" customHeight="1" x14ac:dyDescent="0.3">
      <c r="A24" s="175"/>
      <c r="B24" s="175"/>
      <c r="C24" s="175"/>
      <c r="E24" s="185"/>
      <c r="F24" s="185">
        <v>0</v>
      </c>
      <c r="G24" s="185">
        <v>0</v>
      </c>
      <c r="H24" s="185">
        <v>0</v>
      </c>
      <c r="I24" s="185">
        <v>0</v>
      </c>
      <c r="J24" s="212">
        <f t="shared" si="16"/>
        <v>0</v>
      </c>
      <c r="K24" s="212"/>
      <c r="L24" s="173">
        <f t="shared" si="17"/>
        <v>0</v>
      </c>
      <c r="N24" s="175"/>
      <c r="O24" s="175"/>
      <c r="P24" s="175"/>
      <c r="Q24" s="175"/>
      <c r="R24" s="175"/>
      <c r="S24" s="175"/>
      <c r="T24" s="175"/>
      <c r="U24" s="175"/>
      <c r="V24" s="175"/>
      <c r="W24" s="175"/>
      <c r="X24" s="175"/>
    </row>
    <row r="25" spans="1:24" s="162" customFormat="1" ht="21.75" customHeight="1" x14ac:dyDescent="0.3">
      <c r="A25" s="175"/>
      <c r="B25" s="175"/>
      <c r="C25" s="175"/>
      <c r="E25" s="185"/>
      <c r="F25" s="185">
        <v>0</v>
      </c>
      <c r="G25" s="185">
        <v>0</v>
      </c>
      <c r="H25" s="185">
        <v>0</v>
      </c>
      <c r="I25" s="185">
        <v>0</v>
      </c>
      <c r="J25" s="212">
        <f t="shared" si="16"/>
        <v>0</v>
      </c>
      <c r="K25" s="212"/>
      <c r="L25" s="173">
        <f t="shared" si="17"/>
        <v>0</v>
      </c>
      <c r="N25" s="175"/>
      <c r="O25" s="175"/>
      <c r="P25" s="175"/>
      <c r="Q25" s="175"/>
      <c r="R25" s="175"/>
      <c r="S25" s="175"/>
      <c r="T25" s="175"/>
      <c r="U25" s="175"/>
      <c r="V25" s="175"/>
      <c r="W25" s="175"/>
      <c r="X25" s="175"/>
    </row>
    <row r="26" spans="1:24" s="162" customFormat="1" ht="21.75" customHeight="1" x14ac:dyDescent="0.3">
      <c r="A26" s="175"/>
      <c r="B26" s="175"/>
      <c r="C26" s="175"/>
      <c r="E26" s="185"/>
      <c r="F26" s="185">
        <v>0</v>
      </c>
      <c r="G26" s="185">
        <v>0</v>
      </c>
      <c r="H26" s="185">
        <v>0</v>
      </c>
      <c r="I26" s="185">
        <v>0</v>
      </c>
      <c r="J26" s="212">
        <f t="shared" si="16"/>
        <v>0</v>
      </c>
      <c r="K26" s="212"/>
      <c r="L26" s="173">
        <f t="shared" si="17"/>
        <v>0</v>
      </c>
      <c r="N26" s="175"/>
      <c r="O26" s="175"/>
      <c r="P26" s="175"/>
      <c r="Q26" s="175"/>
      <c r="R26" s="175"/>
      <c r="S26" s="175"/>
      <c r="T26" s="175"/>
      <c r="U26" s="175"/>
      <c r="V26" s="175"/>
      <c r="W26" s="175"/>
      <c r="X26" s="175"/>
    </row>
    <row r="27" spans="1:24" s="162" customFormat="1" ht="21.75" customHeight="1" x14ac:dyDescent="0.3">
      <c r="A27" s="175"/>
      <c r="B27" s="175"/>
      <c r="C27" s="175"/>
      <c r="E27" s="185"/>
      <c r="F27" s="185">
        <v>0</v>
      </c>
      <c r="G27" s="185">
        <v>0</v>
      </c>
      <c r="H27" s="185">
        <v>0</v>
      </c>
      <c r="I27" s="185">
        <v>0</v>
      </c>
      <c r="J27" s="212">
        <f t="shared" si="16"/>
        <v>0</v>
      </c>
      <c r="K27" s="212"/>
      <c r="L27" s="173">
        <f t="shared" si="17"/>
        <v>0</v>
      </c>
      <c r="N27" s="175"/>
      <c r="O27" s="175"/>
      <c r="P27" s="175"/>
      <c r="Q27" s="175"/>
      <c r="R27" s="175"/>
      <c r="S27" s="175"/>
      <c r="T27" s="175"/>
      <c r="U27" s="175"/>
      <c r="V27" s="175"/>
      <c r="W27" s="175"/>
      <c r="X27" s="175"/>
    </row>
    <row r="28" spans="1:24" s="162" customFormat="1" ht="21.75" customHeight="1" x14ac:dyDescent="0.3">
      <c r="A28" s="175"/>
      <c r="B28" s="175"/>
      <c r="C28" s="175"/>
      <c r="E28" s="185"/>
      <c r="F28" s="185">
        <v>0</v>
      </c>
      <c r="G28" s="185">
        <v>0</v>
      </c>
      <c r="H28" s="185">
        <v>0</v>
      </c>
      <c r="I28" s="185">
        <v>0</v>
      </c>
      <c r="J28" s="212">
        <f t="shared" si="16"/>
        <v>0</v>
      </c>
      <c r="K28" s="212"/>
      <c r="L28" s="173">
        <f t="shared" si="17"/>
        <v>0</v>
      </c>
      <c r="N28" s="175"/>
      <c r="O28" s="175"/>
      <c r="P28" s="175"/>
      <c r="Q28" s="175"/>
      <c r="R28" s="175"/>
      <c r="S28" s="175"/>
      <c r="T28" s="175"/>
      <c r="U28" s="175"/>
      <c r="V28" s="175"/>
      <c r="W28" s="175"/>
      <c r="X28" s="175"/>
    </row>
    <row r="29" spans="1:24" s="162" customFormat="1" ht="21.75" customHeight="1" x14ac:dyDescent="0.3">
      <c r="A29" s="175"/>
      <c r="B29" s="175"/>
      <c r="C29" s="175"/>
      <c r="E29" s="185">
        <v>0</v>
      </c>
      <c r="F29" s="185">
        <v>0</v>
      </c>
      <c r="G29" s="185">
        <v>0</v>
      </c>
      <c r="H29" s="185">
        <v>0</v>
      </c>
      <c r="I29" s="185">
        <v>0</v>
      </c>
      <c r="J29" s="212">
        <f t="shared" si="16"/>
        <v>0</v>
      </c>
      <c r="K29" s="212"/>
      <c r="L29" s="173">
        <f t="shared" si="17"/>
        <v>0</v>
      </c>
      <c r="N29" s="175"/>
      <c r="O29" s="175"/>
      <c r="P29" s="175"/>
      <c r="Q29" s="175"/>
      <c r="R29" s="175"/>
      <c r="S29" s="175"/>
      <c r="T29" s="175"/>
      <c r="U29" s="175"/>
      <c r="V29" s="175"/>
      <c r="W29" s="175"/>
      <c r="X29" s="175"/>
    </row>
    <row r="30" spans="1:24" s="162" customFormat="1" ht="21.75" customHeight="1" x14ac:dyDescent="0.3">
      <c r="A30" s="175"/>
      <c r="B30" s="175"/>
      <c r="C30" s="175"/>
      <c r="E30" s="185">
        <v>0</v>
      </c>
      <c r="F30" s="185">
        <v>0</v>
      </c>
      <c r="G30" s="185">
        <v>0</v>
      </c>
      <c r="H30" s="185">
        <v>0</v>
      </c>
      <c r="I30" s="185">
        <v>0</v>
      </c>
      <c r="J30" s="212">
        <f t="shared" si="16"/>
        <v>0</v>
      </c>
      <c r="K30" s="212"/>
      <c r="L30" s="173">
        <f t="shared" si="17"/>
        <v>0</v>
      </c>
      <c r="N30" s="175"/>
      <c r="O30" s="175"/>
      <c r="P30" s="175"/>
      <c r="Q30" s="175"/>
      <c r="R30" s="175"/>
      <c r="S30" s="175"/>
      <c r="T30" s="175"/>
      <c r="U30" s="175"/>
      <c r="V30" s="175"/>
      <c r="W30" s="175"/>
      <c r="X30" s="175"/>
    </row>
    <row r="31" spans="1:24" s="162" customFormat="1" ht="21.75" customHeight="1" x14ac:dyDescent="0.3">
      <c r="A31" s="175"/>
      <c r="B31" s="175"/>
      <c r="C31" s="175"/>
      <c r="E31" s="185">
        <v>0</v>
      </c>
      <c r="F31" s="185">
        <v>0</v>
      </c>
      <c r="G31" s="185">
        <v>0</v>
      </c>
      <c r="H31" s="185">
        <v>0</v>
      </c>
      <c r="I31" s="185">
        <v>0</v>
      </c>
      <c r="J31" s="212">
        <f t="shared" si="16"/>
        <v>0</v>
      </c>
      <c r="K31" s="212"/>
      <c r="L31" s="173">
        <f t="shared" si="17"/>
        <v>0</v>
      </c>
      <c r="N31" s="175"/>
      <c r="O31" s="175"/>
      <c r="P31" s="175"/>
      <c r="Q31" s="175"/>
      <c r="R31" s="175"/>
      <c r="S31" s="175"/>
      <c r="T31" s="175"/>
      <c r="U31" s="175"/>
      <c r="V31" s="175"/>
      <c r="W31" s="175"/>
      <c r="X31" s="175"/>
    </row>
    <row r="32" spans="1:24" s="162" customFormat="1" ht="21.75" customHeight="1" x14ac:dyDescent="0.3">
      <c r="A32" s="175"/>
      <c r="B32" s="175"/>
      <c r="C32" s="175"/>
      <c r="E32" s="185">
        <v>0</v>
      </c>
      <c r="F32" s="185">
        <v>0</v>
      </c>
      <c r="G32" s="185">
        <v>0</v>
      </c>
      <c r="H32" s="185">
        <v>0</v>
      </c>
      <c r="I32" s="185">
        <v>0</v>
      </c>
      <c r="J32" s="212">
        <f t="shared" si="16"/>
        <v>0</v>
      </c>
      <c r="K32" s="212"/>
      <c r="L32" s="173">
        <f t="shared" si="17"/>
        <v>0</v>
      </c>
      <c r="N32" s="175"/>
      <c r="O32" s="175"/>
      <c r="P32" s="175"/>
      <c r="Q32" s="175"/>
      <c r="R32" s="175"/>
      <c r="S32" s="175"/>
      <c r="T32" s="175"/>
      <c r="U32" s="175"/>
      <c r="V32" s="175"/>
      <c r="W32" s="175"/>
      <c r="X32" s="175"/>
    </row>
    <row r="33" spans="1:24" s="162" customFormat="1" ht="21.75" customHeight="1" x14ac:dyDescent="0.3">
      <c r="A33" s="175"/>
      <c r="B33" s="175"/>
      <c r="C33" s="175"/>
      <c r="E33" s="185">
        <v>0</v>
      </c>
      <c r="F33" s="185">
        <v>0</v>
      </c>
      <c r="G33" s="185">
        <v>0</v>
      </c>
      <c r="H33" s="185">
        <v>0</v>
      </c>
      <c r="I33" s="185">
        <v>0</v>
      </c>
      <c r="J33" s="212">
        <f t="shared" si="16"/>
        <v>0</v>
      </c>
      <c r="K33" s="212"/>
      <c r="L33" s="173">
        <f t="shared" si="17"/>
        <v>0</v>
      </c>
      <c r="N33" s="175"/>
      <c r="O33" s="175"/>
      <c r="P33" s="175"/>
      <c r="Q33" s="175"/>
      <c r="R33" s="175"/>
      <c r="S33" s="175"/>
      <c r="T33" s="175"/>
      <c r="U33" s="175"/>
      <c r="V33" s="175"/>
      <c r="W33" s="175"/>
      <c r="X33" s="175"/>
    </row>
    <row r="34" spans="1:24" s="162" customFormat="1" ht="21.75" customHeight="1" x14ac:dyDescent="0.3">
      <c r="A34" s="175"/>
      <c r="B34" s="175"/>
      <c r="C34" s="175"/>
      <c r="E34" s="185">
        <v>0</v>
      </c>
      <c r="F34" s="185">
        <v>0</v>
      </c>
      <c r="G34" s="185">
        <v>0</v>
      </c>
      <c r="H34" s="185">
        <v>0</v>
      </c>
      <c r="I34" s="185">
        <v>0</v>
      </c>
      <c r="J34" s="212">
        <f t="shared" si="16"/>
        <v>0</v>
      </c>
      <c r="K34" s="212"/>
      <c r="L34" s="173">
        <f t="shared" si="17"/>
        <v>0</v>
      </c>
      <c r="N34" s="175"/>
      <c r="O34" s="175"/>
      <c r="P34" s="175"/>
      <c r="Q34" s="175"/>
      <c r="R34" s="175"/>
      <c r="S34" s="175"/>
      <c r="T34" s="175"/>
      <c r="U34" s="175"/>
      <c r="V34" s="175"/>
      <c r="W34" s="175"/>
      <c r="X34" s="175"/>
    </row>
    <row r="35" spans="1:24" s="162" customFormat="1" ht="21.75" customHeight="1" x14ac:dyDescent="0.3">
      <c r="A35" s="175"/>
      <c r="B35" s="175"/>
      <c r="C35" s="175"/>
      <c r="E35" s="185">
        <v>0</v>
      </c>
      <c r="F35" s="185">
        <v>0</v>
      </c>
      <c r="G35" s="185">
        <v>0</v>
      </c>
      <c r="H35" s="185">
        <v>0</v>
      </c>
      <c r="I35" s="185">
        <v>0</v>
      </c>
      <c r="J35" s="212">
        <f t="shared" si="16"/>
        <v>0</v>
      </c>
      <c r="K35" s="212"/>
      <c r="L35" s="173">
        <f t="shared" si="17"/>
        <v>0</v>
      </c>
      <c r="N35" s="175"/>
      <c r="O35" s="175"/>
      <c r="P35" s="175"/>
      <c r="Q35" s="175"/>
      <c r="R35" s="175"/>
      <c r="S35" s="175"/>
      <c r="T35" s="175"/>
      <c r="U35" s="175"/>
      <c r="V35" s="175"/>
      <c r="W35" s="175"/>
      <c r="X35" s="175"/>
    </row>
    <row r="36" spans="1:24" s="162" customFormat="1" ht="21.75" customHeight="1" x14ac:dyDescent="0.3">
      <c r="A36" s="175"/>
      <c r="B36" s="175"/>
      <c r="C36" s="175"/>
      <c r="E36" s="185">
        <v>0</v>
      </c>
      <c r="F36" s="185">
        <v>0</v>
      </c>
      <c r="G36" s="185">
        <v>0</v>
      </c>
      <c r="H36" s="185">
        <v>0</v>
      </c>
      <c r="I36" s="185">
        <v>0</v>
      </c>
      <c r="J36" s="212">
        <f t="shared" si="16"/>
        <v>0</v>
      </c>
      <c r="K36" s="212"/>
      <c r="L36" s="173">
        <f t="shared" si="17"/>
        <v>0</v>
      </c>
      <c r="N36" s="175"/>
      <c r="O36" s="175"/>
      <c r="P36" s="175"/>
      <c r="Q36" s="175"/>
      <c r="R36" s="175"/>
      <c r="S36" s="175"/>
      <c r="T36" s="175"/>
      <c r="U36" s="175"/>
      <c r="V36" s="175"/>
      <c r="W36" s="175"/>
      <c r="X36" s="175"/>
    </row>
    <row r="37" spans="1:24" s="162" customFormat="1" ht="21.75" customHeight="1" x14ac:dyDescent="0.3">
      <c r="A37" s="175"/>
      <c r="B37" s="175"/>
      <c r="C37" s="175"/>
      <c r="E37" s="185">
        <v>0</v>
      </c>
      <c r="F37" s="185">
        <v>0</v>
      </c>
      <c r="G37" s="185">
        <v>0</v>
      </c>
      <c r="H37" s="185">
        <v>0</v>
      </c>
      <c r="I37" s="185">
        <v>0</v>
      </c>
      <c r="J37" s="212">
        <f t="shared" si="16"/>
        <v>0</v>
      </c>
      <c r="K37" s="212"/>
      <c r="L37" s="173">
        <f t="shared" si="17"/>
        <v>0</v>
      </c>
      <c r="N37" s="175"/>
      <c r="O37" s="175"/>
      <c r="P37" s="175"/>
      <c r="Q37" s="175"/>
      <c r="R37" s="175"/>
      <c r="S37" s="175"/>
      <c r="T37" s="175"/>
      <c r="U37" s="175"/>
      <c r="V37" s="175"/>
      <c r="W37" s="175"/>
      <c r="X37" s="175"/>
    </row>
    <row r="38" spans="1:24" s="162" customFormat="1" ht="21.75" customHeight="1" x14ac:dyDescent="0.3">
      <c r="A38" s="175"/>
      <c r="B38" s="175"/>
      <c r="C38" s="175"/>
      <c r="E38" s="185">
        <v>0</v>
      </c>
      <c r="F38" s="176">
        <v>0</v>
      </c>
      <c r="G38" s="176">
        <v>0</v>
      </c>
      <c r="H38" s="176">
        <v>0</v>
      </c>
      <c r="I38" s="176">
        <v>0</v>
      </c>
      <c r="J38" s="177">
        <f t="shared" si="16"/>
        <v>0</v>
      </c>
      <c r="K38" s="178"/>
      <c r="L38" s="173">
        <f t="shared" si="17"/>
        <v>0</v>
      </c>
      <c r="N38" s="175"/>
      <c r="O38" s="175"/>
      <c r="P38" s="175"/>
      <c r="Q38" s="175"/>
      <c r="R38" s="175"/>
      <c r="S38" s="175"/>
      <c r="T38" s="175"/>
      <c r="U38" s="175"/>
      <c r="V38" s="175"/>
      <c r="W38" s="175"/>
      <c r="X38" s="175"/>
    </row>
    <row r="39" spans="1:24" s="162" customFormat="1" ht="21.75" customHeight="1" x14ac:dyDescent="0.3">
      <c r="A39" s="175"/>
      <c r="B39" s="175"/>
      <c r="C39" s="175"/>
      <c r="E39" s="185">
        <v>0</v>
      </c>
      <c r="F39" s="176">
        <v>0</v>
      </c>
      <c r="G39" s="176">
        <v>0</v>
      </c>
      <c r="H39" s="176">
        <v>0</v>
      </c>
      <c r="I39" s="176">
        <v>0</v>
      </c>
      <c r="J39" s="177">
        <f t="shared" si="16"/>
        <v>0</v>
      </c>
      <c r="K39" s="178"/>
      <c r="L39" s="173">
        <f t="shared" si="17"/>
        <v>0</v>
      </c>
      <c r="N39" s="175"/>
      <c r="O39" s="175"/>
      <c r="P39" s="175"/>
      <c r="Q39" s="175"/>
      <c r="R39" s="175"/>
      <c r="S39" s="175"/>
      <c r="T39" s="175"/>
      <c r="U39" s="175"/>
      <c r="V39" s="175"/>
      <c r="W39" s="175"/>
      <c r="X39" s="175"/>
    </row>
    <row r="40" spans="1:24" s="162" customFormat="1" ht="21.75" customHeight="1" x14ac:dyDescent="0.3">
      <c r="A40" s="175"/>
      <c r="B40" s="175"/>
      <c r="C40" s="175"/>
      <c r="E40" s="185">
        <v>0</v>
      </c>
      <c r="F40" s="176">
        <v>0</v>
      </c>
      <c r="G40" s="176">
        <v>0</v>
      </c>
      <c r="H40" s="176">
        <v>0</v>
      </c>
      <c r="I40" s="176">
        <v>0</v>
      </c>
      <c r="J40" s="177">
        <f t="shared" si="16"/>
        <v>0</v>
      </c>
      <c r="K40" s="178"/>
      <c r="L40" s="173">
        <f t="shared" si="17"/>
        <v>0</v>
      </c>
      <c r="N40" s="175"/>
      <c r="O40" s="175"/>
      <c r="P40" s="175"/>
      <c r="Q40" s="175"/>
      <c r="R40" s="175"/>
      <c r="S40" s="175"/>
      <c r="T40" s="175"/>
      <c r="U40" s="175"/>
      <c r="V40" s="175"/>
      <c r="W40" s="175"/>
      <c r="X40" s="175"/>
    </row>
    <row r="41" spans="1:24" s="162" customFormat="1" ht="21.75" customHeight="1" x14ac:dyDescent="0.3">
      <c r="A41" s="175"/>
      <c r="B41" s="175"/>
      <c r="C41" s="175"/>
      <c r="E41" s="185">
        <v>0</v>
      </c>
      <c r="F41" s="176">
        <v>0</v>
      </c>
      <c r="G41" s="176">
        <v>0</v>
      </c>
      <c r="H41" s="176">
        <v>0</v>
      </c>
      <c r="I41" s="176">
        <v>0</v>
      </c>
      <c r="J41" s="177">
        <f t="shared" si="16"/>
        <v>0</v>
      </c>
      <c r="K41" s="178"/>
      <c r="L41" s="173">
        <f t="shared" si="17"/>
        <v>0</v>
      </c>
      <c r="N41" s="175"/>
      <c r="O41" s="175"/>
      <c r="P41" s="175"/>
      <c r="Q41" s="175"/>
      <c r="R41" s="175"/>
      <c r="S41" s="175"/>
      <c r="T41" s="175"/>
      <c r="U41" s="175"/>
      <c r="V41" s="175"/>
      <c r="W41" s="175"/>
      <c r="X41" s="175"/>
    </row>
    <row r="42" spans="1:24" s="131" customFormat="1" ht="21.75" customHeight="1" x14ac:dyDescent="0.3">
      <c r="A42" s="158"/>
      <c r="B42" s="158"/>
      <c r="C42" s="158"/>
      <c r="F42" s="179"/>
      <c r="G42" s="179"/>
      <c r="H42" s="179"/>
      <c r="I42" s="179"/>
      <c r="J42" s="180"/>
      <c r="K42" s="181"/>
      <c r="L42" s="181"/>
      <c r="N42" s="158"/>
      <c r="O42" s="158"/>
      <c r="P42" s="158"/>
      <c r="Q42" s="158"/>
      <c r="R42" s="158"/>
      <c r="S42" s="158"/>
      <c r="T42" s="158"/>
      <c r="U42" s="158"/>
      <c r="V42" s="158"/>
      <c r="W42" s="158"/>
      <c r="X42" s="158"/>
    </row>
    <row r="43" spans="1:24" s="162" customFormat="1" ht="26.25" customHeight="1" x14ac:dyDescent="0.3">
      <c r="A43" s="174" t="s">
        <v>295</v>
      </c>
      <c r="J43" s="182"/>
      <c r="K43" s="182"/>
      <c r="L43" s="182"/>
      <c r="N43" s="169"/>
      <c r="O43" s="169"/>
      <c r="P43" s="169"/>
      <c r="Q43" s="169"/>
      <c r="R43" s="169"/>
      <c r="S43" s="169"/>
      <c r="T43" s="169"/>
      <c r="U43" s="169"/>
      <c r="V43" s="169"/>
      <c r="W43" s="169"/>
      <c r="X43" s="169"/>
    </row>
    <row r="44" spans="1:24" s="162" customFormat="1" ht="46.8" customHeight="1" x14ac:dyDescent="0.3">
      <c r="A44" s="249" t="s">
        <v>106</v>
      </c>
      <c r="B44" s="249" t="s">
        <v>169</v>
      </c>
      <c r="C44" s="249" t="s">
        <v>327</v>
      </c>
      <c r="E44" s="298" t="s">
        <v>381</v>
      </c>
      <c r="F44" s="299" t="str">
        <f>F9</f>
        <v>April - June</v>
      </c>
      <c r="G44" s="299" t="str">
        <f t="shared" ref="G44:I44" si="18">G9</f>
        <v>July - September</v>
      </c>
      <c r="H44" s="299" t="str">
        <f t="shared" si="18"/>
        <v>October - December</v>
      </c>
      <c r="I44" s="299" t="str">
        <f t="shared" si="18"/>
        <v xml:space="preserve">January - March </v>
      </c>
      <c r="J44" s="300" t="s">
        <v>218</v>
      </c>
      <c r="K44" s="485" t="s">
        <v>219</v>
      </c>
      <c r="L44" s="487" t="s">
        <v>16</v>
      </c>
      <c r="M44" s="198"/>
      <c r="N44" s="301" t="str">
        <f>N9</f>
        <v>2014-15</v>
      </c>
      <c r="O44" s="301" t="str">
        <f t="shared" ref="O44:X44" si="19">O9</f>
        <v>2015-16</v>
      </c>
      <c r="P44" s="301" t="str">
        <f t="shared" si="19"/>
        <v>2016-17</v>
      </c>
      <c r="Q44" s="301" t="str">
        <f t="shared" si="19"/>
        <v>2017-18</v>
      </c>
      <c r="R44" s="301" t="str">
        <f t="shared" si="19"/>
        <v>2018-19</v>
      </c>
      <c r="S44" s="301" t="str">
        <f t="shared" si="19"/>
        <v>2019-20</v>
      </c>
      <c r="T44" s="301" t="str">
        <f t="shared" si="19"/>
        <v>2020-21</v>
      </c>
      <c r="U44" s="301" t="str">
        <f t="shared" si="19"/>
        <v>2021-22</v>
      </c>
      <c r="V44" s="301" t="str">
        <f t="shared" si="19"/>
        <v>2022-2023</v>
      </c>
      <c r="W44" s="301" t="str">
        <f t="shared" si="19"/>
        <v>2023/2024</v>
      </c>
      <c r="X44" s="301" t="str">
        <f t="shared" si="19"/>
        <v>2024-2025</v>
      </c>
    </row>
    <row r="45" spans="1:24" s="162" customFormat="1" ht="15.6" x14ac:dyDescent="0.3">
      <c r="A45" s="278"/>
      <c r="B45" s="249"/>
      <c r="C45" s="279"/>
      <c r="E45" s="302" t="str">
        <f>E10</f>
        <v>Actual</v>
      </c>
      <c r="F45" s="303" t="str">
        <f>F10</f>
        <v>Actual</v>
      </c>
      <c r="G45" s="303" t="str">
        <f t="shared" ref="G45:J45" si="20">G10</f>
        <v>Actual</v>
      </c>
      <c r="H45" s="303" t="str">
        <f t="shared" si="20"/>
        <v>Actual</v>
      </c>
      <c r="I45" s="303" t="str">
        <f t="shared" si="20"/>
        <v>Forecast</v>
      </c>
      <c r="J45" s="303" t="str">
        <f t="shared" si="20"/>
        <v>Actual</v>
      </c>
      <c r="K45" s="486"/>
      <c r="L45" s="487"/>
      <c r="M45" s="198"/>
      <c r="N45" s="304" t="str">
        <f>N10</f>
        <v>Actual</v>
      </c>
      <c r="O45" s="304" t="str">
        <f t="shared" ref="O45:X45" si="21">O10</f>
        <v>Forecast</v>
      </c>
      <c r="P45" s="304" t="str">
        <f t="shared" si="21"/>
        <v>Forecast</v>
      </c>
      <c r="Q45" s="304" t="str">
        <f t="shared" si="21"/>
        <v>Forecast</v>
      </c>
      <c r="R45" s="304" t="str">
        <f t="shared" si="21"/>
        <v>Forecast</v>
      </c>
      <c r="S45" s="304" t="str">
        <f t="shared" si="21"/>
        <v>Forecast</v>
      </c>
      <c r="T45" s="304" t="str">
        <f t="shared" si="21"/>
        <v>Forecast</v>
      </c>
      <c r="U45" s="304" t="str">
        <f t="shared" si="21"/>
        <v>Forecast</v>
      </c>
      <c r="V45" s="304" t="str">
        <f t="shared" si="21"/>
        <v>Forecast</v>
      </c>
      <c r="W45" s="304" t="str">
        <f t="shared" si="21"/>
        <v>Forecast</v>
      </c>
      <c r="X45" s="304" t="str">
        <f t="shared" si="21"/>
        <v>Forecast</v>
      </c>
    </row>
    <row r="46" spans="1:24" s="162" customFormat="1" ht="24.75" customHeight="1" x14ac:dyDescent="0.3">
      <c r="A46" s="183"/>
      <c r="B46" s="175"/>
      <c r="C46" s="184"/>
      <c r="E46" s="185">
        <v>0</v>
      </c>
      <c r="F46" s="185">
        <v>0</v>
      </c>
      <c r="G46" s="185">
        <v>0</v>
      </c>
      <c r="H46" s="185">
        <v>0</v>
      </c>
      <c r="I46" s="185">
        <v>0</v>
      </c>
      <c r="J46" s="212">
        <f t="shared" ref="J46:J60" si="22">I46</f>
        <v>0</v>
      </c>
      <c r="K46" s="212"/>
      <c r="L46" s="173">
        <f>J46-K46</f>
        <v>0</v>
      </c>
      <c r="N46" s="175"/>
      <c r="O46" s="175"/>
      <c r="P46" s="175"/>
      <c r="Q46" s="175"/>
      <c r="R46" s="175"/>
      <c r="S46" s="175"/>
      <c r="T46" s="175"/>
      <c r="U46" s="175"/>
      <c r="V46" s="175"/>
      <c r="W46" s="175"/>
      <c r="X46" s="175"/>
    </row>
    <row r="47" spans="1:24" s="162" customFormat="1" ht="24.75" customHeight="1" x14ac:dyDescent="0.3">
      <c r="A47" s="189"/>
      <c r="B47" s="190"/>
      <c r="C47" s="191"/>
      <c r="E47" s="185">
        <v>0</v>
      </c>
      <c r="F47" s="185">
        <v>0</v>
      </c>
      <c r="G47" s="185">
        <v>0</v>
      </c>
      <c r="H47" s="185">
        <v>0</v>
      </c>
      <c r="I47" s="185">
        <v>0</v>
      </c>
      <c r="J47" s="212">
        <f t="shared" si="22"/>
        <v>0</v>
      </c>
      <c r="K47" s="212"/>
      <c r="L47" s="173">
        <f t="shared" ref="L47:L60" si="23">J47-K47</f>
        <v>0</v>
      </c>
      <c r="N47" s="175"/>
      <c r="O47" s="175"/>
      <c r="P47" s="175"/>
      <c r="Q47" s="175"/>
      <c r="R47" s="175"/>
      <c r="S47" s="175"/>
      <c r="T47" s="175"/>
      <c r="U47" s="175"/>
      <c r="V47" s="175"/>
      <c r="W47" s="175"/>
      <c r="X47" s="175"/>
    </row>
    <row r="48" spans="1:24" s="162" customFormat="1" ht="24.75" customHeight="1" x14ac:dyDescent="0.3">
      <c r="A48" s="189"/>
      <c r="B48" s="190"/>
      <c r="C48" s="191"/>
      <c r="E48" s="185">
        <v>0</v>
      </c>
      <c r="F48" s="185">
        <v>0</v>
      </c>
      <c r="G48" s="185">
        <v>0</v>
      </c>
      <c r="H48" s="185">
        <v>0</v>
      </c>
      <c r="I48" s="185">
        <v>0</v>
      </c>
      <c r="J48" s="212">
        <f t="shared" si="22"/>
        <v>0</v>
      </c>
      <c r="K48" s="212"/>
      <c r="L48" s="173">
        <f t="shared" si="23"/>
        <v>0</v>
      </c>
      <c r="N48" s="175"/>
      <c r="O48" s="175"/>
      <c r="P48" s="175"/>
      <c r="Q48" s="175"/>
      <c r="R48" s="175"/>
      <c r="S48" s="175"/>
      <c r="T48" s="175"/>
      <c r="U48" s="175"/>
      <c r="V48" s="175"/>
      <c r="W48" s="175"/>
      <c r="X48" s="175"/>
    </row>
    <row r="49" spans="1:24" s="162" customFormat="1" ht="24.75" customHeight="1" x14ac:dyDescent="0.3">
      <c r="A49" s="189"/>
      <c r="B49" s="190"/>
      <c r="C49" s="191"/>
      <c r="E49" s="185">
        <v>0</v>
      </c>
      <c r="F49" s="185">
        <v>0</v>
      </c>
      <c r="G49" s="185">
        <v>0</v>
      </c>
      <c r="H49" s="185">
        <v>0</v>
      </c>
      <c r="I49" s="185">
        <v>0</v>
      </c>
      <c r="J49" s="212">
        <f t="shared" si="22"/>
        <v>0</v>
      </c>
      <c r="K49" s="212"/>
      <c r="L49" s="173">
        <f t="shared" si="23"/>
        <v>0</v>
      </c>
      <c r="N49" s="175"/>
      <c r="O49" s="175"/>
      <c r="P49" s="175"/>
      <c r="Q49" s="175"/>
      <c r="R49" s="175"/>
      <c r="S49" s="175"/>
      <c r="T49" s="175"/>
      <c r="U49" s="175"/>
      <c r="V49" s="175"/>
      <c r="W49" s="175"/>
      <c r="X49" s="175"/>
    </row>
    <row r="50" spans="1:24" s="162" customFormat="1" ht="24.75" customHeight="1" x14ac:dyDescent="0.3">
      <c r="A50" s="189"/>
      <c r="B50" s="190"/>
      <c r="C50" s="191"/>
      <c r="E50" s="185">
        <v>0</v>
      </c>
      <c r="F50" s="185">
        <v>0</v>
      </c>
      <c r="G50" s="185">
        <v>0</v>
      </c>
      <c r="H50" s="185">
        <v>0</v>
      </c>
      <c r="I50" s="185">
        <v>0</v>
      </c>
      <c r="J50" s="212">
        <f t="shared" si="22"/>
        <v>0</v>
      </c>
      <c r="K50" s="212"/>
      <c r="L50" s="173">
        <f t="shared" si="23"/>
        <v>0</v>
      </c>
      <c r="N50" s="175"/>
      <c r="O50" s="175"/>
      <c r="P50" s="175"/>
      <c r="Q50" s="175"/>
      <c r="R50" s="175"/>
      <c r="S50" s="175"/>
      <c r="T50" s="175"/>
      <c r="U50" s="175"/>
      <c r="V50" s="175"/>
      <c r="W50" s="175"/>
      <c r="X50" s="175"/>
    </row>
    <row r="51" spans="1:24" s="162" customFormat="1" ht="24.75" customHeight="1" x14ac:dyDescent="0.3">
      <c r="A51" s="189"/>
      <c r="B51" s="190"/>
      <c r="C51" s="191"/>
      <c r="E51" s="185">
        <v>0</v>
      </c>
      <c r="F51" s="185">
        <v>0</v>
      </c>
      <c r="G51" s="185">
        <v>0</v>
      </c>
      <c r="H51" s="185">
        <v>0</v>
      </c>
      <c r="I51" s="185">
        <v>0</v>
      </c>
      <c r="J51" s="212">
        <f t="shared" si="22"/>
        <v>0</v>
      </c>
      <c r="K51" s="212"/>
      <c r="L51" s="173">
        <f t="shared" si="23"/>
        <v>0</v>
      </c>
      <c r="N51" s="175"/>
      <c r="O51" s="175"/>
      <c r="P51" s="175"/>
      <c r="Q51" s="175"/>
      <c r="R51" s="175"/>
      <c r="S51" s="175"/>
      <c r="T51" s="175"/>
      <c r="U51" s="175"/>
      <c r="V51" s="175"/>
      <c r="W51" s="175"/>
      <c r="X51" s="175"/>
    </row>
    <row r="52" spans="1:24" s="162" customFormat="1" ht="24.75" customHeight="1" x14ac:dyDescent="0.3">
      <c r="A52" s="189"/>
      <c r="B52" s="190"/>
      <c r="C52" s="191"/>
      <c r="E52" s="185">
        <v>0</v>
      </c>
      <c r="F52" s="185">
        <v>0</v>
      </c>
      <c r="G52" s="185">
        <v>0</v>
      </c>
      <c r="H52" s="185">
        <v>0</v>
      </c>
      <c r="I52" s="185">
        <v>0</v>
      </c>
      <c r="J52" s="212">
        <f t="shared" si="22"/>
        <v>0</v>
      </c>
      <c r="K52" s="212"/>
      <c r="L52" s="173">
        <f t="shared" si="23"/>
        <v>0</v>
      </c>
      <c r="N52" s="175"/>
      <c r="O52" s="175"/>
      <c r="P52" s="175"/>
      <c r="Q52" s="175"/>
      <c r="R52" s="175"/>
      <c r="S52" s="175"/>
      <c r="T52" s="175"/>
      <c r="U52" s="175"/>
      <c r="V52" s="175"/>
      <c r="W52" s="175"/>
      <c r="X52" s="175"/>
    </row>
    <row r="53" spans="1:24" s="162" customFormat="1" ht="24.75" customHeight="1" x14ac:dyDescent="0.3">
      <c r="A53" s="189"/>
      <c r="B53" s="190"/>
      <c r="C53" s="191"/>
      <c r="E53" s="185">
        <v>0</v>
      </c>
      <c r="F53" s="185">
        <v>0</v>
      </c>
      <c r="G53" s="185">
        <v>0</v>
      </c>
      <c r="H53" s="185">
        <v>0</v>
      </c>
      <c r="I53" s="185">
        <v>0</v>
      </c>
      <c r="J53" s="212">
        <f t="shared" si="22"/>
        <v>0</v>
      </c>
      <c r="K53" s="212"/>
      <c r="L53" s="173">
        <f t="shared" si="23"/>
        <v>0</v>
      </c>
      <c r="N53" s="175"/>
      <c r="O53" s="175"/>
      <c r="P53" s="175"/>
      <c r="Q53" s="175"/>
      <c r="R53" s="175"/>
      <c r="S53" s="175"/>
      <c r="T53" s="175"/>
      <c r="U53" s="175"/>
      <c r="V53" s="175"/>
      <c r="W53" s="175"/>
      <c r="X53" s="175"/>
    </row>
    <row r="54" spans="1:24" s="162" customFormat="1" ht="24.75" customHeight="1" x14ac:dyDescent="0.3">
      <c r="A54" s="175"/>
      <c r="B54" s="175"/>
      <c r="C54" s="175"/>
      <c r="E54" s="185">
        <v>0</v>
      </c>
      <c r="F54" s="185">
        <v>0</v>
      </c>
      <c r="G54" s="185">
        <v>0</v>
      </c>
      <c r="H54" s="185">
        <v>0</v>
      </c>
      <c r="I54" s="185">
        <v>0</v>
      </c>
      <c r="J54" s="212">
        <f t="shared" si="22"/>
        <v>0</v>
      </c>
      <c r="K54" s="212"/>
      <c r="L54" s="173">
        <f t="shared" si="23"/>
        <v>0</v>
      </c>
      <c r="N54" s="175"/>
      <c r="O54" s="175"/>
      <c r="P54" s="175"/>
      <c r="Q54" s="175"/>
      <c r="R54" s="175"/>
      <c r="S54" s="175"/>
      <c r="T54" s="175"/>
      <c r="U54" s="175"/>
      <c r="V54" s="175"/>
      <c r="W54" s="175"/>
      <c r="X54" s="175"/>
    </row>
    <row r="55" spans="1:24" s="162" customFormat="1" ht="24.75" customHeight="1" x14ac:dyDescent="0.3">
      <c r="A55" s="189"/>
      <c r="B55" s="190"/>
      <c r="C55" s="191"/>
      <c r="E55" s="185">
        <v>0</v>
      </c>
      <c r="F55" s="185">
        <v>0</v>
      </c>
      <c r="G55" s="185">
        <v>0</v>
      </c>
      <c r="H55" s="185">
        <v>0</v>
      </c>
      <c r="I55" s="185">
        <v>0</v>
      </c>
      <c r="J55" s="212">
        <f t="shared" si="22"/>
        <v>0</v>
      </c>
      <c r="K55" s="212"/>
      <c r="L55" s="173">
        <f t="shared" si="23"/>
        <v>0</v>
      </c>
      <c r="N55" s="175"/>
      <c r="O55" s="175"/>
      <c r="P55" s="175"/>
      <c r="Q55" s="175"/>
      <c r="R55" s="175"/>
      <c r="S55" s="175"/>
      <c r="T55" s="175"/>
      <c r="U55" s="175"/>
      <c r="V55" s="175"/>
      <c r="W55" s="175"/>
      <c r="X55" s="175"/>
    </row>
    <row r="56" spans="1:24" s="162" customFormat="1" ht="24.75" customHeight="1" x14ac:dyDescent="0.3">
      <c r="A56" s="189"/>
      <c r="B56" s="190"/>
      <c r="C56" s="191"/>
      <c r="E56" s="185">
        <v>0</v>
      </c>
      <c r="F56" s="185">
        <v>0</v>
      </c>
      <c r="G56" s="185">
        <v>0</v>
      </c>
      <c r="H56" s="185">
        <v>0</v>
      </c>
      <c r="I56" s="185">
        <v>0</v>
      </c>
      <c r="J56" s="212">
        <f t="shared" si="22"/>
        <v>0</v>
      </c>
      <c r="K56" s="212"/>
      <c r="L56" s="173">
        <f t="shared" si="23"/>
        <v>0</v>
      </c>
      <c r="N56" s="175"/>
      <c r="O56" s="175"/>
      <c r="P56" s="175"/>
      <c r="Q56" s="175"/>
      <c r="R56" s="175"/>
      <c r="S56" s="175"/>
      <c r="T56" s="175"/>
      <c r="U56" s="175"/>
      <c r="V56" s="175"/>
      <c r="W56" s="175"/>
      <c r="X56" s="175"/>
    </row>
    <row r="57" spans="1:24" s="162" customFormat="1" ht="24.75" customHeight="1" x14ac:dyDescent="0.3">
      <c r="A57" s="183"/>
      <c r="B57" s="175"/>
      <c r="C57" s="184"/>
      <c r="E57" s="185">
        <v>0</v>
      </c>
      <c r="F57" s="185">
        <v>0</v>
      </c>
      <c r="G57" s="185">
        <v>0</v>
      </c>
      <c r="H57" s="185">
        <v>0</v>
      </c>
      <c r="I57" s="185">
        <v>0</v>
      </c>
      <c r="J57" s="212">
        <f t="shared" si="22"/>
        <v>0</v>
      </c>
      <c r="K57" s="212"/>
      <c r="L57" s="173">
        <f t="shared" si="23"/>
        <v>0</v>
      </c>
      <c r="N57" s="175"/>
      <c r="O57" s="175"/>
      <c r="P57" s="175"/>
      <c r="Q57" s="175"/>
      <c r="R57" s="175"/>
      <c r="S57" s="175"/>
      <c r="T57" s="175"/>
      <c r="U57" s="175"/>
      <c r="V57" s="175"/>
      <c r="W57" s="175"/>
      <c r="X57" s="175"/>
    </row>
    <row r="58" spans="1:24" s="162" customFormat="1" ht="24.75" customHeight="1" x14ac:dyDescent="0.3">
      <c r="A58" s="192"/>
      <c r="B58" s="193"/>
      <c r="C58" s="194"/>
      <c r="E58" s="185">
        <v>0</v>
      </c>
      <c r="F58" s="185">
        <v>0</v>
      </c>
      <c r="G58" s="185">
        <v>0</v>
      </c>
      <c r="H58" s="185">
        <v>0</v>
      </c>
      <c r="I58" s="185">
        <v>0</v>
      </c>
      <c r="J58" s="212">
        <f t="shared" si="22"/>
        <v>0</v>
      </c>
      <c r="K58" s="212"/>
      <c r="L58" s="173">
        <f t="shared" si="23"/>
        <v>0</v>
      </c>
      <c r="N58" s="175"/>
      <c r="O58" s="175"/>
      <c r="P58" s="175"/>
      <c r="Q58" s="175"/>
      <c r="R58" s="175"/>
      <c r="S58" s="175"/>
      <c r="T58" s="175"/>
      <c r="U58" s="175"/>
      <c r="V58" s="175"/>
      <c r="W58" s="175"/>
      <c r="X58" s="175"/>
    </row>
    <row r="59" spans="1:24" s="162" customFormat="1" ht="24.75" customHeight="1" x14ac:dyDescent="0.3">
      <c r="A59" s="186"/>
      <c r="B59" s="187"/>
      <c r="C59" s="188"/>
      <c r="E59" s="185">
        <v>0</v>
      </c>
      <c r="F59" s="185">
        <v>0</v>
      </c>
      <c r="G59" s="185">
        <v>0</v>
      </c>
      <c r="H59" s="185">
        <v>0</v>
      </c>
      <c r="I59" s="185">
        <v>0</v>
      </c>
      <c r="J59" s="212">
        <f t="shared" si="22"/>
        <v>0</v>
      </c>
      <c r="K59" s="212"/>
      <c r="L59" s="173">
        <f t="shared" si="23"/>
        <v>0</v>
      </c>
      <c r="N59" s="175"/>
      <c r="O59" s="175"/>
      <c r="P59" s="175"/>
      <c r="Q59" s="175"/>
      <c r="R59" s="175"/>
      <c r="S59" s="175"/>
      <c r="T59" s="175"/>
      <c r="U59" s="175"/>
      <c r="V59" s="175"/>
      <c r="W59" s="175"/>
      <c r="X59" s="175"/>
    </row>
    <row r="60" spans="1:24" s="162" customFormat="1" ht="24.75" customHeight="1" x14ac:dyDescent="0.3">
      <c r="A60" s="183"/>
      <c r="B60" s="175"/>
      <c r="C60" s="184"/>
      <c r="E60" s="185">
        <v>0</v>
      </c>
      <c r="F60" s="185">
        <v>0</v>
      </c>
      <c r="G60" s="185">
        <v>0</v>
      </c>
      <c r="H60" s="185">
        <v>0</v>
      </c>
      <c r="I60" s="185">
        <v>0</v>
      </c>
      <c r="J60" s="212">
        <f t="shared" si="22"/>
        <v>0</v>
      </c>
      <c r="K60" s="212"/>
      <c r="L60" s="173">
        <f t="shared" si="23"/>
        <v>0</v>
      </c>
      <c r="N60" s="175"/>
      <c r="O60" s="175"/>
      <c r="P60" s="175"/>
      <c r="Q60" s="175"/>
      <c r="R60" s="175"/>
      <c r="S60" s="175"/>
      <c r="T60" s="175"/>
      <c r="U60" s="175"/>
      <c r="V60" s="175"/>
      <c r="W60" s="175"/>
      <c r="X60" s="175"/>
    </row>
    <row r="61" spans="1:24" s="162" customFormat="1" ht="21.75" customHeight="1" x14ac:dyDescent="0.3">
      <c r="A61" s="169"/>
      <c r="B61" s="169"/>
      <c r="C61" s="169"/>
      <c r="F61" s="195"/>
      <c r="G61" s="195"/>
      <c r="H61" s="195"/>
      <c r="I61" s="195"/>
      <c r="J61" s="180"/>
      <c r="K61" s="181"/>
      <c r="L61" s="181"/>
      <c r="N61" s="169"/>
      <c r="O61" s="169"/>
      <c r="P61" s="169"/>
      <c r="Q61" s="169"/>
      <c r="R61" s="169"/>
      <c r="S61" s="169"/>
      <c r="T61" s="169"/>
      <c r="U61" s="169"/>
      <c r="V61" s="169"/>
      <c r="W61" s="169"/>
      <c r="X61" s="169"/>
    </row>
    <row r="62" spans="1:24" s="162" customFormat="1" ht="27.75" customHeight="1" x14ac:dyDescent="0.3">
      <c r="A62" s="174" t="s">
        <v>260</v>
      </c>
      <c r="J62" s="182"/>
      <c r="K62" s="182"/>
      <c r="L62" s="182"/>
      <c r="N62" s="169"/>
      <c r="O62" s="169"/>
      <c r="P62" s="169"/>
      <c r="Q62" s="169"/>
      <c r="R62" s="169"/>
      <c r="S62" s="169"/>
      <c r="T62" s="169"/>
      <c r="U62" s="169"/>
      <c r="V62" s="169"/>
      <c r="W62" s="169"/>
      <c r="X62" s="169"/>
    </row>
    <row r="63" spans="1:24" s="162" customFormat="1" ht="46.8" x14ac:dyDescent="0.3">
      <c r="A63" s="248" t="s">
        <v>106</v>
      </c>
      <c r="B63" s="248" t="s">
        <v>169</v>
      </c>
      <c r="C63" s="248" t="s">
        <v>327</v>
      </c>
      <c r="E63" s="298" t="s">
        <v>381</v>
      </c>
      <c r="F63" s="299" t="str">
        <f>F9</f>
        <v>April - June</v>
      </c>
      <c r="G63" s="299" t="str">
        <f t="shared" ref="G63:I63" si="24">G9</f>
        <v>July - September</v>
      </c>
      <c r="H63" s="299" t="str">
        <f t="shared" si="24"/>
        <v>October - December</v>
      </c>
      <c r="I63" s="299" t="str">
        <f t="shared" si="24"/>
        <v xml:space="preserve">January - March </v>
      </c>
      <c r="J63" s="300" t="s">
        <v>218</v>
      </c>
      <c r="K63" s="485" t="s">
        <v>219</v>
      </c>
      <c r="L63" s="487" t="s">
        <v>16</v>
      </c>
      <c r="M63" s="198"/>
      <c r="N63" s="301" t="str">
        <f>N9</f>
        <v>2014-15</v>
      </c>
      <c r="O63" s="301" t="str">
        <f t="shared" ref="O63:X63" si="25">O9</f>
        <v>2015-16</v>
      </c>
      <c r="P63" s="301" t="str">
        <f t="shared" si="25"/>
        <v>2016-17</v>
      </c>
      <c r="Q63" s="301" t="str">
        <f t="shared" si="25"/>
        <v>2017-18</v>
      </c>
      <c r="R63" s="301" t="str">
        <f t="shared" si="25"/>
        <v>2018-19</v>
      </c>
      <c r="S63" s="301" t="str">
        <f t="shared" si="25"/>
        <v>2019-20</v>
      </c>
      <c r="T63" s="301" t="str">
        <f t="shared" si="25"/>
        <v>2020-21</v>
      </c>
      <c r="U63" s="301" t="str">
        <f t="shared" si="25"/>
        <v>2021-22</v>
      </c>
      <c r="V63" s="301" t="str">
        <f t="shared" si="25"/>
        <v>2022-2023</v>
      </c>
      <c r="W63" s="301" t="str">
        <f t="shared" si="25"/>
        <v>2023/2024</v>
      </c>
      <c r="X63" s="301" t="str">
        <f t="shared" si="25"/>
        <v>2024-2025</v>
      </c>
    </row>
    <row r="64" spans="1:24" s="162" customFormat="1" ht="15.6" x14ac:dyDescent="0.3">
      <c r="A64" s="248"/>
      <c r="B64" s="248"/>
      <c r="C64" s="248"/>
      <c r="E64" s="302" t="str">
        <f>E10</f>
        <v>Actual</v>
      </c>
      <c r="F64" s="303" t="str">
        <f>F10</f>
        <v>Actual</v>
      </c>
      <c r="G64" s="303" t="str">
        <f t="shared" ref="G64:I64" si="26">G10</f>
        <v>Actual</v>
      </c>
      <c r="H64" s="303" t="str">
        <f t="shared" si="26"/>
        <v>Actual</v>
      </c>
      <c r="I64" s="303" t="str">
        <f t="shared" si="26"/>
        <v>Forecast</v>
      </c>
      <c r="J64" s="303" t="str">
        <f>J10</f>
        <v>Actual</v>
      </c>
      <c r="K64" s="486"/>
      <c r="L64" s="487"/>
      <c r="M64" s="198"/>
      <c r="N64" s="304" t="str">
        <f>N10</f>
        <v>Actual</v>
      </c>
      <c r="O64" s="304" t="str">
        <f t="shared" ref="O64:X64" si="27">O10</f>
        <v>Forecast</v>
      </c>
      <c r="P64" s="304" t="str">
        <f t="shared" si="27"/>
        <v>Forecast</v>
      </c>
      <c r="Q64" s="304" t="str">
        <f t="shared" si="27"/>
        <v>Forecast</v>
      </c>
      <c r="R64" s="304" t="str">
        <f t="shared" si="27"/>
        <v>Forecast</v>
      </c>
      <c r="S64" s="304" t="str">
        <f t="shared" si="27"/>
        <v>Forecast</v>
      </c>
      <c r="T64" s="304" t="str">
        <f t="shared" si="27"/>
        <v>Forecast</v>
      </c>
      <c r="U64" s="304" t="str">
        <f t="shared" si="27"/>
        <v>Forecast</v>
      </c>
      <c r="V64" s="304" t="str">
        <f t="shared" si="27"/>
        <v>Forecast</v>
      </c>
      <c r="W64" s="304" t="str">
        <f t="shared" si="27"/>
        <v>Forecast</v>
      </c>
      <c r="X64" s="304" t="str">
        <f t="shared" si="27"/>
        <v>Forecast</v>
      </c>
    </row>
    <row r="65" spans="1:24" s="162" customFormat="1" ht="24" customHeight="1" x14ac:dyDescent="0.3">
      <c r="A65" s="175"/>
      <c r="B65" s="175"/>
      <c r="C65" s="175"/>
      <c r="E65" s="185">
        <v>0</v>
      </c>
      <c r="F65" s="185">
        <v>0</v>
      </c>
      <c r="G65" s="185">
        <v>0</v>
      </c>
      <c r="H65" s="185">
        <v>0</v>
      </c>
      <c r="I65" s="185">
        <v>0</v>
      </c>
      <c r="J65" s="212">
        <f t="shared" ref="J65:J88" si="28">I65</f>
        <v>0</v>
      </c>
      <c r="K65" s="212"/>
      <c r="L65" s="173">
        <f>J65-K65</f>
        <v>0</v>
      </c>
      <c r="N65" s="175"/>
      <c r="O65" s="175"/>
      <c r="P65" s="175"/>
      <c r="Q65" s="175"/>
      <c r="R65" s="175"/>
      <c r="S65" s="175"/>
      <c r="T65" s="175"/>
      <c r="U65" s="175"/>
      <c r="V65" s="175"/>
      <c r="W65" s="175"/>
      <c r="X65" s="175"/>
    </row>
    <row r="66" spans="1:24" s="162" customFormat="1" ht="24" customHeight="1" x14ac:dyDescent="0.3">
      <c r="A66" s="175"/>
      <c r="B66" s="175"/>
      <c r="C66" s="175"/>
      <c r="E66" s="185">
        <v>0</v>
      </c>
      <c r="F66" s="185">
        <v>0</v>
      </c>
      <c r="G66" s="185">
        <v>0</v>
      </c>
      <c r="H66" s="185">
        <v>0</v>
      </c>
      <c r="I66" s="185">
        <v>0</v>
      </c>
      <c r="J66" s="212">
        <f t="shared" si="28"/>
        <v>0</v>
      </c>
      <c r="K66" s="212"/>
      <c r="L66" s="173">
        <f t="shared" ref="L66:L88" si="29">J66-K66</f>
        <v>0</v>
      </c>
      <c r="N66" s="175"/>
      <c r="O66" s="175"/>
      <c r="P66" s="175"/>
      <c r="Q66" s="175"/>
      <c r="R66" s="175"/>
      <c r="S66" s="175"/>
      <c r="T66" s="175"/>
      <c r="U66" s="175"/>
      <c r="V66" s="175"/>
      <c r="W66" s="175"/>
      <c r="X66" s="175"/>
    </row>
    <row r="67" spans="1:24" s="162" customFormat="1" ht="24" customHeight="1" x14ac:dyDescent="0.3">
      <c r="A67" s="175"/>
      <c r="B67" s="175"/>
      <c r="C67" s="175"/>
      <c r="E67" s="185">
        <v>0</v>
      </c>
      <c r="F67" s="185">
        <v>0</v>
      </c>
      <c r="G67" s="185">
        <v>0</v>
      </c>
      <c r="H67" s="185">
        <v>0</v>
      </c>
      <c r="I67" s="185">
        <v>0</v>
      </c>
      <c r="J67" s="212">
        <f t="shared" si="28"/>
        <v>0</v>
      </c>
      <c r="K67" s="212"/>
      <c r="L67" s="173">
        <f t="shared" si="29"/>
        <v>0</v>
      </c>
      <c r="N67" s="175"/>
      <c r="O67" s="175"/>
      <c r="P67" s="175"/>
      <c r="Q67" s="175"/>
      <c r="R67" s="175"/>
      <c r="S67" s="175"/>
      <c r="T67" s="175"/>
      <c r="U67" s="175"/>
      <c r="V67" s="175"/>
      <c r="W67" s="175"/>
      <c r="X67" s="175"/>
    </row>
    <row r="68" spans="1:24" s="162" customFormat="1" ht="24" customHeight="1" x14ac:dyDescent="0.3">
      <c r="A68" s="175"/>
      <c r="B68" s="175"/>
      <c r="C68" s="175"/>
      <c r="E68" s="185">
        <v>0</v>
      </c>
      <c r="F68" s="185">
        <v>0</v>
      </c>
      <c r="G68" s="185">
        <v>0</v>
      </c>
      <c r="H68" s="185">
        <v>0</v>
      </c>
      <c r="I68" s="185">
        <v>0</v>
      </c>
      <c r="J68" s="212">
        <f t="shared" si="28"/>
        <v>0</v>
      </c>
      <c r="K68" s="212"/>
      <c r="L68" s="173">
        <f t="shared" si="29"/>
        <v>0</v>
      </c>
      <c r="N68" s="175"/>
      <c r="O68" s="175"/>
      <c r="P68" s="175"/>
      <c r="Q68" s="175"/>
      <c r="R68" s="175"/>
      <c r="S68" s="175"/>
      <c r="T68" s="175"/>
      <c r="U68" s="175"/>
      <c r="V68" s="175"/>
      <c r="W68" s="175"/>
      <c r="X68" s="175"/>
    </row>
    <row r="69" spans="1:24" s="162" customFormat="1" ht="24" customHeight="1" x14ac:dyDescent="0.3">
      <c r="A69" s="175"/>
      <c r="B69" s="175"/>
      <c r="C69" s="175"/>
      <c r="E69" s="185">
        <v>0</v>
      </c>
      <c r="F69" s="185">
        <v>0</v>
      </c>
      <c r="G69" s="185">
        <v>0</v>
      </c>
      <c r="H69" s="185">
        <v>0</v>
      </c>
      <c r="I69" s="185">
        <v>0</v>
      </c>
      <c r="J69" s="212">
        <f t="shared" si="28"/>
        <v>0</v>
      </c>
      <c r="K69" s="212"/>
      <c r="L69" s="173">
        <f t="shared" si="29"/>
        <v>0</v>
      </c>
      <c r="N69" s="175"/>
      <c r="O69" s="175"/>
      <c r="P69" s="175"/>
      <c r="Q69" s="175"/>
      <c r="R69" s="175"/>
      <c r="S69" s="175"/>
      <c r="T69" s="175"/>
      <c r="U69" s="175"/>
      <c r="V69" s="175"/>
      <c r="W69" s="175"/>
      <c r="X69" s="175"/>
    </row>
    <row r="70" spans="1:24" s="162" customFormat="1" ht="24" customHeight="1" x14ac:dyDescent="0.3">
      <c r="A70" s="175"/>
      <c r="B70" s="175"/>
      <c r="C70" s="175"/>
      <c r="E70" s="185">
        <v>0</v>
      </c>
      <c r="F70" s="185">
        <v>0</v>
      </c>
      <c r="G70" s="185">
        <v>0</v>
      </c>
      <c r="H70" s="185">
        <v>0</v>
      </c>
      <c r="I70" s="185">
        <v>0</v>
      </c>
      <c r="J70" s="212">
        <f t="shared" si="28"/>
        <v>0</v>
      </c>
      <c r="K70" s="212"/>
      <c r="L70" s="173">
        <f t="shared" si="29"/>
        <v>0</v>
      </c>
      <c r="N70" s="175"/>
      <c r="O70" s="175"/>
      <c r="P70" s="175"/>
      <c r="Q70" s="175"/>
      <c r="R70" s="175"/>
      <c r="S70" s="175"/>
      <c r="T70" s="175"/>
      <c r="U70" s="175"/>
      <c r="V70" s="175"/>
      <c r="W70" s="175"/>
      <c r="X70" s="175"/>
    </row>
    <row r="71" spans="1:24" s="162" customFormat="1" ht="24" customHeight="1" x14ac:dyDescent="0.3">
      <c r="A71" s="175"/>
      <c r="B71" s="175"/>
      <c r="C71" s="175"/>
      <c r="E71" s="185">
        <v>0</v>
      </c>
      <c r="F71" s="185">
        <v>0</v>
      </c>
      <c r="G71" s="185">
        <v>0</v>
      </c>
      <c r="H71" s="185">
        <v>0</v>
      </c>
      <c r="I71" s="185">
        <v>0</v>
      </c>
      <c r="J71" s="212">
        <f t="shared" si="28"/>
        <v>0</v>
      </c>
      <c r="K71" s="212"/>
      <c r="L71" s="173">
        <f t="shared" si="29"/>
        <v>0</v>
      </c>
      <c r="N71" s="175"/>
      <c r="O71" s="175"/>
      <c r="P71" s="175"/>
      <c r="Q71" s="175"/>
      <c r="R71" s="175"/>
      <c r="S71" s="175"/>
      <c r="T71" s="175"/>
      <c r="U71" s="175"/>
      <c r="V71" s="175"/>
      <c r="W71" s="175"/>
      <c r="X71" s="175"/>
    </row>
    <row r="72" spans="1:24" s="162" customFormat="1" ht="24" customHeight="1" x14ac:dyDescent="0.3">
      <c r="A72" s="175"/>
      <c r="B72" s="175"/>
      <c r="C72" s="175"/>
      <c r="E72" s="185">
        <v>0</v>
      </c>
      <c r="F72" s="185">
        <v>0</v>
      </c>
      <c r="G72" s="185">
        <v>0</v>
      </c>
      <c r="H72" s="185">
        <v>0</v>
      </c>
      <c r="I72" s="185">
        <v>0</v>
      </c>
      <c r="J72" s="212">
        <f t="shared" si="28"/>
        <v>0</v>
      </c>
      <c r="K72" s="212"/>
      <c r="L72" s="173">
        <f t="shared" si="29"/>
        <v>0</v>
      </c>
      <c r="N72" s="175"/>
      <c r="O72" s="175"/>
      <c r="P72" s="175"/>
      <c r="Q72" s="175"/>
      <c r="R72" s="175"/>
      <c r="S72" s="175"/>
      <c r="T72" s="175"/>
      <c r="U72" s="175"/>
      <c r="V72" s="175"/>
      <c r="W72" s="175"/>
      <c r="X72" s="175"/>
    </row>
    <row r="73" spans="1:24" s="162" customFormat="1" ht="24" customHeight="1" x14ac:dyDescent="0.3">
      <c r="A73" s="175"/>
      <c r="B73" s="175"/>
      <c r="C73" s="175"/>
      <c r="E73" s="185">
        <v>0</v>
      </c>
      <c r="F73" s="185">
        <v>0</v>
      </c>
      <c r="G73" s="185">
        <v>0</v>
      </c>
      <c r="H73" s="185">
        <v>0</v>
      </c>
      <c r="I73" s="185">
        <v>0</v>
      </c>
      <c r="J73" s="212">
        <f t="shared" si="28"/>
        <v>0</v>
      </c>
      <c r="K73" s="212"/>
      <c r="L73" s="173">
        <f t="shared" si="29"/>
        <v>0</v>
      </c>
      <c r="N73" s="175"/>
      <c r="O73" s="175"/>
      <c r="P73" s="175"/>
      <c r="Q73" s="175"/>
      <c r="R73" s="175"/>
      <c r="S73" s="175"/>
      <c r="T73" s="175"/>
      <c r="U73" s="175"/>
      <c r="V73" s="175"/>
      <c r="W73" s="175"/>
      <c r="X73" s="175"/>
    </row>
    <row r="74" spans="1:24" s="162" customFormat="1" ht="24" customHeight="1" x14ac:dyDescent="0.3">
      <c r="A74" s="175"/>
      <c r="B74" s="175"/>
      <c r="C74" s="175"/>
      <c r="E74" s="185">
        <v>0</v>
      </c>
      <c r="F74" s="185">
        <v>0</v>
      </c>
      <c r="G74" s="185">
        <v>0</v>
      </c>
      <c r="H74" s="185">
        <v>0</v>
      </c>
      <c r="I74" s="185">
        <v>0</v>
      </c>
      <c r="J74" s="212">
        <f t="shared" si="28"/>
        <v>0</v>
      </c>
      <c r="K74" s="212"/>
      <c r="L74" s="173">
        <f t="shared" si="29"/>
        <v>0</v>
      </c>
      <c r="N74" s="175"/>
      <c r="O74" s="175"/>
      <c r="P74" s="175"/>
      <c r="Q74" s="175"/>
      <c r="R74" s="175"/>
      <c r="S74" s="175"/>
      <c r="T74" s="175"/>
      <c r="U74" s="175"/>
      <c r="V74" s="175"/>
      <c r="W74" s="175"/>
      <c r="X74" s="175"/>
    </row>
    <row r="75" spans="1:24" s="162" customFormat="1" ht="24" customHeight="1" x14ac:dyDescent="0.3">
      <c r="A75" s="175"/>
      <c r="B75" s="175"/>
      <c r="C75" s="175"/>
      <c r="E75" s="185">
        <v>0</v>
      </c>
      <c r="F75" s="185">
        <v>0</v>
      </c>
      <c r="G75" s="185">
        <v>0</v>
      </c>
      <c r="H75" s="185">
        <v>0</v>
      </c>
      <c r="I75" s="185">
        <v>0</v>
      </c>
      <c r="J75" s="212">
        <f t="shared" si="28"/>
        <v>0</v>
      </c>
      <c r="K75" s="212"/>
      <c r="L75" s="173">
        <f t="shared" si="29"/>
        <v>0</v>
      </c>
      <c r="N75" s="175"/>
      <c r="O75" s="175"/>
      <c r="P75" s="175"/>
      <c r="Q75" s="175"/>
      <c r="R75" s="175"/>
      <c r="S75" s="175"/>
      <c r="T75" s="175"/>
      <c r="U75" s="175"/>
      <c r="V75" s="175"/>
      <c r="W75" s="175"/>
      <c r="X75" s="175"/>
    </row>
    <row r="76" spans="1:24" s="162" customFormat="1" ht="24" customHeight="1" x14ac:dyDescent="0.3">
      <c r="A76" s="175"/>
      <c r="B76" s="175"/>
      <c r="C76" s="175"/>
      <c r="E76" s="185">
        <v>0</v>
      </c>
      <c r="F76" s="185">
        <v>0</v>
      </c>
      <c r="G76" s="185">
        <v>0</v>
      </c>
      <c r="H76" s="185">
        <v>0</v>
      </c>
      <c r="I76" s="185">
        <v>0</v>
      </c>
      <c r="J76" s="212">
        <f t="shared" si="28"/>
        <v>0</v>
      </c>
      <c r="K76" s="212"/>
      <c r="L76" s="173">
        <f t="shared" si="29"/>
        <v>0</v>
      </c>
      <c r="N76" s="175"/>
      <c r="O76" s="175"/>
      <c r="P76" s="175"/>
      <c r="Q76" s="175"/>
      <c r="R76" s="175"/>
      <c r="S76" s="175"/>
      <c r="T76" s="175"/>
      <c r="U76" s="175"/>
      <c r="V76" s="175"/>
      <c r="W76" s="175"/>
      <c r="X76" s="175"/>
    </row>
    <row r="77" spans="1:24" s="162" customFormat="1" ht="24" customHeight="1" x14ac:dyDescent="0.3">
      <c r="A77" s="175"/>
      <c r="B77" s="175"/>
      <c r="C77" s="175"/>
      <c r="E77" s="185">
        <v>0</v>
      </c>
      <c r="F77" s="185">
        <v>0</v>
      </c>
      <c r="G77" s="185">
        <v>0</v>
      </c>
      <c r="H77" s="185">
        <v>0</v>
      </c>
      <c r="I77" s="185">
        <v>0</v>
      </c>
      <c r="J77" s="212">
        <f t="shared" si="28"/>
        <v>0</v>
      </c>
      <c r="K77" s="212"/>
      <c r="L77" s="173">
        <f t="shared" si="29"/>
        <v>0</v>
      </c>
      <c r="N77" s="175"/>
      <c r="O77" s="175"/>
      <c r="P77" s="175"/>
      <c r="Q77" s="175"/>
      <c r="R77" s="175"/>
      <c r="S77" s="175"/>
      <c r="T77" s="175"/>
      <c r="U77" s="175"/>
      <c r="V77" s="175"/>
      <c r="W77" s="175"/>
      <c r="X77" s="175"/>
    </row>
    <row r="78" spans="1:24" s="162" customFormat="1" ht="24" customHeight="1" x14ac:dyDescent="0.3">
      <c r="A78" s="175"/>
      <c r="B78" s="175"/>
      <c r="C78" s="175"/>
      <c r="E78" s="185">
        <v>0</v>
      </c>
      <c r="F78" s="185">
        <v>0</v>
      </c>
      <c r="G78" s="185">
        <v>0</v>
      </c>
      <c r="H78" s="185">
        <v>0</v>
      </c>
      <c r="I78" s="185">
        <v>0</v>
      </c>
      <c r="J78" s="212">
        <f t="shared" si="28"/>
        <v>0</v>
      </c>
      <c r="K78" s="212"/>
      <c r="L78" s="173">
        <f t="shared" si="29"/>
        <v>0</v>
      </c>
      <c r="N78" s="175"/>
      <c r="O78" s="175"/>
      <c r="P78" s="175"/>
      <c r="Q78" s="175"/>
      <c r="R78" s="175"/>
      <c r="S78" s="175"/>
      <c r="T78" s="175"/>
      <c r="U78" s="175"/>
      <c r="V78" s="175"/>
      <c r="W78" s="175"/>
      <c r="X78" s="175"/>
    </row>
    <row r="79" spans="1:24" s="162" customFormat="1" ht="24" customHeight="1" x14ac:dyDescent="0.3">
      <c r="A79" s="175"/>
      <c r="B79" s="175"/>
      <c r="C79" s="175"/>
      <c r="E79" s="185">
        <v>0</v>
      </c>
      <c r="F79" s="185">
        <v>0</v>
      </c>
      <c r="G79" s="185">
        <v>0</v>
      </c>
      <c r="H79" s="185">
        <v>0</v>
      </c>
      <c r="I79" s="185">
        <v>0</v>
      </c>
      <c r="J79" s="212">
        <f t="shared" si="28"/>
        <v>0</v>
      </c>
      <c r="K79" s="212"/>
      <c r="L79" s="173">
        <f t="shared" si="29"/>
        <v>0</v>
      </c>
      <c r="N79" s="175"/>
      <c r="O79" s="175"/>
      <c r="P79" s="175"/>
      <c r="Q79" s="175"/>
      <c r="R79" s="175"/>
      <c r="S79" s="175"/>
      <c r="T79" s="175"/>
      <c r="U79" s="175"/>
      <c r="V79" s="175"/>
      <c r="W79" s="175"/>
      <c r="X79" s="175"/>
    </row>
    <row r="80" spans="1:24" s="162" customFormat="1" ht="24" customHeight="1" x14ac:dyDescent="0.3">
      <c r="A80" s="175"/>
      <c r="B80" s="175"/>
      <c r="C80" s="175"/>
      <c r="E80" s="185">
        <v>0</v>
      </c>
      <c r="F80" s="185">
        <v>0</v>
      </c>
      <c r="G80" s="185">
        <v>0</v>
      </c>
      <c r="H80" s="185">
        <v>0</v>
      </c>
      <c r="I80" s="185">
        <v>0</v>
      </c>
      <c r="J80" s="212">
        <f t="shared" si="28"/>
        <v>0</v>
      </c>
      <c r="K80" s="212"/>
      <c r="L80" s="173">
        <f t="shared" si="29"/>
        <v>0</v>
      </c>
      <c r="N80" s="175"/>
      <c r="O80" s="175"/>
      <c r="P80" s="175"/>
      <c r="Q80" s="175"/>
      <c r="R80" s="175"/>
      <c r="S80" s="175"/>
      <c r="T80" s="175"/>
      <c r="U80" s="175"/>
      <c r="V80" s="175"/>
      <c r="W80" s="175"/>
      <c r="X80" s="175"/>
    </row>
    <row r="81" spans="1:24" s="162" customFormat="1" ht="24" customHeight="1" x14ac:dyDescent="0.3">
      <c r="A81" s="175"/>
      <c r="B81" s="175"/>
      <c r="C81" s="175"/>
      <c r="E81" s="185">
        <v>0</v>
      </c>
      <c r="F81" s="185">
        <v>0</v>
      </c>
      <c r="G81" s="185">
        <v>0</v>
      </c>
      <c r="H81" s="185">
        <v>0</v>
      </c>
      <c r="I81" s="185">
        <v>0</v>
      </c>
      <c r="J81" s="212">
        <f t="shared" si="28"/>
        <v>0</v>
      </c>
      <c r="K81" s="212"/>
      <c r="L81" s="173">
        <f t="shared" si="29"/>
        <v>0</v>
      </c>
      <c r="N81" s="175"/>
      <c r="O81" s="175"/>
      <c r="P81" s="175"/>
      <c r="Q81" s="175"/>
      <c r="R81" s="175"/>
      <c r="S81" s="175"/>
      <c r="T81" s="175"/>
      <c r="U81" s="175"/>
      <c r="V81" s="175"/>
      <c r="W81" s="175"/>
      <c r="X81" s="175"/>
    </row>
    <row r="82" spans="1:24" s="162" customFormat="1" ht="24" customHeight="1" x14ac:dyDescent="0.3">
      <c r="A82" s="175"/>
      <c r="B82" s="175"/>
      <c r="C82" s="175"/>
      <c r="E82" s="185">
        <v>0</v>
      </c>
      <c r="F82" s="185">
        <v>0</v>
      </c>
      <c r="G82" s="185">
        <v>0</v>
      </c>
      <c r="H82" s="185">
        <v>0</v>
      </c>
      <c r="I82" s="185">
        <v>0</v>
      </c>
      <c r="J82" s="212">
        <f t="shared" si="28"/>
        <v>0</v>
      </c>
      <c r="K82" s="212"/>
      <c r="L82" s="173">
        <f t="shared" si="29"/>
        <v>0</v>
      </c>
      <c r="N82" s="175"/>
      <c r="O82" s="175"/>
      <c r="P82" s="175"/>
      <c r="Q82" s="175"/>
      <c r="R82" s="175"/>
      <c r="S82" s="175"/>
      <c r="T82" s="175"/>
      <c r="U82" s="175"/>
      <c r="V82" s="175"/>
      <c r="W82" s="175"/>
      <c r="X82" s="175"/>
    </row>
    <row r="83" spans="1:24" s="162" customFormat="1" ht="24" customHeight="1" x14ac:dyDescent="0.3">
      <c r="A83" s="175"/>
      <c r="B83" s="175"/>
      <c r="C83" s="175"/>
      <c r="E83" s="185">
        <v>0</v>
      </c>
      <c r="F83" s="185">
        <v>0</v>
      </c>
      <c r="G83" s="185">
        <v>0</v>
      </c>
      <c r="H83" s="185">
        <v>0</v>
      </c>
      <c r="I83" s="185">
        <v>0</v>
      </c>
      <c r="J83" s="212">
        <f t="shared" si="28"/>
        <v>0</v>
      </c>
      <c r="K83" s="212"/>
      <c r="L83" s="173">
        <f t="shared" si="29"/>
        <v>0</v>
      </c>
      <c r="N83" s="175"/>
      <c r="O83" s="175"/>
      <c r="P83" s="175"/>
      <c r="Q83" s="175"/>
      <c r="R83" s="175"/>
      <c r="S83" s="175"/>
      <c r="T83" s="175"/>
      <c r="U83" s="175"/>
      <c r="V83" s="175"/>
      <c r="W83" s="175"/>
      <c r="X83" s="175"/>
    </row>
    <row r="84" spans="1:24" s="162" customFormat="1" ht="24" customHeight="1" x14ac:dyDescent="0.3">
      <c r="A84" s="175"/>
      <c r="B84" s="175"/>
      <c r="C84" s="175"/>
      <c r="E84" s="185">
        <v>0</v>
      </c>
      <c r="F84" s="185">
        <v>0</v>
      </c>
      <c r="G84" s="185">
        <v>0</v>
      </c>
      <c r="H84" s="185">
        <v>0</v>
      </c>
      <c r="I84" s="185">
        <v>0</v>
      </c>
      <c r="J84" s="212">
        <f t="shared" si="28"/>
        <v>0</v>
      </c>
      <c r="K84" s="212"/>
      <c r="L84" s="173">
        <f t="shared" si="29"/>
        <v>0</v>
      </c>
      <c r="N84" s="175"/>
      <c r="O84" s="175"/>
      <c r="P84" s="175"/>
      <c r="Q84" s="175"/>
      <c r="R84" s="175"/>
      <c r="S84" s="175"/>
      <c r="T84" s="175"/>
      <c r="U84" s="175"/>
      <c r="V84" s="175"/>
      <c r="W84" s="175"/>
      <c r="X84" s="175"/>
    </row>
    <row r="85" spans="1:24" s="162" customFormat="1" ht="24" customHeight="1" x14ac:dyDescent="0.3">
      <c r="A85" s="175"/>
      <c r="B85" s="175"/>
      <c r="C85" s="175"/>
      <c r="E85" s="185">
        <v>0</v>
      </c>
      <c r="F85" s="185">
        <v>0</v>
      </c>
      <c r="G85" s="185">
        <v>0</v>
      </c>
      <c r="H85" s="185">
        <v>0</v>
      </c>
      <c r="I85" s="185">
        <v>0</v>
      </c>
      <c r="J85" s="212">
        <f t="shared" si="28"/>
        <v>0</v>
      </c>
      <c r="K85" s="212"/>
      <c r="L85" s="173">
        <f t="shared" si="29"/>
        <v>0</v>
      </c>
      <c r="N85" s="175"/>
      <c r="O85" s="175"/>
      <c r="P85" s="175"/>
      <c r="Q85" s="175"/>
      <c r="R85" s="175"/>
      <c r="S85" s="175"/>
      <c r="T85" s="175"/>
      <c r="U85" s="175"/>
      <c r="V85" s="175"/>
      <c r="W85" s="175"/>
      <c r="X85" s="175"/>
    </row>
    <row r="86" spans="1:24" s="162" customFormat="1" ht="24" customHeight="1" x14ac:dyDescent="0.3">
      <c r="A86" s="175"/>
      <c r="B86" s="175"/>
      <c r="C86" s="175"/>
      <c r="E86" s="185">
        <v>0</v>
      </c>
      <c r="F86" s="185">
        <v>0</v>
      </c>
      <c r="G86" s="185">
        <v>0</v>
      </c>
      <c r="H86" s="185">
        <v>0</v>
      </c>
      <c r="I86" s="185">
        <v>0</v>
      </c>
      <c r="J86" s="212">
        <f t="shared" si="28"/>
        <v>0</v>
      </c>
      <c r="K86" s="212"/>
      <c r="L86" s="173">
        <f t="shared" si="29"/>
        <v>0</v>
      </c>
      <c r="N86" s="175"/>
      <c r="O86" s="175"/>
      <c r="P86" s="175"/>
      <c r="Q86" s="175"/>
      <c r="R86" s="175"/>
      <c r="S86" s="175"/>
      <c r="T86" s="175"/>
      <c r="U86" s="175"/>
      <c r="V86" s="175"/>
      <c r="W86" s="175"/>
      <c r="X86" s="175"/>
    </row>
    <row r="87" spans="1:24" s="162" customFormat="1" ht="24" customHeight="1" x14ac:dyDescent="0.3">
      <c r="A87" s="175"/>
      <c r="B87" s="175"/>
      <c r="C87" s="175"/>
      <c r="E87" s="185">
        <v>0</v>
      </c>
      <c r="F87" s="185">
        <v>0</v>
      </c>
      <c r="G87" s="185">
        <v>0</v>
      </c>
      <c r="H87" s="185">
        <v>0</v>
      </c>
      <c r="I87" s="185">
        <v>0</v>
      </c>
      <c r="J87" s="212">
        <f t="shared" si="28"/>
        <v>0</v>
      </c>
      <c r="K87" s="212"/>
      <c r="L87" s="173">
        <f t="shared" si="29"/>
        <v>0</v>
      </c>
      <c r="N87" s="175"/>
      <c r="O87" s="175"/>
      <c r="P87" s="175"/>
      <c r="Q87" s="175"/>
      <c r="R87" s="175"/>
      <c r="S87" s="175"/>
      <c r="T87" s="175"/>
      <c r="U87" s="175"/>
      <c r="V87" s="175"/>
      <c r="W87" s="175"/>
      <c r="X87" s="175"/>
    </row>
    <row r="88" spans="1:24" s="162" customFormat="1" ht="24" customHeight="1" x14ac:dyDescent="0.3">
      <c r="A88" s="175"/>
      <c r="B88" s="175"/>
      <c r="C88" s="175"/>
      <c r="E88" s="185">
        <v>0</v>
      </c>
      <c r="F88" s="185">
        <v>0</v>
      </c>
      <c r="G88" s="185">
        <v>0</v>
      </c>
      <c r="H88" s="185">
        <v>0</v>
      </c>
      <c r="I88" s="185">
        <v>0</v>
      </c>
      <c r="J88" s="212">
        <f t="shared" si="28"/>
        <v>0</v>
      </c>
      <c r="K88" s="212"/>
      <c r="L88" s="173">
        <f t="shared" si="29"/>
        <v>0</v>
      </c>
      <c r="N88" s="175"/>
      <c r="O88" s="175"/>
      <c r="P88" s="175"/>
      <c r="Q88" s="175"/>
      <c r="R88" s="175"/>
      <c r="S88" s="175"/>
      <c r="T88" s="175"/>
      <c r="U88" s="175"/>
      <c r="V88" s="175"/>
      <c r="W88" s="175"/>
      <c r="X88" s="175"/>
    </row>
    <row r="89" spans="1:24" s="162" customFormat="1" ht="24" customHeight="1" x14ac:dyDescent="0.3">
      <c r="A89" s="169"/>
      <c r="B89" s="169"/>
      <c r="C89" s="169"/>
      <c r="F89" s="195"/>
      <c r="G89" s="195"/>
      <c r="H89" s="195"/>
      <c r="I89" s="195"/>
      <c r="J89" s="180"/>
      <c r="K89" s="181"/>
      <c r="L89" s="181"/>
      <c r="N89" s="169"/>
      <c r="O89" s="169"/>
      <c r="P89" s="169"/>
      <c r="Q89" s="169"/>
      <c r="R89" s="169"/>
      <c r="S89" s="169"/>
      <c r="T89" s="169"/>
      <c r="U89" s="169"/>
      <c r="V89" s="169"/>
      <c r="W89" s="169"/>
      <c r="X89" s="169"/>
    </row>
    <row r="90" spans="1:24" s="162" customFormat="1" ht="24" customHeight="1" x14ac:dyDescent="0.3">
      <c r="A90" s="196" t="s">
        <v>296</v>
      </c>
      <c r="B90" s="169"/>
      <c r="C90" s="169"/>
      <c r="F90" s="195"/>
      <c r="G90" s="195"/>
      <c r="H90" s="195"/>
      <c r="I90" s="195"/>
      <c r="J90" s="180"/>
      <c r="K90" s="181"/>
      <c r="L90" s="181"/>
      <c r="N90" s="169"/>
      <c r="O90" s="169"/>
      <c r="P90" s="169"/>
      <c r="Q90" s="169"/>
      <c r="R90" s="169"/>
      <c r="S90" s="169"/>
      <c r="T90" s="169"/>
      <c r="U90" s="169"/>
      <c r="V90" s="169"/>
      <c r="W90" s="169"/>
      <c r="X90" s="169"/>
    </row>
    <row r="91" spans="1:24" s="162" customFormat="1" ht="46.8" x14ac:dyDescent="0.3">
      <c r="A91" s="249" t="s">
        <v>106</v>
      </c>
      <c r="B91" s="249" t="s">
        <v>169</v>
      </c>
      <c r="C91" s="249" t="s">
        <v>327</v>
      </c>
      <c r="E91" s="298" t="s">
        <v>381</v>
      </c>
      <c r="F91" s="299" t="str">
        <f>F9</f>
        <v>April - June</v>
      </c>
      <c r="G91" s="299" t="str">
        <f t="shared" ref="G91:I91" si="30">G9</f>
        <v>July - September</v>
      </c>
      <c r="H91" s="299" t="str">
        <f t="shared" si="30"/>
        <v>October - December</v>
      </c>
      <c r="I91" s="299" t="str">
        <f t="shared" si="30"/>
        <v xml:space="preserve">January - March </v>
      </c>
      <c r="J91" s="300" t="s">
        <v>218</v>
      </c>
      <c r="K91" s="485" t="s">
        <v>219</v>
      </c>
      <c r="L91" s="487" t="s">
        <v>16</v>
      </c>
      <c r="M91" s="198"/>
      <c r="N91" s="301" t="str">
        <f>N9</f>
        <v>2014-15</v>
      </c>
      <c r="O91" s="301" t="str">
        <f t="shared" ref="O91:X91" si="31">O9</f>
        <v>2015-16</v>
      </c>
      <c r="P91" s="301" t="str">
        <f t="shared" si="31"/>
        <v>2016-17</v>
      </c>
      <c r="Q91" s="301" t="str">
        <f t="shared" si="31"/>
        <v>2017-18</v>
      </c>
      <c r="R91" s="301" t="str">
        <f t="shared" si="31"/>
        <v>2018-19</v>
      </c>
      <c r="S91" s="301" t="str">
        <f t="shared" si="31"/>
        <v>2019-20</v>
      </c>
      <c r="T91" s="301" t="str">
        <f t="shared" si="31"/>
        <v>2020-21</v>
      </c>
      <c r="U91" s="301" t="str">
        <f t="shared" si="31"/>
        <v>2021-22</v>
      </c>
      <c r="V91" s="301" t="str">
        <f t="shared" si="31"/>
        <v>2022-2023</v>
      </c>
      <c r="W91" s="301" t="str">
        <f t="shared" si="31"/>
        <v>2023/2024</v>
      </c>
      <c r="X91" s="301" t="str">
        <f t="shared" si="31"/>
        <v>2024-2025</v>
      </c>
    </row>
    <row r="92" spans="1:24" s="162" customFormat="1" ht="15.6" x14ac:dyDescent="0.3">
      <c r="A92" s="278"/>
      <c r="B92" s="249"/>
      <c r="C92" s="279"/>
      <c r="E92" s="302" t="str">
        <f>E10</f>
        <v>Actual</v>
      </c>
      <c r="F92" s="303" t="str">
        <f>F10</f>
        <v>Actual</v>
      </c>
      <c r="G92" s="303" t="str">
        <f t="shared" ref="G92:I92" si="32">G10</f>
        <v>Actual</v>
      </c>
      <c r="H92" s="303" t="str">
        <f t="shared" si="32"/>
        <v>Actual</v>
      </c>
      <c r="I92" s="303" t="str">
        <f t="shared" si="32"/>
        <v>Forecast</v>
      </c>
      <c r="J92" s="303" t="str">
        <f>J10</f>
        <v>Actual</v>
      </c>
      <c r="K92" s="486"/>
      <c r="L92" s="487"/>
      <c r="M92" s="198"/>
      <c r="N92" s="304" t="str">
        <f>N10</f>
        <v>Actual</v>
      </c>
      <c r="O92" s="304" t="str">
        <f t="shared" ref="O92:X92" si="33">O10</f>
        <v>Forecast</v>
      </c>
      <c r="P92" s="304" t="str">
        <f t="shared" si="33"/>
        <v>Forecast</v>
      </c>
      <c r="Q92" s="304" t="str">
        <f t="shared" si="33"/>
        <v>Forecast</v>
      </c>
      <c r="R92" s="304" t="str">
        <f t="shared" si="33"/>
        <v>Forecast</v>
      </c>
      <c r="S92" s="304" t="str">
        <f t="shared" si="33"/>
        <v>Forecast</v>
      </c>
      <c r="T92" s="304" t="str">
        <f t="shared" si="33"/>
        <v>Forecast</v>
      </c>
      <c r="U92" s="304" t="str">
        <f t="shared" si="33"/>
        <v>Forecast</v>
      </c>
      <c r="V92" s="304" t="str">
        <f t="shared" si="33"/>
        <v>Forecast</v>
      </c>
      <c r="W92" s="304" t="str">
        <f t="shared" si="33"/>
        <v>Forecast</v>
      </c>
      <c r="X92" s="304" t="str">
        <f t="shared" si="33"/>
        <v>Forecast</v>
      </c>
    </row>
    <row r="93" spans="1:24" s="162" customFormat="1" ht="24" customHeight="1" x14ac:dyDescent="0.3">
      <c r="A93" s="183"/>
      <c r="B93" s="175"/>
      <c r="C93" s="184"/>
      <c r="E93" s="185">
        <v>0</v>
      </c>
      <c r="F93" s="185">
        <v>0</v>
      </c>
      <c r="G93" s="185">
        <v>0</v>
      </c>
      <c r="H93" s="185">
        <v>0</v>
      </c>
      <c r="I93" s="185">
        <v>0</v>
      </c>
      <c r="J93" s="212">
        <f t="shared" ref="J93:J107" si="34">I93</f>
        <v>0</v>
      </c>
      <c r="K93" s="212"/>
      <c r="L93" s="173">
        <f>J93-K93</f>
        <v>0</v>
      </c>
      <c r="N93" s="175"/>
      <c r="O93" s="175"/>
      <c r="P93" s="175"/>
      <c r="Q93" s="175"/>
      <c r="R93" s="175"/>
      <c r="S93" s="175"/>
      <c r="T93" s="175"/>
      <c r="U93" s="175"/>
      <c r="V93" s="175"/>
      <c r="W93" s="175"/>
      <c r="X93" s="175"/>
    </row>
    <row r="94" spans="1:24" s="162" customFormat="1" ht="24" customHeight="1" x14ac:dyDescent="0.3">
      <c r="A94" s="183"/>
      <c r="B94" s="175"/>
      <c r="C94" s="184"/>
      <c r="E94" s="185">
        <v>0</v>
      </c>
      <c r="F94" s="185">
        <v>0</v>
      </c>
      <c r="G94" s="185">
        <v>0</v>
      </c>
      <c r="H94" s="185">
        <v>0</v>
      </c>
      <c r="I94" s="185">
        <v>0</v>
      </c>
      <c r="J94" s="212">
        <f>I94</f>
        <v>0</v>
      </c>
      <c r="K94" s="212"/>
      <c r="L94" s="173">
        <f t="shared" ref="L94:L107" si="35">J94-K94</f>
        <v>0</v>
      </c>
      <c r="N94" s="175"/>
      <c r="O94" s="175"/>
      <c r="P94" s="175"/>
      <c r="Q94" s="175"/>
      <c r="R94" s="175"/>
      <c r="S94" s="175"/>
      <c r="T94" s="175"/>
      <c r="U94" s="175"/>
      <c r="V94" s="175"/>
      <c r="W94" s="175"/>
      <c r="X94" s="175"/>
    </row>
    <row r="95" spans="1:24" s="162" customFormat="1" ht="24" customHeight="1" x14ac:dyDescent="0.3">
      <c r="A95" s="183"/>
      <c r="B95" s="175"/>
      <c r="C95" s="184"/>
      <c r="E95" s="185">
        <v>0</v>
      </c>
      <c r="F95" s="185">
        <v>0</v>
      </c>
      <c r="G95" s="185">
        <v>0</v>
      </c>
      <c r="H95" s="185">
        <v>0</v>
      </c>
      <c r="I95" s="185">
        <v>0</v>
      </c>
      <c r="J95" s="212">
        <f t="shared" si="34"/>
        <v>0</v>
      </c>
      <c r="K95" s="212"/>
      <c r="L95" s="173">
        <f t="shared" si="35"/>
        <v>0</v>
      </c>
      <c r="N95" s="175"/>
      <c r="O95" s="175"/>
      <c r="P95" s="175"/>
      <c r="Q95" s="175"/>
      <c r="R95" s="175"/>
      <c r="S95" s="175"/>
      <c r="T95" s="175"/>
      <c r="U95" s="175"/>
      <c r="V95" s="175"/>
      <c r="W95" s="175"/>
      <c r="X95" s="175"/>
    </row>
    <row r="96" spans="1:24" s="162" customFormat="1" ht="24" customHeight="1" x14ac:dyDescent="0.3">
      <c r="A96" s="183"/>
      <c r="B96" s="175"/>
      <c r="C96" s="184"/>
      <c r="E96" s="185">
        <v>0</v>
      </c>
      <c r="F96" s="185">
        <v>0</v>
      </c>
      <c r="G96" s="185">
        <v>0</v>
      </c>
      <c r="H96" s="185">
        <v>0</v>
      </c>
      <c r="I96" s="185">
        <v>0</v>
      </c>
      <c r="J96" s="212">
        <f t="shared" si="34"/>
        <v>0</v>
      </c>
      <c r="K96" s="212"/>
      <c r="L96" s="173">
        <f t="shared" si="35"/>
        <v>0</v>
      </c>
      <c r="N96" s="175"/>
      <c r="O96" s="175"/>
      <c r="P96" s="175"/>
      <c r="Q96" s="175"/>
      <c r="R96" s="175"/>
      <c r="S96" s="175"/>
      <c r="T96" s="175"/>
      <c r="U96" s="175"/>
      <c r="V96" s="175"/>
      <c r="W96" s="175"/>
      <c r="X96" s="175"/>
    </row>
    <row r="97" spans="1:24" s="162" customFormat="1" ht="24" customHeight="1" x14ac:dyDescent="0.3">
      <c r="A97" s="183"/>
      <c r="B97" s="175"/>
      <c r="C97" s="184"/>
      <c r="E97" s="185">
        <v>0</v>
      </c>
      <c r="F97" s="185">
        <v>0</v>
      </c>
      <c r="G97" s="185">
        <v>0</v>
      </c>
      <c r="H97" s="185">
        <v>0</v>
      </c>
      <c r="I97" s="185">
        <v>0</v>
      </c>
      <c r="J97" s="212">
        <f t="shared" si="34"/>
        <v>0</v>
      </c>
      <c r="K97" s="212"/>
      <c r="L97" s="173">
        <f t="shared" si="35"/>
        <v>0</v>
      </c>
      <c r="N97" s="175"/>
      <c r="O97" s="175"/>
      <c r="P97" s="175"/>
      <c r="Q97" s="175"/>
      <c r="R97" s="175"/>
      <c r="S97" s="175"/>
      <c r="T97" s="175"/>
      <c r="U97" s="175"/>
      <c r="V97" s="175"/>
      <c r="W97" s="175"/>
      <c r="X97" s="175"/>
    </row>
    <row r="98" spans="1:24" s="162" customFormat="1" ht="24" customHeight="1" x14ac:dyDescent="0.3">
      <c r="A98" s="183"/>
      <c r="B98" s="175"/>
      <c r="C98" s="184"/>
      <c r="E98" s="185">
        <v>0</v>
      </c>
      <c r="F98" s="185">
        <v>0</v>
      </c>
      <c r="G98" s="185">
        <v>0</v>
      </c>
      <c r="H98" s="185">
        <v>0</v>
      </c>
      <c r="I98" s="185">
        <v>0</v>
      </c>
      <c r="J98" s="212">
        <f t="shared" si="34"/>
        <v>0</v>
      </c>
      <c r="K98" s="212"/>
      <c r="L98" s="173">
        <f t="shared" si="35"/>
        <v>0</v>
      </c>
      <c r="N98" s="175"/>
      <c r="O98" s="175"/>
      <c r="P98" s="175"/>
      <c r="Q98" s="175"/>
      <c r="R98" s="175"/>
      <c r="S98" s="175"/>
      <c r="T98" s="175"/>
      <c r="U98" s="175"/>
      <c r="V98" s="175"/>
      <c r="W98" s="175"/>
      <c r="X98" s="175"/>
    </row>
    <row r="99" spans="1:24" s="162" customFormat="1" ht="24" customHeight="1" x14ac:dyDescent="0.3">
      <c r="A99" s="183"/>
      <c r="B99" s="175"/>
      <c r="C99" s="184"/>
      <c r="E99" s="185">
        <v>0</v>
      </c>
      <c r="F99" s="185">
        <v>0</v>
      </c>
      <c r="G99" s="185">
        <v>0</v>
      </c>
      <c r="H99" s="185">
        <v>0</v>
      </c>
      <c r="I99" s="185">
        <v>0</v>
      </c>
      <c r="J99" s="212">
        <f t="shared" si="34"/>
        <v>0</v>
      </c>
      <c r="K99" s="212"/>
      <c r="L99" s="173">
        <f t="shared" si="35"/>
        <v>0</v>
      </c>
      <c r="N99" s="175"/>
      <c r="O99" s="175"/>
      <c r="P99" s="175"/>
      <c r="Q99" s="175"/>
      <c r="R99" s="175"/>
      <c r="S99" s="175"/>
      <c r="T99" s="175"/>
      <c r="U99" s="175"/>
      <c r="V99" s="175"/>
      <c r="W99" s="175"/>
      <c r="X99" s="175"/>
    </row>
    <row r="100" spans="1:24" s="162" customFormat="1" ht="24" customHeight="1" x14ac:dyDescent="0.3">
      <c r="A100" s="183"/>
      <c r="B100" s="175"/>
      <c r="C100" s="184"/>
      <c r="E100" s="185">
        <v>0</v>
      </c>
      <c r="F100" s="185">
        <v>0</v>
      </c>
      <c r="G100" s="185">
        <v>0</v>
      </c>
      <c r="H100" s="185">
        <v>0</v>
      </c>
      <c r="I100" s="185">
        <v>0</v>
      </c>
      <c r="J100" s="212">
        <f t="shared" si="34"/>
        <v>0</v>
      </c>
      <c r="K100" s="212"/>
      <c r="L100" s="173">
        <f t="shared" si="35"/>
        <v>0</v>
      </c>
      <c r="N100" s="175"/>
      <c r="O100" s="175"/>
      <c r="P100" s="175"/>
      <c r="Q100" s="175"/>
      <c r="R100" s="175"/>
      <c r="S100" s="175"/>
      <c r="T100" s="175"/>
      <c r="U100" s="175"/>
      <c r="V100" s="175"/>
      <c r="W100" s="175"/>
      <c r="X100" s="175"/>
    </row>
    <row r="101" spans="1:24" s="162" customFormat="1" ht="24" customHeight="1" x14ac:dyDescent="0.3">
      <c r="A101" s="183"/>
      <c r="B101" s="175"/>
      <c r="C101" s="184"/>
      <c r="E101" s="185">
        <v>0</v>
      </c>
      <c r="F101" s="185">
        <v>0</v>
      </c>
      <c r="G101" s="185">
        <v>0</v>
      </c>
      <c r="H101" s="185">
        <v>0</v>
      </c>
      <c r="I101" s="185">
        <v>0</v>
      </c>
      <c r="J101" s="212">
        <f t="shared" si="34"/>
        <v>0</v>
      </c>
      <c r="K101" s="212"/>
      <c r="L101" s="173">
        <f t="shared" si="35"/>
        <v>0</v>
      </c>
      <c r="N101" s="175"/>
      <c r="O101" s="175"/>
      <c r="P101" s="175"/>
      <c r="Q101" s="175"/>
      <c r="R101" s="175"/>
      <c r="S101" s="175"/>
      <c r="T101" s="175"/>
      <c r="U101" s="175"/>
      <c r="V101" s="175"/>
      <c r="W101" s="175"/>
      <c r="X101" s="175"/>
    </row>
    <row r="102" spans="1:24" s="162" customFormat="1" ht="24" customHeight="1" x14ac:dyDescent="0.3">
      <c r="A102" s="183"/>
      <c r="B102" s="175"/>
      <c r="C102" s="184"/>
      <c r="E102" s="185">
        <v>0</v>
      </c>
      <c r="F102" s="185">
        <v>0</v>
      </c>
      <c r="G102" s="185">
        <v>0</v>
      </c>
      <c r="H102" s="185">
        <v>0</v>
      </c>
      <c r="I102" s="185">
        <v>0</v>
      </c>
      <c r="J102" s="212">
        <f t="shared" si="34"/>
        <v>0</v>
      </c>
      <c r="K102" s="212"/>
      <c r="L102" s="173">
        <f t="shared" si="35"/>
        <v>0</v>
      </c>
      <c r="N102" s="175"/>
      <c r="O102" s="175"/>
      <c r="P102" s="175"/>
      <c r="Q102" s="175"/>
      <c r="R102" s="175"/>
      <c r="S102" s="175"/>
      <c r="T102" s="175"/>
      <c r="U102" s="175"/>
      <c r="V102" s="175"/>
      <c r="W102" s="175"/>
      <c r="X102" s="175"/>
    </row>
    <row r="103" spans="1:24" s="162" customFormat="1" ht="24" customHeight="1" x14ac:dyDescent="0.3">
      <c r="A103" s="189"/>
      <c r="B103" s="190"/>
      <c r="C103" s="191"/>
      <c r="E103" s="185">
        <v>0</v>
      </c>
      <c r="F103" s="185">
        <v>0</v>
      </c>
      <c r="G103" s="185">
        <v>0</v>
      </c>
      <c r="H103" s="185">
        <v>0</v>
      </c>
      <c r="I103" s="185">
        <v>0</v>
      </c>
      <c r="J103" s="212">
        <f t="shared" si="34"/>
        <v>0</v>
      </c>
      <c r="K103" s="212"/>
      <c r="L103" s="173">
        <f t="shared" si="35"/>
        <v>0</v>
      </c>
      <c r="N103" s="175"/>
      <c r="O103" s="175"/>
      <c r="P103" s="175"/>
      <c r="Q103" s="175"/>
      <c r="R103" s="175"/>
      <c r="S103" s="175"/>
      <c r="T103" s="175"/>
      <c r="U103" s="175"/>
      <c r="V103" s="175"/>
      <c r="W103" s="175"/>
      <c r="X103" s="175"/>
    </row>
    <row r="104" spans="1:24" s="162" customFormat="1" ht="24" customHeight="1" x14ac:dyDescent="0.3">
      <c r="A104" s="183"/>
      <c r="B104" s="175"/>
      <c r="C104" s="184"/>
      <c r="E104" s="185">
        <v>0</v>
      </c>
      <c r="F104" s="185">
        <v>0</v>
      </c>
      <c r="G104" s="185">
        <v>0</v>
      </c>
      <c r="H104" s="185">
        <v>0</v>
      </c>
      <c r="I104" s="185">
        <v>0</v>
      </c>
      <c r="J104" s="212">
        <f t="shared" si="34"/>
        <v>0</v>
      </c>
      <c r="K104" s="212"/>
      <c r="L104" s="173">
        <f t="shared" si="35"/>
        <v>0</v>
      </c>
      <c r="N104" s="175"/>
      <c r="O104" s="175"/>
      <c r="P104" s="175"/>
      <c r="Q104" s="175"/>
      <c r="R104" s="175"/>
      <c r="S104" s="175"/>
      <c r="T104" s="175"/>
      <c r="U104" s="175"/>
      <c r="V104" s="175"/>
      <c r="W104" s="175"/>
      <c r="X104" s="175"/>
    </row>
    <row r="105" spans="1:24" s="162" customFormat="1" ht="24" customHeight="1" x14ac:dyDescent="0.3">
      <c r="A105" s="192"/>
      <c r="B105" s="193"/>
      <c r="C105" s="194"/>
      <c r="E105" s="185">
        <v>0</v>
      </c>
      <c r="F105" s="185">
        <v>0</v>
      </c>
      <c r="G105" s="185">
        <v>0</v>
      </c>
      <c r="H105" s="185">
        <v>0</v>
      </c>
      <c r="I105" s="185">
        <v>0</v>
      </c>
      <c r="J105" s="212">
        <f t="shared" si="34"/>
        <v>0</v>
      </c>
      <c r="K105" s="212"/>
      <c r="L105" s="173">
        <f t="shared" si="35"/>
        <v>0</v>
      </c>
      <c r="N105" s="175"/>
      <c r="O105" s="175"/>
      <c r="P105" s="175"/>
      <c r="Q105" s="175"/>
      <c r="R105" s="175"/>
      <c r="S105" s="175"/>
      <c r="T105" s="175"/>
      <c r="U105" s="175"/>
      <c r="V105" s="175"/>
      <c r="W105" s="175"/>
      <c r="X105" s="175"/>
    </row>
    <row r="106" spans="1:24" s="162" customFormat="1" ht="24" customHeight="1" x14ac:dyDescent="0.3">
      <c r="A106" s="186"/>
      <c r="B106" s="187"/>
      <c r="C106" s="188"/>
      <c r="E106" s="185">
        <v>0</v>
      </c>
      <c r="F106" s="185">
        <v>0</v>
      </c>
      <c r="G106" s="185">
        <v>0</v>
      </c>
      <c r="H106" s="185">
        <v>0</v>
      </c>
      <c r="I106" s="185">
        <v>0</v>
      </c>
      <c r="J106" s="212">
        <f t="shared" si="34"/>
        <v>0</v>
      </c>
      <c r="K106" s="212"/>
      <c r="L106" s="173">
        <f t="shared" si="35"/>
        <v>0</v>
      </c>
      <c r="N106" s="175"/>
      <c r="O106" s="175"/>
      <c r="P106" s="175"/>
      <c r="Q106" s="175"/>
      <c r="R106" s="175"/>
      <c r="S106" s="175"/>
      <c r="T106" s="175"/>
      <c r="U106" s="175"/>
      <c r="V106" s="175"/>
      <c r="W106" s="175"/>
      <c r="X106" s="175"/>
    </row>
    <row r="107" spans="1:24" s="162" customFormat="1" ht="24" customHeight="1" x14ac:dyDescent="0.3">
      <c r="A107" s="183"/>
      <c r="B107" s="175"/>
      <c r="C107" s="184"/>
      <c r="E107" s="185">
        <v>0</v>
      </c>
      <c r="F107" s="185">
        <v>0</v>
      </c>
      <c r="G107" s="185">
        <v>0</v>
      </c>
      <c r="H107" s="185">
        <v>0</v>
      </c>
      <c r="I107" s="185">
        <v>0</v>
      </c>
      <c r="J107" s="212">
        <f t="shared" si="34"/>
        <v>0</v>
      </c>
      <c r="K107" s="212"/>
      <c r="L107" s="173">
        <f t="shared" si="35"/>
        <v>0</v>
      </c>
      <c r="N107" s="175"/>
      <c r="O107" s="175"/>
      <c r="P107" s="175"/>
      <c r="Q107" s="175"/>
      <c r="R107" s="175"/>
      <c r="S107" s="175"/>
      <c r="T107" s="175"/>
      <c r="U107" s="175"/>
      <c r="V107" s="175"/>
      <c r="W107" s="175"/>
      <c r="X107" s="175"/>
    </row>
    <row r="108" spans="1:24" s="162" customFormat="1" ht="24" customHeight="1" x14ac:dyDescent="0.3">
      <c r="A108" s="169"/>
      <c r="B108" s="169"/>
      <c r="C108" s="169"/>
      <c r="F108" s="195"/>
      <c r="G108" s="195"/>
      <c r="H108" s="195"/>
      <c r="I108" s="195"/>
      <c r="J108" s="197"/>
      <c r="K108" s="143"/>
      <c r="L108" s="181"/>
      <c r="N108" s="169"/>
      <c r="O108" s="169"/>
      <c r="P108" s="169"/>
      <c r="Q108" s="169"/>
      <c r="R108" s="169"/>
      <c r="S108" s="169"/>
      <c r="T108" s="169"/>
      <c r="U108" s="169"/>
      <c r="V108" s="169"/>
      <c r="W108" s="169"/>
      <c r="X108" s="169"/>
    </row>
    <row r="109" spans="1:24" s="162" customFormat="1" ht="24" customHeight="1" x14ac:dyDescent="0.3">
      <c r="A109" s="169"/>
      <c r="B109" s="169"/>
      <c r="C109" s="169"/>
      <c r="F109" s="195"/>
      <c r="G109" s="195"/>
      <c r="H109" s="195"/>
      <c r="I109" s="195"/>
      <c r="J109" s="197"/>
      <c r="K109" s="143"/>
      <c r="L109" s="181"/>
      <c r="N109" s="169"/>
      <c r="O109" s="169"/>
      <c r="P109" s="169"/>
      <c r="Q109" s="169"/>
      <c r="R109" s="169"/>
      <c r="S109" s="169"/>
      <c r="T109" s="169"/>
      <c r="U109" s="169"/>
      <c r="V109" s="169"/>
      <c r="W109" s="169"/>
      <c r="X109" s="169"/>
    </row>
    <row r="110" spans="1:24" s="162" customFormat="1" ht="15" x14ac:dyDescent="0.25"/>
    <row r="111" spans="1:24" s="162" customFormat="1" ht="15.6" x14ac:dyDescent="0.3">
      <c r="C111" s="474" t="s">
        <v>328</v>
      </c>
      <c r="D111" s="474"/>
      <c r="E111" s="474"/>
      <c r="F111" s="474"/>
      <c r="G111" s="474"/>
      <c r="H111" s="474"/>
      <c r="I111" s="474"/>
    </row>
    <row r="112" spans="1:24" s="162" customFormat="1" ht="15" x14ac:dyDescent="0.25"/>
    <row r="113" spans="3:9" s="162" customFormat="1" ht="15.6" x14ac:dyDescent="0.3">
      <c r="C113" s="198"/>
      <c r="D113" s="198"/>
      <c r="E113" s="258" t="s">
        <v>361</v>
      </c>
      <c r="F113" s="259" t="s">
        <v>71</v>
      </c>
      <c r="G113" s="259" t="s">
        <v>72</v>
      </c>
      <c r="H113" s="259" t="s">
        <v>73</v>
      </c>
      <c r="I113" s="259" t="s">
        <v>74</v>
      </c>
    </row>
    <row r="114" spans="3:9" s="162" customFormat="1" ht="17.25" customHeight="1" x14ac:dyDescent="0.3">
      <c r="C114" s="246" t="s">
        <v>172</v>
      </c>
      <c r="D114" s="198"/>
      <c r="E114" s="204"/>
      <c r="F114" s="204"/>
      <c r="G114" s="204"/>
      <c r="H114" s="204"/>
      <c r="I114" s="204"/>
    </row>
    <row r="115" spans="3:9" s="162" customFormat="1" ht="27" customHeight="1" x14ac:dyDescent="0.25">
      <c r="C115" s="199" t="s">
        <v>173</v>
      </c>
      <c r="D115" s="198"/>
      <c r="E115" s="171">
        <f>SUMIF(C20:C41,"&lt;20000",E20:E41)</f>
        <v>0</v>
      </c>
      <c r="F115" s="171">
        <f>SUMIF(C20:C41,"&lt;20000",F20:F41)</f>
        <v>0</v>
      </c>
      <c r="G115" s="171">
        <f>SUMIF(C20:C41,"&lt;20000",G20:G41)</f>
        <v>0</v>
      </c>
      <c r="H115" s="171">
        <f>SUMIF(C20:C41,"&lt;20000",H20:H41)</f>
        <v>0</v>
      </c>
      <c r="I115" s="171">
        <f>SUMIF(C20:C41,"&lt;20000",I20:I41)</f>
        <v>0</v>
      </c>
    </row>
    <row r="116" spans="3:9" s="162" customFormat="1" ht="27" customHeight="1" x14ac:dyDescent="0.25">
      <c r="C116" s="199" t="s">
        <v>174</v>
      </c>
      <c r="D116" s="198"/>
      <c r="E116" s="171">
        <f>SUMIF(C65:C88,"&lt;20000",E65:E88)</f>
        <v>0</v>
      </c>
      <c r="F116" s="171">
        <f>SUMIF(C65:C88,"&lt;20000",F65:F88)</f>
        <v>0</v>
      </c>
      <c r="G116" s="171">
        <f>SUMIF(C65:C88,"&lt;20000",G65:G88)</f>
        <v>0</v>
      </c>
      <c r="H116" s="171">
        <f>SUMIF(C65:C88,"&lt;20000",H65:H88)</f>
        <v>0</v>
      </c>
      <c r="I116" s="171">
        <f>SUMIF(C65:C88,"&lt;20000",I65:I88)</f>
        <v>0</v>
      </c>
    </row>
    <row r="117" spans="3:9" s="162" customFormat="1" ht="27" customHeight="1" x14ac:dyDescent="0.25">
      <c r="C117" s="199" t="s">
        <v>333</v>
      </c>
      <c r="D117" s="198"/>
      <c r="E117" s="171">
        <f>SUMIF(C46:C60,"&lt;20000",E46:E60)</f>
        <v>0</v>
      </c>
      <c r="F117" s="171">
        <f>SUMIF(C46:C60,"&lt;20000",F46:F60)</f>
        <v>0</v>
      </c>
      <c r="G117" s="171">
        <f>SUMIF(C46:C60,"&lt;20000",G46:G60)</f>
        <v>0</v>
      </c>
      <c r="H117" s="171">
        <f>SUMIF(C46:C60,"&lt;20000",H46:H60)</f>
        <v>0</v>
      </c>
      <c r="I117" s="171">
        <f>SUMIF(C46:C60,"&lt;20000",I46:I60)</f>
        <v>0</v>
      </c>
    </row>
    <row r="118" spans="3:9" s="162" customFormat="1" ht="27" customHeight="1" x14ac:dyDescent="0.25">
      <c r="C118" s="199" t="s">
        <v>334</v>
      </c>
      <c r="D118" s="198"/>
      <c r="E118" s="171">
        <f>SUMIF(C93:C107,"&lt;20000",E93:E107)</f>
        <v>0</v>
      </c>
      <c r="F118" s="171">
        <f>SUMIF(C93:C107,"&lt;20000",F93:F107)</f>
        <v>0</v>
      </c>
      <c r="G118" s="171">
        <f>SUMIF(C93:C107,"&lt;20000",G93:G107)</f>
        <v>0</v>
      </c>
      <c r="H118" s="171">
        <f>SUMIF(C93:C107,"&lt;20000",H93:H107)</f>
        <v>0</v>
      </c>
      <c r="I118" s="171">
        <f>SUMIF(C93:C107,"&lt;20000",I93:I107)</f>
        <v>0</v>
      </c>
    </row>
    <row r="119" spans="3:9" s="162" customFormat="1" ht="27" customHeight="1" x14ac:dyDescent="0.3">
      <c r="C119" s="200" t="s">
        <v>175</v>
      </c>
      <c r="D119" s="198"/>
      <c r="E119" s="173">
        <f>SUM(E115:E118)</f>
        <v>0</v>
      </c>
      <c r="F119" s="173">
        <f>SUM(F115:F118)</f>
        <v>0</v>
      </c>
      <c r="G119" s="173">
        <f t="shared" ref="G119:I119" si="36">SUM(G115:G118)</f>
        <v>0</v>
      </c>
      <c r="H119" s="173">
        <f t="shared" si="36"/>
        <v>0</v>
      </c>
      <c r="I119" s="173">
        <f t="shared" si="36"/>
        <v>0</v>
      </c>
    </row>
    <row r="120" spans="3:9" s="162" customFormat="1" ht="27" customHeight="1" x14ac:dyDescent="0.3">
      <c r="C120" s="201"/>
      <c r="D120" s="198"/>
      <c r="E120" s="198"/>
      <c r="F120" s="202"/>
      <c r="G120" s="202"/>
      <c r="H120" s="202"/>
      <c r="I120" s="202"/>
    </row>
    <row r="121" spans="3:9" s="162" customFormat="1" ht="27" customHeight="1" x14ac:dyDescent="0.3">
      <c r="C121" s="246" t="s">
        <v>375</v>
      </c>
      <c r="D121" s="198"/>
      <c r="E121" s="198"/>
      <c r="F121" s="203"/>
      <c r="G121" s="203"/>
      <c r="H121" s="203"/>
      <c r="I121" s="203"/>
    </row>
    <row r="122" spans="3:9" s="162" customFormat="1" ht="27" customHeight="1" x14ac:dyDescent="0.25">
      <c r="C122" s="199" t="s">
        <v>173</v>
      </c>
      <c r="D122" s="198"/>
      <c r="E122" s="171">
        <f>SUMIFS(E20:E41,C20:C41,"&gt;=20000",C20:C41,"&lt;25000")</f>
        <v>0</v>
      </c>
      <c r="F122" s="171">
        <f>SUMIFS(F20:F41,C20:C41,"&gt;=20000",C20:C41,"&lt;25000")</f>
        <v>0</v>
      </c>
      <c r="G122" s="171">
        <f>SUMIFS(G20:G41,C20:C41,"&gt;=20000",C20:C41,"&lt;25000")</f>
        <v>0</v>
      </c>
      <c r="H122" s="171">
        <f>SUMIFS(H20:H41,C20:C41,"&gt;=20000",C20:C41,"&lt;25000")</f>
        <v>0</v>
      </c>
      <c r="I122" s="171">
        <f>SUMIFS(I20:I41,C20:C41,"&gt;=20000",C20:C41,"&lt;25000")</f>
        <v>0</v>
      </c>
    </row>
    <row r="123" spans="3:9" s="162" customFormat="1" ht="27" customHeight="1" x14ac:dyDescent="0.25">
      <c r="C123" s="199" t="s">
        <v>174</v>
      </c>
      <c r="D123" s="198"/>
      <c r="E123" s="171">
        <f>SUMIFS(E65:E88,C65:C88,"&gt;=20000",C65:C88,"&lt;25000")</f>
        <v>0</v>
      </c>
      <c r="F123" s="171">
        <f>SUMIFS(F65:F88,C65:C88,"&gt;=20000",C65:C88,"&lt;25000")</f>
        <v>0</v>
      </c>
      <c r="G123" s="171">
        <f>SUMIFS(G65:G88,C65:C88,"&gt;=20000",C65:C88,"&lt;25000")</f>
        <v>0</v>
      </c>
      <c r="H123" s="171">
        <f>SUMIFS(H65:H88,C65:C88,"&gt;=20000",C65:C88,"&lt;25000")</f>
        <v>0</v>
      </c>
      <c r="I123" s="171">
        <f>SUMIFS(I65:I88,C65:C88,"&gt;=20000",C65:C88,"&lt;25000")</f>
        <v>0</v>
      </c>
    </row>
    <row r="124" spans="3:9" s="162" customFormat="1" ht="27" customHeight="1" x14ac:dyDescent="0.25">
      <c r="C124" s="199" t="s">
        <v>333</v>
      </c>
      <c r="D124" s="198"/>
      <c r="E124" s="171">
        <f>SUMIFS(E46:E60,C46:C60,"&gt;=20000",C46:C60,"&lt;25000")</f>
        <v>0</v>
      </c>
      <c r="F124" s="171">
        <f>SUMIFS(F46:F60,C46:C60,"&gt;=20000",C46:C60,"&lt;25000")</f>
        <v>0</v>
      </c>
      <c r="G124" s="171">
        <f>SUMIFS(G46:G60,C46:C60,"&gt;=20000",C46:C60,"&lt;25000")</f>
        <v>0</v>
      </c>
      <c r="H124" s="171">
        <f>SUMIFS(H46:H60,C46:C60,"&gt;=20000",C46:C60,"&lt;25000")</f>
        <v>0</v>
      </c>
      <c r="I124" s="171">
        <f>SUMIFS(I46:I60,C46:C60,"&gt;=20000",C46:C60,"&lt;25000")</f>
        <v>0</v>
      </c>
    </row>
    <row r="125" spans="3:9" s="162" customFormat="1" ht="27" customHeight="1" x14ac:dyDescent="0.25">
      <c r="C125" s="199" t="s">
        <v>334</v>
      </c>
      <c r="D125" s="198"/>
      <c r="E125" s="171">
        <f>SUMIFS(E93:E107,C93:C107,"&gt;=20000",C93:C107,"&lt;25000")</f>
        <v>0</v>
      </c>
      <c r="F125" s="171">
        <f>SUMIFS(F93:F107,C93:C107,"&gt;=20000",C93:C107,"&lt;25000")</f>
        <v>0</v>
      </c>
      <c r="G125" s="171">
        <f>SUMIFS(G93:G107,C93:C107,"&gt;=20000",C93:C107,"&lt;25000")</f>
        <v>0</v>
      </c>
      <c r="H125" s="171">
        <f>SUMIFS(H93:H107,C93:C107,"&gt;=20000",C93:C107,"&lt;25000")</f>
        <v>0</v>
      </c>
      <c r="I125" s="171">
        <f>SUMIFS(I93:I107,C93:C107,"&gt;=20000",C93:C107,"&lt;25000")</f>
        <v>0</v>
      </c>
    </row>
    <row r="126" spans="3:9" s="162" customFormat="1" ht="27" customHeight="1" x14ac:dyDescent="0.3">
      <c r="C126" s="200" t="s">
        <v>175</v>
      </c>
      <c r="D126" s="198"/>
      <c r="E126" s="173">
        <f>SUM(E122:E125)</f>
        <v>0</v>
      </c>
      <c r="F126" s="173">
        <f>SUM(F122:F125)</f>
        <v>0</v>
      </c>
      <c r="G126" s="173">
        <f t="shared" ref="G126:I126" si="37">SUM(G122:G125)</f>
        <v>0</v>
      </c>
      <c r="H126" s="173">
        <f t="shared" si="37"/>
        <v>0</v>
      </c>
      <c r="I126" s="173">
        <f t="shared" si="37"/>
        <v>0</v>
      </c>
    </row>
    <row r="127" spans="3:9" s="162" customFormat="1" ht="27" customHeight="1" x14ac:dyDescent="0.3">
      <c r="C127" s="201"/>
      <c r="D127" s="198"/>
      <c r="E127" s="198"/>
      <c r="F127" s="203"/>
      <c r="G127" s="203"/>
      <c r="H127" s="203"/>
      <c r="I127" s="203"/>
    </row>
    <row r="128" spans="3:9" s="162" customFormat="1" ht="27" customHeight="1" x14ac:dyDescent="0.3">
      <c r="C128" s="247" t="s">
        <v>374</v>
      </c>
      <c r="D128" s="198"/>
      <c r="E128" s="198"/>
      <c r="F128" s="203"/>
      <c r="G128" s="203"/>
      <c r="H128" s="203"/>
      <c r="I128" s="203"/>
    </row>
    <row r="129" spans="3:9" s="162" customFormat="1" ht="27" customHeight="1" x14ac:dyDescent="0.25">
      <c r="C129" s="199" t="s">
        <v>173</v>
      </c>
      <c r="D129" s="204"/>
      <c r="E129" s="171">
        <f>SUMIFS(E20:E41,C20:C41,"&gt;=25000",C20:C41,"&lt;35000")</f>
        <v>0</v>
      </c>
      <c r="F129" s="205">
        <f>SUMIFS(F20:F41,C20:C41,"&gt;=25000",C20:C41,"&lt;35000")</f>
        <v>0</v>
      </c>
      <c r="G129" s="171">
        <f>SUMIFS(G20:G41,C20:C41,"&gt;=25000",C20:C41,"&lt;35000")</f>
        <v>0</v>
      </c>
      <c r="H129" s="171">
        <f>SUMIFS(H20:H41,C20:C41,"&gt;=25000",C20:C41,"&lt;35000")</f>
        <v>0</v>
      </c>
      <c r="I129" s="171">
        <f>SUMIFS(I20:I41,C20:C41,"&gt;=25000",C20:C41,"&lt;35000")</f>
        <v>0</v>
      </c>
    </row>
    <row r="130" spans="3:9" s="162" customFormat="1" ht="27" customHeight="1" x14ac:dyDescent="0.25">
      <c r="C130" s="199" t="s">
        <v>174</v>
      </c>
      <c r="D130" s="204"/>
      <c r="E130" s="171">
        <f>SUMIFS(E65:E88,C65:C88,"&gt;=25000",C65:C88,"&lt;35000")</f>
        <v>0</v>
      </c>
      <c r="F130" s="205">
        <f>SUMIFS(F65:F88,C65:C88,"&gt;=25000",C65:C88,"&lt;35000")</f>
        <v>0</v>
      </c>
      <c r="G130" s="171">
        <f>SUMIFS(G65:G88,C65:C88,"&gt;=25000",C65:C88,"&lt;35000")</f>
        <v>0</v>
      </c>
      <c r="H130" s="171">
        <f>SUMIFS(H65:H88,C65:C88,"&gt;=25000",C65:C88,"&lt;35000")</f>
        <v>0</v>
      </c>
      <c r="I130" s="171">
        <f>SUMIFS(I65:I88,C65:C88,"&gt;=25000",C65:C88,"&lt;35000")</f>
        <v>0</v>
      </c>
    </row>
    <row r="131" spans="3:9" s="162" customFormat="1" ht="27" customHeight="1" x14ac:dyDescent="0.25">
      <c r="C131" s="199" t="s">
        <v>333</v>
      </c>
      <c r="D131" s="204"/>
      <c r="E131" s="171">
        <f>SUMIFS(E46:E60,C46:C60,"&gt;=25000",C46:C60,"&lt;35000")</f>
        <v>0</v>
      </c>
      <c r="F131" s="205">
        <f>SUMIFS(F46:F60,C46:C60,"&gt;=25000",C46:C60,"&lt;35000")</f>
        <v>0</v>
      </c>
      <c r="G131" s="171">
        <f>SUMIFS(G46:G60,C46:C60,"&gt;=25000",C46:C60,"&lt;35000")</f>
        <v>0</v>
      </c>
      <c r="H131" s="171">
        <f>SUMIFS(H46:H60,C46:C60,"&gt;=25000",C46:C60,"&lt;35000")</f>
        <v>0</v>
      </c>
      <c r="I131" s="171">
        <f>SUMIFS(I46:I60,C46:C60,"&gt;=25000",C46:C60,"&lt;35000")</f>
        <v>0</v>
      </c>
    </row>
    <row r="132" spans="3:9" s="162" customFormat="1" ht="27" customHeight="1" x14ac:dyDescent="0.25">
      <c r="C132" s="199" t="s">
        <v>334</v>
      </c>
      <c r="D132" s="204"/>
      <c r="E132" s="171">
        <f>SUMIFS(E93:E107,C93:C107,"&gt;=25000",C93:C107,"&lt;35000")</f>
        <v>0</v>
      </c>
      <c r="F132" s="205">
        <f>SUMIFS(F93:F107,C93:C107,"&gt;=25000",C93:C107,"&lt;35000")</f>
        <v>0</v>
      </c>
      <c r="G132" s="171">
        <f>SUMIFS(G93:G107,C93:C107,"&gt;=25000",C93:C107,"&lt;35000")</f>
        <v>0</v>
      </c>
      <c r="H132" s="171">
        <f>SUMIFS(H93:H107,C93:C107,"&gt;=25000",C93:C107,"&lt;35000")</f>
        <v>0</v>
      </c>
      <c r="I132" s="171">
        <f>SUMIFS(I93:I107,C93:C107,"&gt;=25000",C93:C107,"&lt;35000")</f>
        <v>0</v>
      </c>
    </row>
    <row r="133" spans="3:9" s="162" customFormat="1" ht="27" customHeight="1" x14ac:dyDescent="0.3">
      <c r="C133" s="200" t="s">
        <v>175</v>
      </c>
      <c r="D133" s="204"/>
      <c r="E133" s="173">
        <f>SUM(E129:E132)</f>
        <v>0</v>
      </c>
      <c r="F133" s="206">
        <f>SUM(F129:F132)</f>
        <v>0</v>
      </c>
      <c r="G133" s="206">
        <f t="shared" ref="G133:I133" si="38">SUM(G129:G132)</f>
        <v>0</v>
      </c>
      <c r="H133" s="206">
        <f t="shared" si="38"/>
        <v>0</v>
      </c>
      <c r="I133" s="206">
        <f t="shared" si="38"/>
        <v>0</v>
      </c>
    </row>
    <row r="134" spans="3:9" s="162" customFormat="1" ht="27" customHeight="1" x14ac:dyDescent="0.3">
      <c r="C134" s="201"/>
      <c r="D134" s="198"/>
      <c r="E134" s="198"/>
      <c r="F134" s="203"/>
      <c r="G134" s="203"/>
      <c r="H134" s="203"/>
      <c r="I134" s="203"/>
    </row>
    <row r="135" spans="3:9" s="162" customFormat="1" ht="27" customHeight="1" x14ac:dyDescent="0.3">
      <c r="C135" s="247" t="s">
        <v>376</v>
      </c>
      <c r="D135" s="198"/>
      <c r="E135" s="198"/>
      <c r="F135" s="203"/>
      <c r="G135" s="203"/>
      <c r="H135" s="203"/>
      <c r="I135" s="203"/>
    </row>
    <row r="136" spans="3:9" s="162" customFormat="1" ht="27" customHeight="1" x14ac:dyDescent="0.25">
      <c r="C136" s="199" t="s">
        <v>173</v>
      </c>
      <c r="D136" s="204"/>
      <c r="E136" s="171">
        <f>SUMIFS(E20:E41,C20:C41,"&gt;=35000",C20:C41,"&lt;45000")</f>
        <v>0</v>
      </c>
      <c r="F136" s="205">
        <f>SUMIFS(F20:F41,C20:C41,"&gt;=35000",C20:C41,"&lt;45000")</f>
        <v>0</v>
      </c>
      <c r="G136" s="171">
        <f>SUMIFS(G20:G41,C20:C41,"&gt;=35000",C20:C41,"&lt;45000")</f>
        <v>0</v>
      </c>
      <c r="H136" s="171">
        <f>SUMIFS(H20:H41,C20:C41,"&gt;=35000",C20:C41,"&lt;45000")</f>
        <v>0</v>
      </c>
      <c r="I136" s="171">
        <f>SUMIFS(I20:I41,C20:C41,"&gt;=35000",C20:C41,"&lt;45000")</f>
        <v>0</v>
      </c>
    </row>
    <row r="137" spans="3:9" s="162" customFormat="1" ht="27" customHeight="1" x14ac:dyDescent="0.25">
      <c r="C137" s="199" t="s">
        <v>174</v>
      </c>
      <c r="D137" s="204"/>
      <c r="E137" s="171">
        <f>SUMIFS(E65:E88,C65:C88,"&gt;=35000",C65:C88,"&lt;45000")</f>
        <v>0</v>
      </c>
      <c r="F137" s="205">
        <f>SUMIFS(F65:F88,C65:C88,"&gt;=35000",C65:C88,"&lt;45000")</f>
        <v>0</v>
      </c>
      <c r="G137" s="171">
        <f>SUMIFS(G65:G88,C65:C88,"&gt;=35000",C65:C88,"&lt;45000")</f>
        <v>0</v>
      </c>
      <c r="H137" s="171">
        <f>SUMIFS(H65:H88,C65:C88,"&gt;=35000",C65:C88,"&lt;45000")</f>
        <v>0</v>
      </c>
      <c r="I137" s="171">
        <f>SUMIFS(I65:I88,C65:C88,"&gt;=35000",C65:C88,"&lt;45000")</f>
        <v>0</v>
      </c>
    </row>
    <row r="138" spans="3:9" s="162" customFormat="1" ht="27" customHeight="1" x14ac:dyDescent="0.25">
      <c r="C138" s="199" t="s">
        <v>333</v>
      </c>
      <c r="D138" s="204"/>
      <c r="E138" s="171">
        <f>SUMIFS(E46:E60,C46:C60,"&gt;=35000",C46:C60,"&lt;45000")</f>
        <v>0</v>
      </c>
      <c r="F138" s="205">
        <f>SUMIFS(F46:F60,C46:C60,"&gt;=35000",C46:C60,"&lt;45000")</f>
        <v>0</v>
      </c>
      <c r="G138" s="171">
        <f>SUMIFS(G46:G60,C46:C60,"&gt;=35000",C46:C60,"&lt;45000")</f>
        <v>0</v>
      </c>
      <c r="H138" s="171">
        <f>SUMIFS(H46:H60,C46:C60,"&gt;=35000",C46:C60,"&lt;45000")</f>
        <v>0</v>
      </c>
      <c r="I138" s="171">
        <f>SUMIFS(I46:I60,C46:C60,"&gt;=35000",C46:C60,"&lt;45000")</f>
        <v>0</v>
      </c>
    </row>
    <row r="139" spans="3:9" s="162" customFormat="1" ht="27" customHeight="1" x14ac:dyDescent="0.25">
      <c r="C139" s="199" t="s">
        <v>334</v>
      </c>
      <c r="D139" s="204"/>
      <c r="E139" s="171">
        <f>SUMIFS(E93:E107,C93:C107,"&gt;=35000",C93:C107,"&lt;45000")</f>
        <v>0</v>
      </c>
      <c r="F139" s="205">
        <f>SUMIFS(F93:F107,C93:C107,"&gt;=35000",C93:C107,"&lt;45000")</f>
        <v>0</v>
      </c>
      <c r="G139" s="171">
        <f>SUMIFS(G93:G107,C93:C107,"&gt;=35000",C93:C107,"&lt;45000")</f>
        <v>0</v>
      </c>
      <c r="H139" s="171">
        <f>SUMIFS(H93:H107,C93:C107,"&gt;=35000",C93:C107,"&lt;45000")</f>
        <v>0</v>
      </c>
      <c r="I139" s="171">
        <f>SUMIFS(I93:I107,C93:C107,"&gt;=35000",C93:C107,"&lt;45000")</f>
        <v>0</v>
      </c>
    </row>
    <row r="140" spans="3:9" s="162" customFormat="1" ht="27" customHeight="1" x14ac:dyDescent="0.3">
      <c r="C140" s="200" t="s">
        <v>175</v>
      </c>
      <c r="D140" s="204"/>
      <c r="E140" s="173">
        <f>SUM(E136:E139)</f>
        <v>0</v>
      </c>
      <c r="F140" s="206">
        <f>SUM(F136:F139)</f>
        <v>0</v>
      </c>
      <c r="G140" s="206">
        <f t="shared" ref="G140:I140" si="39">SUM(G136:G139)</f>
        <v>0</v>
      </c>
      <c r="H140" s="206">
        <f t="shared" si="39"/>
        <v>0</v>
      </c>
      <c r="I140" s="206">
        <f t="shared" si="39"/>
        <v>0</v>
      </c>
    </row>
    <row r="141" spans="3:9" s="162" customFormat="1" ht="27" customHeight="1" x14ac:dyDescent="0.3">
      <c r="C141" s="201"/>
      <c r="D141" s="198"/>
      <c r="E141" s="198"/>
      <c r="F141" s="203"/>
      <c r="G141" s="203"/>
      <c r="H141" s="203"/>
      <c r="I141" s="203"/>
    </row>
    <row r="142" spans="3:9" s="162" customFormat="1" ht="27" customHeight="1" x14ac:dyDescent="0.3">
      <c r="C142" s="247" t="s">
        <v>377</v>
      </c>
      <c r="D142" s="198"/>
      <c r="E142" s="198"/>
      <c r="F142" s="203"/>
      <c r="G142" s="203"/>
      <c r="H142" s="203"/>
      <c r="I142" s="203"/>
    </row>
    <row r="143" spans="3:9" s="162" customFormat="1" ht="27" customHeight="1" x14ac:dyDescent="0.25">
      <c r="C143" s="199" t="s">
        <v>173</v>
      </c>
      <c r="D143" s="204"/>
      <c r="E143" s="171">
        <f>SUMIF(C20:C41,"&gt;=45000",E20:E41)</f>
        <v>0</v>
      </c>
      <c r="F143" s="205">
        <f>SUMIF(C20:C41,"&gt;=45000",F20:F41)</f>
        <v>0</v>
      </c>
      <c r="G143" s="171">
        <f>SUMIF(C20:C41,"&gt;=45000",G20:G41)</f>
        <v>0</v>
      </c>
      <c r="H143" s="171">
        <f>SUMIF(C20:C41,"&gt;=45000",H20:H41)</f>
        <v>0</v>
      </c>
      <c r="I143" s="171">
        <f>SUMIF(C20:C41,"&gt;=45000",I20:I41)</f>
        <v>0</v>
      </c>
    </row>
    <row r="144" spans="3:9" s="162" customFormat="1" ht="27" customHeight="1" x14ac:dyDescent="0.25">
      <c r="C144" s="199" t="s">
        <v>174</v>
      </c>
      <c r="D144" s="204"/>
      <c r="E144" s="171">
        <f>SUMIF(C65:C88,"&gt;=45000",E65:E88)</f>
        <v>0</v>
      </c>
      <c r="F144" s="205">
        <f>SUMIF(C65:C88,"&gt;=45000",F65:F88)</f>
        <v>0</v>
      </c>
      <c r="G144" s="171">
        <f>SUMIF(C65:C88,"&gt;=45000",G65:G88)</f>
        <v>0</v>
      </c>
      <c r="H144" s="171">
        <f>SUMIF(C65:C88,"&gt;=45000",H65:H88)</f>
        <v>0</v>
      </c>
      <c r="I144" s="171">
        <f>SUMIF(C65:C88,"&gt;=45000",I65:I88)</f>
        <v>0</v>
      </c>
    </row>
    <row r="145" spans="3:9" s="162" customFormat="1" ht="27" customHeight="1" x14ac:dyDescent="0.25">
      <c r="C145" s="199" t="s">
        <v>333</v>
      </c>
      <c r="D145" s="204"/>
      <c r="E145" s="171">
        <f>SUMIF(C46:C60,"&gt;=45000",E46:E60)</f>
        <v>0</v>
      </c>
      <c r="F145" s="205">
        <f>SUMIF(C46:C60,"&gt;=45000",F46:F60)</f>
        <v>0</v>
      </c>
      <c r="G145" s="171">
        <f>SUMIF(C46:C60,"&gt;=45000",G46:G60)</f>
        <v>0</v>
      </c>
      <c r="H145" s="171">
        <f>SUMIF(C46:C60,"&gt;=45000",H46:H60)</f>
        <v>0</v>
      </c>
      <c r="I145" s="171">
        <f>SUMIF(C46:C60,"&gt;=45000",I46:I60)</f>
        <v>0</v>
      </c>
    </row>
    <row r="146" spans="3:9" s="162" customFormat="1" ht="27" customHeight="1" x14ac:dyDescent="0.25">
      <c r="C146" s="199" t="s">
        <v>334</v>
      </c>
      <c r="D146" s="204"/>
      <c r="E146" s="171">
        <f>SUMIF(C93:C107,"&gt;=45000",E93:E107)</f>
        <v>0</v>
      </c>
      <c r="F146" s="205">
        <f>SUMIF(C93:C107,"&gt;=45000",F93:F107)</f>
        <v>0</v>
      </c>
      <c r="G146" s="171">
        <f>SUMIF(C93:C107,"&gt;=45000",G93:G107)</f>
        <v>0</v>
      </c>
      <c r="H146" s="171">
        <f>SUMIF(C93:C107,"&gt;=45000",H93:H107)</f>
        <v>0</v>
      </c>
      <c r="I146" s="171">
        <f>SUMIF(C93:C107,"&gt;=45000",I93:I107)</f>
        <v>0</v>
      </c>
    </row>
    <row r="147" spans="3:9" s="162" customFormat="1" ht="27" customHeight="1" x14ac:dyDescent="0.3">
      <c r="C147" s="200" t="s">
        <v>175</v>
      </c>
      <c r="D147" s="204"/>
      <c r="E147" s="173">
        <f>SUM(E143:E146)</f>
        <v>0</v>
      </c>
      <c r="F147" s="206">
        <f>SUM(F143:F146)</f>
        <v>0</v>
      </c>
      <c r="G147" s="206">
        <f t="shared" ref="G147:I147" si="40">SUM(G143:G146)</f>
        <v>0</v>
      </c>
      <c r="H147" s="206">
        <f t="shared" si="40"/>
        <v>0</v>
      </c>
      <c r="I147" s="206">
        <f t="shared" si="40"/>
        <v>0</v>
      </c>
    </row>
    <row r="148" spans="3:9" s="162" customFormat="1" ht="27" customHeight="1" x14ac:dyDescent="0.25">
      <c r="C148" s="198"/>
      <c r="D148" s="198"/>
      <c r="E148" s="198"/>
      <c r="F148" s="198"/>
      <c r="G148" s="198"/>
      <c r="H148" s="198"/>
      <c r="I148" s="198"/>
    </row>
    <row r="149" spans="3:9" s="164" customFormat="1" ht="27" customHeight="1" x14ac:dyDescent="0.3">
      <c r="C149" s="207" t="s">
        <v>200</v>
      </c>
      <c r="D149" s="208"/>
      <c r="E149" s="209">
        <f>E115+E122+E129+E136+E143</f>
        <v>0</v>
      </c>
      <c r="F149" s="209">
        <f>F115+F122+F129+F136+F143</f>
        <v>0</v>
      </c>
      <c r="G149" s="209">
        <f t="shared" ref="G149:I149" si="41">G115+G122+G129+G136+G143</f>
        <v>0</v>
      </c>
      <c r="H149" s="209">
        <f t="shared" si="41"/>
        <v>0</v>
      </c>
      <c r="I149" s="209">
        <f t="shared" si="41"/>
        <v>0</v>
      </c>
    </row>
    <row r="150" spans="3:9" s="164" customFormat="1" ht="27" customHeight="1" x14ac:dyDescent="0.3">
      <c r="C150" s="207" t="s">
        <v>201</v>
      </c>
      <c r="D150" s="208"/>
      <c r="E150" s="209">
        <f>E116+E123+E130+E137+E144</f>
        <v>0</v>
      </c>
      <c r="F150" s="209">
        <f>F116+F123+F130+F137+F144</f>
        <v>0</v>
      </c>
      <c r="G150" s="209">
        <f t="shared" ref="G150:I150" si="42">G116+G123+G130+G137+G144</f>
        <v>0</v>
      </c>
      <c r="H150" s="209">
        <f t="shared" si="42"/>
        <v>0</v>
      </c>
      <c r="I150" s="209">
        <f t="shared" si="42"/>
        <v>0</v>
      </c>
    </row>
    <row r="151" spans="3:9" s="162" customFormat="1" ht="24.75" customHeight="1" x14ac:dyDescent="0.3">
      <c r="C151" s="207" t="s">
        <v>331</v>
      </c>
      <c r="E151" s="210">
        <f>E124+E131+E138+E145+E117</f>
        <v>0</v>
      </c>
      <c r="F151" s="210">
        <f>F124+F131+F138+F145+F117</f>
        <v>0</v>
      </c>
      <c r="G151" s="210">
        <f t="shared" ref="G151:I151" si="43">G124+G131+G138+G145</f>
        <v>0</v>
      </c>
      <c r="H151" s="210">
        <f t="shared" si="43"/>
        <v>0</v>
      </c>
      <c r="I151" s="210">
        <f t="shared" si="43"/>
        <v>0</v>
      </c>
    </row>
    <row r="152" spans="3:9" ht="24.75" customHeight="1" x14ac:dyDescent="0.3">
      <c r="C152" s="207" t="s">
        <v>332</v>
      </c>
      <c r="E152" s="210">
        <f>E132+E139+E146+E125+E118</f>
        <v>0</v>
      </c>
      <c r="F152" s="210">
        <f>F132+F139+F146+F125+F118</f>
        <v>0</v>
      </c>
      <c r="G152" s="210">
        <f t="shared" ref="G152:I152" si="44">G132+G139+G146+G125</f>
        <v>0</v>
      </c>
      <c r="H152" s="210">
        <f t="shared" si="44"/>
        <v>0</v>
      </c>
      <c r="I152" s="210">
        <f t="shared" si="44"/>
        <v>0</v>
      </c>
    </row>
  </sheetData>
  <sheetProtection password="DEF5" sheet="1" scenarios="1" formatColumns="0" formatRows="0" insertRows="0" deleteRows="0" selectLockedCells="1"/>
  <customSheetViews>
    <customSheetView guid="{DF3FDF75-7955-4BAC-9D73-E81B2AE13078}" scale="80" fitToPage="1">
      <selection activeCell="F69" sqref="F69"/>
      <pageMargins left="0.70866141732283472" right="0.70866141732283472" top="0.74803149606299213" bottom="0.74803149606299213" header="0.31496062992125984" footer="0.31496062992125984"/>
      <pageSetup paperSize="9" scale="43" orientation="landscape" r:id="rId1"/>
    </customSheetView>
    <customSheetView guid="{85327A8E-495D-412A-B58C-34357081A452}" scale="80" fitToPage="1" topLeftCell="A31">
      <selection activeCell="F75" sqref="F75"/>
      <pageMargins left="0.70866141732283472" right="0.70866141732283472" top="0.74803149606299213" bottom="0.74803149606299213" header="0.31496062992125984" footer="0.31496062992125984"/>
      <pageSetup paperSize="9" scale="43" orientation="landscape" r:id="rId2"/>
    </customSheetView>
  </customSheetViews>
  <mergeCells count="24">
    <mergeCell ref="B1:F1"/>
    <mergeCell ref="A4:B4"/>
    <mergeCell ref="A5:B5"/>
    <mergeCell ref="A6:B6"/>
    <mergeCell ref="A2:Y2"/>
    <mergeCell ref="A3:B3"/>
    <mergeCell ref="F3:G3"/>
    <mergeCell ref="F4:G4"/>
    <mergeCell ref="F5:G5"/>
    <mergeCell ref="F6:G6"/>
    <mergeCell ref="C111:I111"/>
    <mergeCell ref="K9:K10"/>
    <mergeCell ref="L9:L10"/>
    <mergeCell ref="N8:X8"/>
    <mergeCell ref="F8:H8"/>
    <mergeCell ref="I8:L8"/>
    <mergeCell ref="K18:K19"/>
    <mergeCell ref="L18:L19"/>
    <mergeCell ref="K44:K45"/>
    <mergeCell ref="L44:L45"/>
    <mergeCell ref="K63:K64"/>
    <mergeCell ref="L63:L64"/>
    <mergeCell ref="K91:K92"/>
    <mergeCell ref="L91:L92"/>
  </mergeCells>
  <dataValidations count="1">
    <dataValidation allowBlank="1" showInputMessage="1" showErrorMessage="1" prompt="please select a date" sqref="J9 J18 J44 J63 J91"/>
  </dataValidations>
  <pageMargins left="0.98425196850393704" right="0.98425196850393704" top="0.59055118110236227" bottom="0.98425196850393704" header="0.51181102362204722" footer="0.51181102362204722"/>
  <pageSetup paperSize="8" scale="36" orientation="landscape" r:id="rId3"/>
  <headerFooter>
    <oddFooter>&amp;R&amp;F</oddFooter>
  </headerFooter>
  <rowBreaks count="1" manualBreakCount="1">
    <brk id="108" max="32" man="1"/>
  </rowBreaks>
  <drawing r:id="rId4"/>
  <extLst>
    <ext xmlns:x14="http://schemas.microsoft.com/office/spreadsheetml/2009/9/main" uri="{CCE6A557-97BC-4b89-ADB6-D9C93CAAB3DF}">
      <x14:dataValidations xmlns:xm="http://schemas.microsoft.com/office/excel/2006/main" count="2">
        <x14:dataValidation type="list" allowBlank="1" showInputMessage="1" showErrorMessage="1" prompt="please select a date">
          <x14:formula1>
            <xm:f>'NEW Data Validation '!$A$25:$A$33</xm:f>
          </x14:formula1>
          <xm:sqref>F9:I9 F18:I18 F44:I44 F63:I63 F91:I91</xm:sqref>
        </x14:dataValidation>
        <x14:dataValidation type="list" allowBlank="1" showInputMessage="1" showErrorMessage="1" prompt="please choose an option">
          <x14:formula1>
            <xm:f>'NEW Data Validation '!$A$2:$A$3</xm:f>
          </x14:formula1>
          <xm:sqref>F10:J10 F19:J19 N19:X19 N10:X10 F45:J45 N45:X45 F64:J64 N64:X64 F92:J92 N92:X92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H70"/>
  <sheetViews>
    <sheetView showGridLines="0" showRuler="0" view="pageBreakPreview" topLeftCell="A4" zoomScale="87" zoomScaleNormal="100" zoomScaleSheetLayoutView="87" workbookViewId="0">
      <selection activeCell="B66" sqref="B66:D66"/>
    </sheetView>
  </sheetViews>
  <sheetFormatPr defaultColWidth="8.90625" defaultRowHeight="15" x14ac:dyDescent="0.25"/>
  <cols>
    <col min="1" max="1" width="54.54296875" style="16" customWidth="1"/>
    <col min="2" max="2" width="11.81640625" style="16" customWidth="1"/>
    <col min="3" max="3" width="13" style="16" customWidth="1"/>
    <col min="4" max="4" width="35.08984375" style="16" customWidth="1"/>
    <col min="5" max="5" width="16.453125" style="16" hidden="1" customWidth="1"/>
    <col min="6" max="16384" width="8.90625" style="16"/>
  </cols>
  <sheetData>
    <row r="1" spans="1:4" ht="27" customHeight="1" x14ac:dyDescent="0.25">
      <c r="A1" s="526" t="s">
        <v>368</v>
      </c>
      <c r="B1" s="526"/>
      <c r="C1" s="526"/>
    </row>
    <row r="2" spans="1:4" ht="15.6" x14ac:dyDescent="0.25">
      <c r="A2" s="241" t="s">
        <v>228</v>
      </c>
      <c r="B2" s="537">
        <f>'Claim (P)'!C7</f>
        <v>0</v>
      </c>
      <c r="C2" s="538"/>
      <c r="D2" s="19"/>
    </row>
    <row r="3" spans="1:4" ht="18" customHeight="1" x14ac:dyDescent="0.25">
      <c r="A3" s="241" t="s">
        <v>243</v>
      </c>
      <c r="B3" s="532">
        <f>'Claim (P)'!F8</f>
        <v>0</v>
      </c>
      <c r="C3" s="533"/>
      <c r="D3" s="13"/>
    </row>
    <row r="4" spans="1:4" ht="15.75" customHeight="1" x14ac:dyDescent="0.25">
      <c r="A4" s="242" t="s">
        <v>116</v>
      </c>
      <c r="B4" s="534">
        <f>'Claim (P)'!C3</f>
        <v>0</v>
      </c>
      <c r="C4" s="534"/>
      <c r="D4" s="13"/>
    </row>
    <row r="5" spans="1:4" ht="15.75" customHeight="1" x14ac:dyDescent="0.25">
      <c r="A5" s="242" t="s">
        <v>259</v>
      </c>
      <c r="B5" s="539"/>
      <c r="C5" s="540"/>
      <c r="D5" s="13"/>
    </row>
    <row r="6" spans="1:4" ht="15.75" customHeight="1" x14ac:dyDescent="0.25">
      <c r="A6" s="242" t="s">
        <v>258</v>
      </c>
      <c r="B6" s="539"/>
      <c r="C6" s="540"/>
      <c r="D6" s="13"/>
    </row>
    <row r="7" spans="1:4" ht="15.75" customHeight="1" x14ac:dyDescent="0.25">
      <c r="A7" s="242" t="s">
        <v>117</v>
      </c>
      <c r="B7" s="535"/>
      <c r="C7" s="535"/>
      <c r="D7" s="19"/>
    </row>
    <row r="8" spans="1:4" ht="15.6" x14ac:dyDescent="0.25">
      <c r="A8" s="242" t="s">
        <v>118</v>
      </c>
      <c r="B8" s="20"/>
      <c r="C8" s="33"/>
      <c r="D8" s="19"/>
    </row>
    <row r="9" spans="1:4" ht="15.6" x14ac:dyDescent="0.25">
      <c r="A9" s="242" t="s">
        <v>119</v>
      </c>
      <c r="B9" s="20"/>
      <c r="C9" s="33"/>
      <c r="D9" s="19"/>
    </row>
    <row r="10" spans="1:4" ht="15.6" x14ac:dyDescent="0.25">
      <c r="A10" s="242" t="s">
        <v>120</v>
      </c>
      <c r="B10" s="541"/>
      <c r="C10" s="542"/>
      <c r="D10" s="19"/>
    </row>
    <row r="11" spans="1:4" ht="15.75" customHeight="1" x14ac:dyDescent="0.25">
      <c r="A11" s="242" t="s">
        <v>121</v>
      </c>
      <c r="B11" s="543">
        <f>'Quart''y Financial Monit''g (P) '!Y24</f>
        <v>0</v>
      </c>
      <c r="C11" s="544"/>
      <c r="D11" s="19"/>
    </row>
    <row r="12" spans="1:4" ht="15.6" x14ac:dyDescent="0.25">
      <c r="A12" s="242" t="s">
        <v>122</v>
      </c>
      <c r="B12" s="543"/>
      <c r="C12" s="544"/>
      <c r="D12" s="19"/>
    </row>
    <row r="13" spans="1:4" ht="15.6" x14ac:dyDescent="0.25">
      <c r="A13" s="508" t="s">
        <v>123</v>
      </c>
      <c r="B13" s="34"/>
      <c r="C13" s="17" t="s">
        <v>212</v>
      </c>
      <c r="D13" s="19"/>
    </row>
    <row r="14" spans="1:4" ht="15.6" x14ac:dyDescent="0.25">
      <c r="A14" s="509"/>
      <c r="B14" s="34"/>
      <c r="C14" s="17" t="s">
        <v>213</v>
      </c>
      <c r="D14" s="19"/>
    </row>
    <row r="15" spans="1:4" ht="15.6" x14ac:dyDescent="0.3">
      <c r="A15" s="243"/>
      <c r="B15" s="32">
        <f>SUM(B13:B14)</f>
        <v>0</v>
      </c>
      <c r="C15" s="18" t="s">
        <v>292</v>
      </c>
      <c r="D15" s="52">
        <f>'Claim (P)'!C84-B15</f>
        <v>0</v>
      </c>
    </row>
    <row r="16" spans="1:4" ht="15.6" x14ac:dyDescent="0.3">
      <c r="A16" s="242" t="s">
        <v>303</v>
      </c>
      <c r="B16" s="503">
        <f>'Quart''y Financial Monit''g (P) '!H41</f>
        <v>0</v>
      </c>
      <c r="C16" s="504"/>
      <c r="D16" s="52"/>
    </row>
    <row r="17" spans="1:8" ht="15.6" x14ac:dyDescent="0.25">
      <c r="A17" s="242" t="s">
        <v>302</v>
      </c>
      <c r="B17" s="536">
        <f>'Claim (P)'!C83</f>
        <v>0</v>
      </c>
      <c r="C17" s="536"/>
    </row>
    <row r="18" spans="1:8" ht="15.6" x14ac:dyDescent="0.25">
      <c r="A18" s="21"/>
    </row>
    <row r="19" spans="1:8" s="8" customFormat="1" ht="48.75" customHeight="1" x14ac:dyDescent="0.25">
      <c r="A19" s="238" t="s">
        <v>124</v>
      </c>
      <c r="B19" s="239" t="s">
        <v>204</v>
      </c>
      <c r="C19" s="510" t="s">
        <v>269</v>
      </c>
      <c r="D19" s="511"/>
      <c r="H19" s="8" t="s">
        <v>360</v>
      </c>
    </row>
    <row r="20" spans="1:8" s="8" customFormat="1" ht="18.75" customHeight="1" x14ac:dyDescent="0.25">
      <c r="A20" s="35" t="s">
        <v>263</v>
      </c>
      <c r="B20" s="36"/>
      <c r="C20" s="512"/>
      <c r="D20" s="513"/>
    </row>
    <row r="21" spans="1:8" s="8" customFormat="1" ht="18.75" customHeight="1" x14ac:dyDescent="0.25">
      <c r="A21" s="36" t="s">
        <v>264</v>
      </c>
      <c r="B21" s="36"/>
      <c r="C21" s="514"/>
      <c r="D21" s="515"/>
    </row>
    <row r="22" spans="1:8" s="8" customFormat="1" ht="18.75" customHeight="1" x14ac:dyDescent="0.25">
      <c r="A22" s="36" t="s">
        <v>265</v>
      </c>
      <c r="B22" s="36"/>
      <c r="C22" s="514"/>
      <c r="D22" s="515"/>
    </row>
    <row r="23" spans="1:8" s="8" customFormat="1" ht="18.75" customHeight="1" x14ac:dyDescent="0.25">
      <c r="A23" s="35" t="s">
        <v>266</v>
      </c>
      <c r="B23" s="36"/>
      <c r="C23" s="514"/>
      <c r="D23" s="515"/>
    </row>
    <row r="24" spans="1:8" s="8" customFormat="1" ht="18.75" customHeight="1" x14ac:dyDescent="0.25">
      <c r="A24" s="37" t="s">
        <v>267</v>
      </c>
      <c r="B24" s="36"/>
      <c r="C24" s="514"/>
      <c r="D24" s="515"/>
    </row>
    <row r="25" spans="1:8" s="8" customFormat="1" ht="18.75" customHeight="1" x14ac:dyDescent="0.25">
      <c r="A25" s="36" t="s">
        <v>268</v>
      </c>
      <c r="B25" s="36"/>
      <c r="C25" s="514"/>
      <c r="D25" s="515"/>
    </row>
    <row r="26" spans="1:8" s="8" customFormat="1" ht="18.75" customHeight="1" x14ac:dyDescent="0.25">
      <c r="A26" s="36" t="s">
        <v>367</v>
      </c>
      <c r="B26" s="36"/>
      <c r="C26" s="516"/>
      <c r="D26" s="517"/>
    </row>
    <row r="27" spans="1:8" s="8" customFormat="1" ht="13.8" x14ac:dyDescent="0.25">
      <c r="A27" s="14"/>
    </row>
    <row r="28" spans="1:8" s="8" customFormat="1" ht="30" customHeight="1" x14ac:dyDescent="0.25">
      <c r="A28" s="238" t="s">
        <v>270</v>
      </c>
      <c r="B28" s="239" t="s">
        <v>204</v>
      </c>
      <c r="C28" s="518" t="s">
        <v>269</v>
      </c>
      <c r="D28" s="519"/>
    </row>
    <row r="29" spans="1:8" s="8" customFormat="1" ht="19.5" customHeight="1" x14ac:dyDescent="0.25">
      <c r="A29" s="36" t="s">
        <v>271</v>
      </c>
      <c r="B29" s="36"/>
      <c r="C29" s="520"/>
      <c r="D29" s="521"/>
    </row>
    <row r="30" spans="1:8" s="8" customFormat="1" ht="19.5" customHeight="1" x14ac:dyDescent="0.25">
      <c r="A30" s="36" t="s">
        <v>272</v>
      </c>
      <c r="B30" s="36"/>
      <c r="C30" s="522"/>
      <c r="D30" s="523"/>
    </row>
    <row r="31" spans="1:8" s="8" customFormat="1" ht="19.5" customHeight="1" x14ac:dyDescent="0.25">
      <c r="A31" s="36" t="s">
        <v>273</v>
      </c>
      <c r="B31" s="36"/>
      <c r="C31" s="522"/>
      <c r="D31" s="523"/>
    </row>
    <row r="32" spans="1:8" s="8" customFormat="1" ht="19.5" customHeight="1" x14ac:dyDescent="0.25">
      <c r="A32" s="36" t="s">
        <v>274</v>
      </c>
      <c r="B32" s="36"/>
      <c r="C32" s="522"/>
      <c r="D32" s="523"/>
    </row>
    <row r="33" spans="1:5" s="8" customFormat="1" ht="19.5" customHeight="1" x14ac:dyDescent="0.25">
      <c r="A33" s="36" t="s">
        <v>275</v>
      </c>
      <c r="B33" s="36"/>
      <c r="C33" s="524"/>
      <c r="D33" s="525"/>
    </row>
    <row r="34" spans="1:5" s="8" customFormat="1" ht="14.4" thickBot="1" x14ac:dyDescent="0.3">
      <c r="A34" s="14"/>
    </row>
    <row r="35" spans="1:5" s="8" customFormat="1" ht="28.2" thickBot="1" x14ac:dyDescent="0.3">
      <c r="A35" s="505" t="s">
        <v>276</v>
      </c>
      <c r="B35" s="506"/>
      <c r="C35" s="506"/>
      <c r="D35" s="507"/>
      <c r="E35" s="38" t="s">
        <v>269</v>
      </c>
    </row>
    <row r="36" spans="1:5" s="8" customFormat="1" ht="18.75" customHeight="1" x14ac:dyDescent="0.25">
      <c r="A36" s="530" t="s">
        <v>297</v>
      </c>
      <c r="B36" s="530"/>
      <c r="C36" s="240" t="s">
        <v>277</v>
      </c>
      <c r="D36" s="39"/>
      <c r="E36" s="527"/>
    </row>
    <row r="37" spans="1:5" s="8" customFormat="1" ht="18.75" customHeight="1" x14ac:dyDescent="0.25">
      <c r="A37" s="530"/>
      <c r="B37" s="530"/>
      <c r="C37" s="240" t="s">
        <v>280</v>
      </c>
      <c r="D37" s="39"/>
      <c r="E37" s="528"/>
    </row>
    <row r="38" spans="1:5" s="8" customFormat="1" ht="18.75" customHeight="1" x14ac:dyDescent="0.25">
      <c r="A38" s="530" t="s">
        <v>298</v>
      </c>
      <c r="B38" s="530"/>
      <c r="C38" s="240" t="s">
        <v>277</v>
      </c>
      <c r="D38" s="39"/>
      <c r="E38" s="528"/>
    </row>
    <row r="39" spans="1:5" s="8" customFormat="1" ht="18.75" customHeight="1" x14ac:dyDescent="0.25">
      <c r="A39" s="530"/>
      <c r="B39" s="530"/>
      <c r="C39" s="240" t="s">
        <v>280</v>
      </c>
      <c r="D39" s="39"/>
      <c r="E39" s="528"/>
    </row>
    <row r="40" spans="1:5" s="8" customFormat="1" ht="46.5" customHeight="1" x14ac:dyDescent="0.25">
      <c r="A40" s="40"/>
      <c r="B40" s="239" t="s">
        <v>204</v>
      </c>
      <c r="C40" s="510" t="s">
        <v>269</v>
      </c>
      <c r="D40" s="531"/>
      <c r="E40" s="528"/>
    </row>
    <row r="41" spans="1:5" s="8" customFormat="1" ht="39.75" customHeight="1" x14ac:dyDescent="0.25">
      <c r="A41" s="36" t="s">
        <v>278</v>
      </c>
      <c r="B41" s="36"/>
      <c r="C41" s="520"/>
      <c r="D41" s="521"/>
      <c r="E41" s="528"/>
    </row>
    <row r="42" spans="1:5" s="8" customFormat="1" ht="39.75" customHeight="1" thickBot="1" x14ac:dyDescent="0.3">
      <c r="A42" s="36" t="s">
        <v>279</v>
      </c>
      <c r="B42" s="36"/>
      <c r="C42" s="524"/>
      <c r="D42" s="525"/>
      <c r="E42" s="529"/>
    </row>
    <row r="43" spans="1:5" s="8" customFormat="1" ht="13.8" x14ac:dyDescent="0.25">
      <c r="A43" s="14"/>
    </row>
    <row r="44" spans="1:5" s="8" customFormat="1" ht="13.8" x14ac:dyDescent="0.25">
      <c r="A44" s="497" t="s">
        <v>281</v>
      </c>
      <c r="B44" s="498"/>
      <c r="C44" s="499"/>
      <c r="D44" s="239" t="s">
        <v>204</v>
      </c>
    </row>
    <row r="45" spans="1:5" s="8" customFormat="1" ht="25.5" customHeight="1" x14ac:dyDescent="0.25">
      <c r="A45" s="500" t="s">
        <v>282</v>
      </c>
      <c r="B45" s="501"/>
      <c r="C45" s="502"/>
      <c r="D45" s="36"/>
    </row>
    <row r="46" spans="1:5" s="8" customFormat="1" ht="25.5" customHeight="1" x14ac:dyDescent="0.25">
      <c r="A46" s="500" t="s">
        <v>283</v>
      </c>
      <c r="B46" s="501"/>
      <c r="C46" s="502"/>
      <c r="D46" s="257"/>
    </row>
    <row r="47" spans="1:5" s="8" customFormat="1" ht="25.5" customHeight="1" x14ac:dyDescent="0.25">
      <c r="A47" s="500" t="s">
        <v>284</v>
      </c>
      <c r="B47" s="501"/>
      <c r="C47" s="502"/>
      <c r="D47" s="36"/>
    </row>
    <row r="48" spans="1:5" s="8" customFormat="1" ht="13.8" x14ac:dyDescent="0.25">
      <c r="A48" s="14"/>
    </row>
    <row r="49" spans="1:4" s="8" customFormat="1" ht="47.25" customHeight="1" x14ac:dyDescent="0.25">
      <c r="A49" s="238" t="s">
        <v>285</v>
      </c>
      <c r="B49" s="239" t="s">
        <v>204</v>
      </c>
      <c r="C49" s="518" t="s">
        <v>269</v>
      </c>
      <c r="D49" s="519"/>
    </row>
    <row r="50" spans="1:4" s="8" customFormat="1" ht="35.25" customHeight="1" x14ac:dyDescent="0.25">
      <c r="A50" s="36" t="s">
        <v>286</v>
      </c>
      <c r="B50" s="36"/>
      <c r="C50" s="520"/>
      <c r="D50" s="521"/>
    </row>
    <row r="51" spans="1:4" s="8" customFormat="1" ht="33" customHeight="1" x14ac:dyDescent="0.25">
      <c r="A51" s="238" t="s">
        <v>287</v>
      </c>
      <c r="B51" s="239" t="s">
        <v>288</v>
      </c>
      <c r="C51" s="522"/>
      <c r="D51" s="523"/>
    </row>
    <row r="52" spans="1:4" s="8" customFormat="1" ht="36" customHeight="1" x14ac:dyDescent="0.25">
      <c r="A52" s="39" t="s">
        <v>289</v>
      </c>
      <c r="B52" s="39"/>
      <c r="C52" s="524"/>
      <c r="D52" s="525"/>
    </row>
    <row r="53" spans="1:4" s="8" customFormat="1" ht="37.5" customHeight="1" x14ac:dyDescent="0.25">
      <c r="A53" s="551" t="s">
        <v>290</v>
      </c>
      <c r="B53" s="551"/>
      <c r="C53" s="551"/>
      <c r="D53" s="551"/>
    </row>
    <row r="54" spans="1:4" s="8" customFormat="1" ht="37.5" customHeight="1" x14ac:dyDescent="0.25">
      <c r="A54" s="41" t="s">
        <v>125</v>
      </c>
      <c r="B54" s="41"/>
      <c r="C54" s="41"/>
      <c r="D54" s="41"/>
    </row>
    <row r="55" spans="1:4" s="8" customFormat="1" ht="51" customHeight="1" x14ac:dyDescent="0.25">
      <c r="A55" s="237" t="s">
        <v>126</v>
      </c>
      <c r="B55" s="552"/>
      <c r="C55" s="553"/>
      <c r="D55" s="554"/>
    </row>
    <row r="56" spans="1:4" s="8" customFormat="1" ht="25.5" customHeight="1" x14ac:dyDescent="0.25">
      <c r="A56" s="236" t="s">
        <v>5</v>
      </c>
      <c r="B56" s="555"/>
      <c r="C56" s="556"/>
      <c r="D56" s="557"/>
    </row>
    <row r="57" spans="1:4" s="8" customFormat="1" ht="25.5" customHeight="1" x14ac:dyDescent="0.25">
      <c r="A57" s="236" t="s">
        <v>127</v>
      </c>
      <c r="B57" s="552"/>
      <c r="C57" s="553"/>
      <c r="D57" s="554"/>
    </row>
    <row r="58" spans="1:4" s="8" customFormat="1" ht="13.8" x14ac:dyDescent="0.25"/>
    <row r="59" spans="1:4" s="8" customFormat="1" ht="13.8" x14ac:dyDescent="0.25"/>
    <row r="60" spans="1:4" s="8" customFormat="1" ht="38.25" customHeight="1" x14ac:dyDescent="0.25">
      <c r="A60" s="551" t="s">
        <v>128</v>
      </c>
      <c r="B60" s="551"/>
      <c r="C60" s="551"/>
      <c r="D60" s="551"/>
    </row>
    <row r="61" spans="1:4" s="8" customFormat="1" ht="28.5" customHeight="1" x14ac:dyDescent="0.25">
      <c r="A61" s="561" t="s">
        <v>129</v>
      </c>
      <c r="B61" s="561"/>
      <c r="C61" s="561"/>
      <c r="D61" s="561"/>
    </row>
    <row r="62" spans="1:4" s="8" customFormat="1" ht="34.5" customHeight="1" x14ac:dyDescent="0.25">
      <c r="A62" s="235" t="s">
        <v>357</v>
      </c>
      <c r="B62" s="500"/>
      <c r="C62" s="501"/>
      <c r="D62" s="502"/>
    </row>
    <row r="63" spans="1:4" s="8" customFormat="1" ht="31.5" customHeight="1" x14ac:dyDescent="0.25">
      <c r="A63" s="235" t="s">
        <v>291</v>
      </c>
      <c r="B63" s="42">
        <f>B9</f>
        <v>0</v>
      </c>
      <c r="C63" s="563">
        <f>C9</f>
        <v>0</v>
      </c>
      <c r="D63" s="564"/>
    </row>
    <row r="64" spans="1:4" s="8" customFormat="1" ht="39.75" customHeight="1" x14ac:dyDescent="0.25">
      <c r="A64" s="235" t="s">
        <v>130</v>
      </c>
      <c r="B64" s="562">
        <f>B15</f>
        <v>0</v>
      </c>
      <c r="C64" s="562"/>
      <c r="D64" s="562"/>
    </row>
    <row r="65" spans="1:4" s="8" customFormat="1" ht="39.75" customHeight="1" x14ac:dyDescent="0.25">
      <c r="A65" s="235" t="str">
        <f>A4</f>
        <v>Applicant Organisation</v>
      </c>
      <c r="B65" s="558">
        <f>B4</f>
        <v>0</v>
      </c>
      <c r="C65" s="559"/>
      <c r="D65" s="560"/>
    </row>
    <row r="66" spans="1:4" s="8" customFormat="1" ht="48.75" customHeight="1" x14ac:dyDescent="0.25">
      <c r="A66" s="236" t="s">
        <v>358</v>
      </c>
      <c r="B66" s="545"/>
      <c r="C66" s="546"/>
      <c r="D66" s="547"/>
    </row>
    <row r="67" spans="1:4" s="8" customFormat="1" ht="39" customHeight="1" x14ac:dyDescent="0.25">
      <c r="A67" s="236" t="s">
        <v>105</v>
      </c>
      <c r="B67" s="548"/>
      <c r="C67" s="549"/>
      <c r="D67" s="550"/>
    </row>
    <row r="68" spans="1:4" ht="39.75" customHeight="1" x14ac:dyDescent="0.25">
      <c r="A68" s="23"/>
      <c r="B68" s="15"/>
      <c r="C68" s="22"/>
      <c r="D68" s="22"/>
    </row>
    <row r="69" spans="1:4" ht="27.75" customHeight="1" x14ac:dyDescent="0.25"/>
    <row r="70" spans="1:4" ht="27.75" customHeight="1" x14ac:dyDescent="0.25"/>
  </sheetData>
  <sheetProtection formatColumns="0" formatRows="0" selectLockedCells="1"/>
  <customSheetViews>
    <customSheetView guid="{DF3FDF75-7955-4BAC-9D73-E81B2AE13078}" scale="80" fitToPage="1">
      <selection activeCell="B134" sqref="B134:D134"/>
      <pageMargins left="0.70866141732283472" right="0.70866141732283472" top="0.74803149606299213" bottom="0.74803149606299213" header="0.31496062992125984" footer="0.31496062992125984"/>
      <pageSetup paperSize="9" scale="69" fitToHeight="3" orientation="portrait" r:id="rId1"/>
    </customSheetView>
    <customSheetView guid="{85327A8E-495D-412A-B58C-34357081A452}" scale="80" fitToPage="1">
      <selection activeCell="B134" sqref="B134:D134"/>
      <pageMargins left="0.70866141732283472" right="0.70866141732283472" top="0.74803149606299213" bottom="0.74803149606299213" header="0.31496062992125984" footer="0.31496062992125984"/>
      <pageSetup paperSize="9" scale="69" fitToHeight="3" orientation="portrait" r:id="rId2"/>
    </customSheetView>
  </customSheetViews>
  <mergeCells count="41">
    <mergeCell ref="B66:D66"/>
    <mergeCell ref="B67:D67"/>
    <mergeCell ref="C49:D49"/>
    <mergeCell ref="C50:D52"/>
    <mergeCell ref="A60:D60"/>
    <mergeCell ref="A53:D53"/>
    <mergeCell ref="B55:D55"/>
    <mergeCell ref="B56:D56"/>
    <mergeCell ref="B57:D57"/>
    <mergeCell ref="B65:D65"/>
    <mergeCell ref="A61:D61"/>
    <mergeCell ref="B64:D64"/>
    <mergeCell ref="C63:D63"/>
    <mergeCell ref="B62:D62"/>
    <mergeCell ref="A1:C1"/>
    <mergeCell ref="E36:E42"/>
    <mergeCell ref="A36:B37"/>
    <mergeCell ref="A38:B39"/>
    <mergeCell ref="C41:D42"/>
    <mergeCell ref="C40:D40"/>
    <mergeCell ref="B3:C3"/>
    <mergeCell ref="B4:C4"/>
    <mergeCell ref="B7:C7"/>
    <mergeCell ref="B17:C17"/>
    <mergeCell ref="B2:C2"/>
    <mergeCell ref="B5:C5"/>
    <mergeCell ref="B6:C6"/>
    <mergeCell ref="B10:C10"/>
    <mergeCell ref="B11:C11"/>
    <mergeCell ref="B12:C12"/>
    <mergeCell ref="A13:A14"/>
    <mergeCell ref="C19:D19"/>
    <mergeCell ref="C20:D26"/>
    <mergeCell ref="C28:D28"/>
    <mergeCell ref="C29:D33"/>
    <mergeCell ref="A44:C44"/>
    <mergeCell ref="A45:C45"/>
    <mergeCell ref="A46:C46"/>
    <mergeCell ref="A47:C47"/>
    <mergeCell ref="B16:C16"/>
    <mergeCell ref="A35:D35"/>
  </mergeCells>
  <dataValidations xWindow="944" yWindow="399" count="1">
    <dataValidation allowBlank="1" showInputMessage="1" showErrorMessage="1" prompt="N.B This should be nil,  if not then there is a variance between the amount requested on the claim form and the grant amount entered on the checklist - PLEASE DOUBLE CHECK" sqref="D15:D16"/>
  </dataValidations>
  <pageMargins left="0.70866141732283472" right="0.70866141732283472" top="0.74803149606299213" bottom="0.74803149606299213" header="0.31496062992125984" footer="0.31496062992125984"/>
  <pageSetup paperSize="9" scale="63" fitToHeight="3" orientation="portrait" r:id="rId3"/>
  <headerFooter>
    <oddHeader>&amp;CDCLG CHECKLIST</oddHeader>
    <oddFooter>&amp;R&amp;F</oddFooter>
  </headerFooter>
  <rowBreaks count="1" manualBreakCount="1">
    <brk id="52" max="16383" man="1"/>
  </rowBreaks>
  <drawing r:id="rId4"/>
  <extLst>
    <ext xmlns:x14="http://schemas.microsoft.com/office/spreadsheetml/2009/9/main" uri="{CCE6A557-97BC-4b89-ADB6-D9C93CAAB3DF}">
      <x14:dataValidations xmlns:xm="http://schemas.microsoft.com/office/excel/2006/main" xWindow="944" yWindow="399" count="7">
        <x14:dataValidation type="list" allowBlank="1" showInputMessage="1" showErrorMessage="1">
          <x14:formula1>
            <xm:f>'NEW Data Validation '!$A$48:$A$50</xm:f>
          </x14:formula1>
          <xm:sqref>B26</xm:sqref>
        </x14:dataValidation>
        <x14:dataValidation type="list" allowBlank="1" showInputMessage="1" showErrorMessage="1">
          <x14:formula1>
            <xm:f>'NEW Data Validation '!$A$37:$A$45</xm:f>
          </x14:formula1>
          <xm:sqref>B9</xm:sqref>
        </x14:dataValidation>
        <x14:dataValidation type="list" allowBlank="1" showInputMessage="1" showErrorMessage="1">
          <x14:formula1>
            <xm:f>'NEW Data Validation '!$A$81:$A$82</xm:f>
          </x14:formula1>
          <xm:sqref>B5:C5</xm:sqref>
        </x14:dataValidation>
        <x14:dataValidation type="list" allowBlank="1" showInputMessage="1" showErrorMessage="1">
          <x14:formula1>
            <xm:f>'NEW Data Validation '!$A$48:$A$49</xm:f>
          </x14:formula1>
          <xm:sqref>D45 B50 B29:B33 B41:B42 B20:B25</xm:sqref>
        </x14:dataValidation>
        <x14:dataValidation type="list" allowBlank="1" showInputMessage="1" showErrorMessage="1">
          <x14:formula1>
            <xm:f>'NEW Data Validation '!$A$25:$A$32</xm:f>
          </x14:formula1>
          <xm:sqref>B8</xm:sqref>
        </x14:dataValidation>
        <x14:dataValidation type="list" allowBlank="1" showInputMessage="1" showErrorMessage="1">
          <x14:formula1>
            <xm:f>'NEW Data Validation '!$A$60:$A$62</xm:f>
          </x14:formula1>
          <xm:sqref>B52</xm:sqref>
        </x14:dataValidation>
        <x14:dataValidation type="list" allowBlank="1" showInputMessage="1" showErrorMessage="1">
          <x14:formula1>
            <xm:f>'NEW Data Validation '!$A$64:$A$69</xm:f>
          </x14:formula1>
          <xm:sqref>C8:C9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2"/>
  <sheetViews>
    <sheetView topLeftCell="A67" workbookViewId="0">
      <selection activeCell="E13" sqref="E13"/>
    </sheetView>
  </sheetViews>
  <sheetFormatPr defaultColWidth="8.90625" defaultRowHeight="13.2" x14ac:dyDescent="0.25"/>
  <cols>
    <col min="1" max="1" width="52.90625" style="44" customWidth="1"/>
    <col min="2" max="16384" width="8.90625" style="43"/>
  </cols>
  <sheetData>
    <row r="1" spans="1:1" x14ac:dyDescent="0.25">
      <c r="A1" s="268" t="s">
        <v>31</v>
      </c>
    </row>
    <row r="2" spans="1:1" x14ac:dyDescent="0.25">
      <c r="A2" s="44" t="s">
        <v>21</v>
      </c>
    </row>
    <row r="3" spans="1:1" x14ac:dyDescent="0.25">
      <c r="A3" s="44" t="s">
        <v>23</v>
      </c>
    </row>
    <row r="5" spans="1:1" x14ac:dyDescent="0.25">
      <c r="A5" s="45" t="s">
        <v>67</v>
      </c>
    </row>
    <row r="6" spans="1:1" x14ac:dyDescent="0.25">
      <c r="A6" s="46" t="s">
        <v>32</v>
      </c>
    </row>
    <row r="7" spans="1:1" x14ac:dyDescent="0.25">
      <c r="A7" s="46" t="s">
        <v>33</v>
      </c>
    </row>
    <row r="8" spans="1:1" x14ac:dyDescent="0.25">
      <c r="A8" s="46" t="s">
        <v>34</v>
      </c>
    </row>
    <row r="9" spans="1:1" x14ac:dyDescent="0.25">
      <c r="A9" s="46" t="s">
        <v>35</v>
      </c>
    </row>
    <row r="10" spans="1:1" x14ac:dyDescent="0.25">
      <c r="A10" s="46" t="s">
        <v>36</v>
      </c>
    </row>
    <row r="11" spans="1:1" x14ac:dyDescent="0.25">
      <c r="A11" s="46" t="s">
        <v>37</v>
      </c>
    </row>
    <row r="12" spans="1:1" x14ac:dyDescent="0.25">
      <c r="A12" s="46" t="s">
        <v>38</v>
      </c>
    </row>
    <row r="13" spans="1:1" x14ac:dyDescent="0.25">
      <c r="A13" s="46" t="s">
        <v>39</v>
      </c>
    </row>
    <row r="14" spans="1:1" x14ac:dyDescent="0.25">
      <c r="A14" s="46" t="s">
        <v>40</v>
      </c>
    </row>
    <row r="15" spans="1:1" x14ac:dyDescent="0.25">
      <c r="A15" s="46" t="s">
        <v>41</v>
      </c>
    </row>
    <row r="16" spans="1:1" x14ac:dyDescent="0.25">
      <c r="A16" s="46" t="s">
        <v>42</v>
      </c>
    </row>
    <row r="17" spans="1:1" x14ac:dyDescent="0.25">
      <c r="A17" s="46" t="s">
        <v>43</v>
      </c>
    </row>
    <row r="18" spans="1:1" x14ac:dyDescent="0.25">
      <c r="A18" s="46" t="s">
        <v>44</v>
      </c>
    </row>
    <row r="19" spans="1:1" x14ac:dyDescent="0.25">
      <c r="A19" s="46" t="s">
        <v>45</v>
      </c>
    </row>
    <row r="20" spans="1:1" x14ac:dyDescent="0.25">
      <c r="A20" s="46" t="s">
        <v>215</v>
      </c>
    </row>
    <row r="21" spans="1:1" x14ac:dyDescent="0.25">
      <c r="A21" s="46" t="s">
        <v>46</v>
      </c>
    </row>
    <row r="22" spans="1:1" x14ac:dyDescent="0.25">
      <c r="A22" s="46" t="s">
        <v>47</v>
      </c>
    </row>
    <row r="24" spans="1:1" x14ac:dyDescent="0.25">
      <c r="A24" s="45" t="s">
        <v>68</v>
      </c>
    </row>
    <row r="25" spans="1:1" x14ac:dyDescent="0.25">
      <c r="A25" s="44" t="s">
        <v>203</v>
      </c>
    </row>
    <row r="26" spans="1:1" x14ac:dyDescent="0.25">
      <c r="A26" s="44" t="s">
        <v>52</v>
      </c>
    </row>
    <row r="27" spans="1:1" x14ac:dyDescent="0.25">
      <c r="A27" s="44" t="s">
        <v>49</v>
      </c>
    </row>
    <row r="28" spans="1:1" x14ac:dyDescent="0.25">
      <c r="A28" s="44" t="s">
        <v>53</v>
      </c>
    </row>
    <row r="29" spans="1:1" x14ac:dyDescent="0.25">
      <c r="A29" s="44" t="s">
        <v>50</v>
      </c>
    </row>
    <row r="30" spans="1:1" x14ac:dyDescent="0.25">
      <c r="A30" s="44" t="s">
        <v>54</v>
      </c>
    </row>
    <row r="31" spans="1:1" x14ac:dyDescent="0.25">
      <c r="A31" s="44" t="s">
        <v>51</v>
      </c>
    </row>
    <row r="32" spans="1:1" x14ac:dyDescent="0.25">
      <c r="A32" s="44" t="s">
        <v>55</v>
      </c>
    </row>
    <row r="33" spans="1:1" x14ac:dyDescent="0.25">
      <c r="A33" s="44" t="s">
        <v>293</v>
      </c>
    </row>
    <row r="35" spans="1:1" x14ac:dyDescent="0.25">
      <c r="A35" s="45" t="s">
        <v>69</v>
      </c>
    </row>
    <row r="36" spans="1:1" x14ac:dyDescent="0.25">
      <c r="A36" s="47"/>
    </row>
    <row r="37" spans="1:1" x14ac:dyDescent="0.25">
      <c r="A37" s="44" t="s">
        <v>59</v>
      </c>
    </row>
    <row r="38" spans="1:1" x14ac:dyDescent="0.25">
      <c r="A38" s="44" t="s">
        <v>60</v>
      </c>
    </row>
    <row r="39" spans="1:1" x14ac:dyDescent="0.25">
      <c r="A39" s="44" t="s">
        <v>61</v>
      </c>
    </row>
    <row r="40" spans="1:1" x14ac:dyDescent="0.25">
      <c r="A40" s="44" t="s">
        <v>62</v>
      </c>
    </row>
    <row r="41" spans="1:1" x14ac:dyDescent="0.25">
      <c r="A41" s="44" t="s">
        <v>63</v>
      </c>
    </row>
    <row r="42" spans="1:1" x14ac:dyDescent="0.25">
      <c r="A42" s="44" t="s">
        <v>64</v>
      </c>
    </row>
    <row r="43" spans="1:1" x14ac:dyDescent="0.25">
      <c r="A43" s="44" t="s">
        <v>65</v>
      </c>
    </row>
    <row r="44" spans="1:1" x14ac:dyDescent="0.25">
      <c r="A44" s="44" t="s">
        <v>66</v>
      </c>
    </row>
    <row r="45" spans="1:1" x14ac:dyDescent="0.25">
      <c r="A45" s="44" t="s">
        <v>70</v>
      </c>
    </row>
    <row r="47" spans="1:1" x14ac:dyDescent="0.25">
      <c r="A47" s="47"/>
    </row>
    <row r="48" spans="1:1" x14ac:dyDescent="0.25">
      <c r="A48" s="44" t="s">
        <v>185</v>
      </c>
    </row>
    <row r="49" spans="1:1" x14ac:dyDescent="0.25">
      <c r="A49" s="44" t="s">
        <v>186</v>
      </c>
    </row>
    <row r="50" spans="1:1" x14ac:dyDescent="0.25">
      <c r="A50" s="44" t="s">
        <v>187</v>
      </c>
    </row>
    <row r="52" spans="1:1" x14ac:dyDescent="0.25">
      <c r="A52" s="44" t="s">
        <v>190</v>
      </c>
    </row>
    <row r="53" spans="1:1" x14ac:dyDescent="0.25">
      <c r="A53" s="44" t="s">
        <v>191</v>
      </c>
    </row>
    <row r="55" spans="1:1" x14ac:dyDescent="0.25">
      <c r="A55" s="44" t="s">
        <v>193</v>
      </c>
    </row>
    <row r="56" spans="1:1" x14ac:dyDescent="0.25">
      <c r="A56" s="44" t="s">
        <v>194</v>
      </c>
    </row>
    <row r="57" spans="1:1" x14ac:dyDescent="0.25">
      <c r="A57" s="44" t="s">
        <v>195</v>
      </c>
    </row>
    <row r="58" spans="1:1" x14ac:dyDescent="0.25">
      <c r="A58" s="44" t="s">
        <v>196</v>
      </c>
    </row>
    <row r="60" spans="1:1" x14ac:dyDescent="0.25">
      <c r="A60" s="48" t="s">
        <v>197</v>
      </c>
    </row>
    <row r="61" spans="1:1" x14ac:dyDescent="0.25">
      <c r="A61" s="49" t="s">
        <v>198</v>
      </c>
    </row>
    <row r="62" spans="1:1" x14ac:dyDescent="0.25">
      <c r="A62" s="50" t="s">
        <v>199</v>
      </c>
    </row>
    <row r="64" spans="1:1" x14ac:dyDescent="0.25">
      <c r="A64" s="51">
        <v>2014</v>
      </c>
    </row>
    <row r="65" spans="1:1" x14ac:dyDescent="0.25">
      <c r="A65" s="51">
        <v>2015</v>
      </c>
    </row>
    <row r="66" spans="1:1" x14ac:dyDescent="0.25">
      <c r="A66" s="51">
        <v>2016</v>
      </c>
    </row>
    <row r="67" spans="1:1" x14ac:dyDescent="0.25">
      <c r="A67" s="51">
        <v>2017</v>
      </c>
    </row>
    <row r="68" spans="1:1" x14ac:dyDescent="0.25">
      <c r="A68" s="51">
        <v>2018</v>
      </c>
    </row>
    <row r="69" spans="1:1" x14ac:dyDescent="0.25">
      <c r="A69" s="51">
        <v>2019</v>
      </c>
    </row>
    <row r="70" spans="1:1" x14ac:dyDescent="0.25">
      <c r="A70" s="51"/>
    </row>
    <row r="71" spans="1:1" x14ac:dyDescent="0.25">
      <c r="A71" s="51" t="s">
        <v>348</v>
      </c>
    </row>
    <row r="72" spans="1:1" x14ac:dyDescent="0.25">
      <c r="A72" s="51" t="s">
        <v>321</v>
      </c>
    </row>
    <row r="73" spans="1:1" x14ac:dyDescent="0.25">
      <c r="A73" s="51" t="s">
        <v>322</v>
      </c>
    </row>
    <row r="74" spans="1:1" x14ac:dyDescent="0.25">
      <c r="A74" s="51" t="s">
        <v>323</v>
      </c>
    </row>
    <row r="75" spans="1:1" x14ac:dyDescent="0.25">
      <c r="A75" s="51" t="s">
        <v>324</v>
      </c>
    </row>
    <row r="76" spans="1:1" x14ac:dyDescent="0.25">
      <c r="A76" s="51" t="s">
        <v>362</v>
      </c>
    </row>
    <row r="77" spans="1:1" x14ac:dyDescent="0.25">
      <c r="A77" s="51" t="s">
        <v>363</v>
      </c>
    </row>
    <row r="78" spans="1:1" x14ac:dyDescent="0.25">
      <c r="A78" s="51" t="s">
        <v>364</v>
      </c>
    </row>
    <row r="79" spans="1:1" x14ac:dyDescent="0.25">
      <c r="A79" s="51" t="s">
        <v>365</v>
      </c>
    </row>
    <row r="80" spans="1:1" x14ac:dyDescent="0.25">
      <c r="A80" s="51"/>
    </row>
    <row r="81" spans="1:1" x14ac:dyDescent="0.25">
      <c r="A81" s="44" t="s">
        <v>261</v>
      </c>
    </row>
    <row r="82" spans="1:1" x14ac:dyDescent="0.25">
      <c r="A82" s="44" t="s">
        <v>262</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3E19AB3-1651-4EFC-9E3C-B933416D2B6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 Notes (P)</vt:lpstr>
      <vt:lpstr>Claim (P)</vt:lpstr>
      <vt:lpstr>PMR</vt:lpstr>
      <vt:lpstr>Quart'y Financial Monit'g (P) </vt:lpstr>
      <vt:lpstr>Employment&amp; other Impacts (P)</vt:lpstr>
      <vt:lpstr>BIS Use Only - Checklist</vt:lpstr>
      <vt:lpstr>NEW Data Validation </vt:lpstr>
      <vt:lpstr>'Claim (P)'!_GoBack</vt:lpstr>
      <vt:lpstr>'Claim (P)'!OLE_LINK1</vt:lpstr>
      <vt:lpstr>'BIS Use Only - Checklist'!Print_Area</vt:lpstr>
      <vt:lpstr>'Claim (P)'!Print_Area</vt:lpstr>
      <vt:lpstr>'Employment&amp; other Impacts (P)'!Print_Area</vt:lpstr>
      <vt:lpstr>PMR!Print_Area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Growth Fund Claim Form</dc:title>
  <dc:creator>Department for Business, Innovation and Skills</dc:creator>
  <cp:lastModifiedBy>Shirley Jackie (Communications)</cp:lastModifiedBy>
  <cp:lastPrinted>2014-12-30T11:45:37Z</cp:lastPrinted>
  <dcterms:created xsi:type="dcterms:W3CDTF">2014-02-25T14:32:46Z</dcterms:created>
  <dcterms:modified xsi:type="dcterms:W3CDTF">2015-02-10T16:48:00Z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1fc54408-940a-4a61-af28-22e1d74e844c</vt:lpwstr>
  </property>
  <property fmtid="{D5CDD505-2E9C-101B-9397-08002B2CF9AE}" pid="3" name="bjSaver">
    <vt:lpwstr>aNVGu6mb4uYymzPa4YtKJe9kvTZ6QfBf</vt:lpwstr>
  </property>
  <property fmtid="{D5CDD505-2E9C-101B-9397-08002B2CF9AE}" pid="4" name="bjDocumentSecurityLabel">
    <vt:lpwstr>No Marking</vt:lpwstr>
  </property>
</Properties>
</file>