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rachel_nelson_education_gov_uk/Documents/Desktop/"/>
    </mc:Choice>
  </mc:AlternateContent>
  <xr:revisionPtr revIDLastSave="0" documentId="8_{59A72119-E823-4FE4-A28C-3A588F97FED7}" xr6:coauthVersionLast="46" xr6:coauthVersionMax="46" xr10:uidLastSave="{00000000-0000-0000-0000-000000000000}"/>
  <bookViews>
    <workbookView xWindow="-110" yWindow="-110" windowWidth="22780" windowHeight="14660" tabRatio="608" xr2:uid="{00000000-000D-0000-FFFF-FFFF00000000}"/>
  </bookViews>
  <sheets>
    <sheet name="Neighbour Finder" sheetId="1" r:id="rId1"/>
    <sheet name="Regional" sheetId="11" r:id="rId2"/>
    <sheet name="Variable Weightings" sheetId="7" r:id="rId3"/>
    <sheet name="Region" sheetId="8" state="hidden" r:id="rId4"/>
    <sheet name="RegDist" sheetId="9" state="hidden" r:id="rId5"/>
    <sheet name="Demographics" sheetId="2" state="hidden" r:id="rId6"/>
    <sheet name="Distcalc" sheetId="6" state="hidden" r:id="rId7"/>
    <sheet name="namelookup" sheetId="3" state="hidden" r:id="rId8"/>
  </sheets>
  <definedNames>
    <definedName name="LAList">namelookup!$B$1:$B$152</definedName>
    <definedName name="Outcomes" localSheetId="2">'Variable Weightings'!#REF!</definedName>
    <definedName name="Outcomes">'Neighbour Finder'!$J$11:$J$12</definedName>
    <definedName name="_xlnm.Print_Area" localSheetId="0">'Neighbour Finder'!$B$4:$H$32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" l="1"/>
  <c r="V4" i="2"/>
  <c r="U4" i="2"/>
  <c r="R4" i="2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9" i="9"/>
  <c r="F150" i="9"/>
  <c r="F151" i="9"/>
  <c r="F152" i="9"/>
  <c r="F153" i="9"/>
  <c r="F154" i="9"/>
  <c r="F155" i="9"/>
  <c r="F156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8" i="9"/>
  <c r="E149" i="9"/>
  <c r="E150" i="9"/>
  <c r="E151" i="9"/>
  <c r="E152" i="9"/>
  <c r="E153" i="9"/>
  <c r="E154" i="9"/>
  <c r="E155" i="9"/>
  <c r="E156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E147" i="9" s="1"/>
  <c r="B148" i="9"/>
  <c r="F148" i="9" s="1"/>
  <c r="B149" i="9"/>
  <c r="B150" i="9"/>
  <c r="B151" i="9"/>
  <c r="B152" i="9"/>
  <c r="B153" i="9"/>
  <c r="B154" i="9"/>
  <c r="B155" i="9"/>
  <c r="B156" i="9"/>
  <c r="D146" i="8"/>
  <c r="F90" i="3"/>
  <c r="F91" i="3"/>
  <c r="F92" i="3"/>
  <c r="F93" i="3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" i="3"/>
  <c r="G4" i="2"/>
  <c r="K28" i="1"/>
  <c r="K27" i="1"/>
  <c r="K26" i="1"/>
  <c r="K29" i="1"/>
  <c r="E7" i="1"/>
  <c r="F2" i="2" s="1"/>
  <c r="A156" i="2"/>
  <c r="G3" i="2"/>
  <c r="H3" i="2"/>
  <c r="I3" i="2"/>
  <c r="I4" i="2"/>
  <c r="J3" i="2"/>
  <c r="J4" i="2"/>
  <c r="K3" i="2"/>
  <c r="K4" i="2"/>
  <c r="L3" i="2"/>
  <c r="M3" i="2"/>
  <c r="M4" i="2"/>
  <c r="N3" i="2"/>
  <c r="N4" i="2"/>
  <c r="O3" i="2"/>
  <c r="P3" i="2"/>
  <c r="Q3" i="2"/>
  <c r="R3" i="2"/>
  <c r="S3" i="2"/>
  <c r="T3" i="2"/>
  <c r="U3" i="2"/>
  <c r="V3" i="2"/>
  <c r="W3" i="2"/>
  <c r="X3" i="2"/>
  <c r="Y3" i="2"/>
  <c r="Z3" i="2"/>
  <c r="Z4" i="2"/>
  <c r="AA3" i="2"/>
  <c r="AA4" i="2"/>
  <c r="AB3" i="2"/>
  <c r="AB4" i="2"/>
  <c r="A6" i="2"/>
  <c r="B5" i="9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50" i="2"/>
  <c r="A151" i="2"/>
  <c r="A152" i="2"/>
  <c r="A153" i="2"/>
  <c r="A154" i="2"/>
  <c r="A155" i="2"/>
  <c r="D153" i="8"/>
  <c r="A157" i="2"/>
  <c r="D71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7" i="8"/>
  <c r="D148" i="8"/>
  <c r="D149" i="8"/>
  <c r="D150" i="8"/>
  <c r="D151" i="8"/>
  <c r="D152" i="8"/>
  <c r="K25" i="1"/>
  <c r="K24" i="1"/>
  <c r="K23" i="1"/>
  <c r="J22" i="1"/>
  <c r="J21" i="1"/>
  <c r="J20" i="1"/>
  <c r="J19" i="1"/>
  <c r="J18" i="1"/>
  <c r="J17" i="1"/>
  <c r="J16" i="1"/>
  <c r="J15" i="1"/>
  <c r="J14" i="1"/>
  <c r="J13" i="1"/>
  <c r="J12" i="1"/>
  <c r="J11" i="1"/>
  <c r="B5" i="11"/>
  <c r="D2" i="8"/>
  <c r="E5" i="9"/>
  <c r="F5" i="9"/>
  <c r="H4" i="2"/>
  <c r="F147" i="9" l="1"/>
  <c r="T2" i="2"/>
  <c r="W2" i="2"/>
  <c r="Q53" i="6" s="1"/>
  <c r="U2" i="2"/>
  <c r="O85" i="6" s="1"/>
  <c r="V2" i="2"/>
  <c r="P30" i="6" s="1"/>
  <c r="M2" i="2"/>
  <c r="AB2" i="2"/>
  <c r="V129" i="6" s="1"/>
  <c r="Z2" i="2"/>
  <c r="T34" i="6" s="1"/>
  <c r="I2" i="2"/>
  <c r="C123" i="6" s="1"/>
  <c r="N2" i="2"/>
  <c r="H66" i="6" s="1"/>
  <c r="P2" i="2"/>
  <c r="G2" i="2"/>
  <c r="A133" i="6" s="1"/>
  <c r="K2" i="2"/>
  <c r="E70" i="6" s="1"/>
  <c r="Q2" i="2"/>
  <c r="B1" i="9"/>
  <c r="C1" i="9" s="1"/>
  <c r="AA2" i="2"/>
  <c r="U134" i="6" s="1"/>
  <c r="H2" i="2"/>
  <c r="B141" i="6" s="1"/>
  <c r="L2" i="2"/>
  <c r="F41" i="6" s="1"/>
  <c r="O2" i="2"/>
  <c r="J2" i="2"/>
  <c r="D143" i="6" s="1"/>
  <c r="R2" i="2"/>
  <c r="L110" i="6" s="1"/>
  <c r="S2" i="2"/>
  <c r="Y2" i="2"/>
  <c r="X4" i="2"/>
  <c r="X2" i="2"/>
  <c r="W4" i="2"/>
  <c r="T4" i="2"/>
  <c r="H134" i="6"/>
  <c r="H128" i="6"/>
  <c r="S4" i="2"/>
  <c r="H91" i="6"/>
  <c r="H28" i="6"/>
  <c r="H67" i="6"/>
  <c r="H79" i="6"/>
  <c r="H53" i="6"/>
  <c r="H88" i="6"/>
  <c r="H111" i="6"/>
  <c r="H118" i="6"/>
  <c r="H8" i="6"/>
  <c r="H55" i="6"/>
  <c r="H105" i="6"/>
  <c r="H97" i="6"/>
  <c r="H33" i="6"/>
  <c r="H102" i="6"/>
  <c r="H30" i="6"/>
  <c r="H80" i="6"/>
  <c r="H77" i="6"/>
  <c r="H22" i="6"/>
  <c r="H146" i="6"/>
  <c r="H5" i="6"/>
  <c r="H68" i="6"/>
  <c r="H108" i="6"/>
  <c r="H16" i="6"/>
  <c r="H119" i="6"/>
  <c r="N132" i="6"/>
  <c r="N98" i="6"/>
  <c r="G67" i="6"/>
  <c r="F10" i="6"/>
  <c r="F107" i="6"/>
  <c r="G70" i="6"/>
  <c r="H72" i="6"/>
  <c r="H14" i="6"/>
  <c r="H52" i="6"/>
  <c r="H94" i="6"/>
  <c r="H29" i="6"/>
  <c r="H50" i="6"/>
  <c r="H73" i="6"/>
  <c r="H44" i="6"/>
  <c r="H9" i="6"/>
  <c r="Q67" i="6"/>
  <c r="N80" i="6"/>
  <c r="N149" i="6"/>
  <c r="N10" i="6"/>
  <c r="N91" i="6"/>
  <c r="N101" i="6"/>
  <c r="N52" i="6"/>
  <c r="N3" i="6"/>
  <c r="N13" i="6"/>
  <c r="N67" i="6"/>
  <c r="N74" i="6"/>
  <c r="N130" i="6"/>
  <c r="N93" i="6"/>
  <c r="N20" i="6"/>
  <c r="N105" i="6"/>
  <c r="N57" i="6"/>
  <c r="N24" i="6"/>
  <c r="Q4" i="2"/>
  <c r="K86" i="6" s="1"/>
  <c r="F136" i="6"/>
  <c r="G4" i="6"/>
  <c r="V110" i="6"/>
  <c r="H84" i="6"/>
  <c r="H133" i="6"/>
  <c r="H99" i="6"/>
  <c r="H92" i="6"/>
  <c r="H38" i="6"/>
  <c r="H148" i="6"/>
  <c r="H129" i="6"/>
  <c r="H143" i="6"/>
  <c r="H87" i="6"/>
  <c r="H63" i="6"/>
  <c r="H100" i="6"/>
  <c r="H86" i="6"/>
  <c r="H75" i="6"/>
  <c r="H141" i="6"/>
  <c r="H112" i="6"/>
  <c r="H19" i="6"/>
  <c r="H71" i="6"/>
  <c r="H54" i="6"/>
  <c r="H23" i="6"/>
  <c r="H78" i="6"/>
  <c r="H34" i="6"/>
  <c r="H10" i="6"/>
  <c r="H101" i="6"/>
  <c r="H49" i="6"/>
  <c r="H113" i="6"/>
  <c r="H18" i="6"/>
  <c r="H3" i="6"/>
  <c r="H83" i="6"/>
  <c r="H95" i="6"/>
  <c r="H145" i="6"/>
  <c r="H115" i="6"/>
  <c r="H64" i="6"/>
  <c r="H116" i="6"/>
  <c r="H36" i="6"/>
  <c r="H31" i="6"/>
  <c r="H120" i="6"/>
  <c r="H151" i="6"/>
  <c r="H2" i="6"/>
  <c r="H47" i="6"/>
  <c r="H126" i="6"/>
  <c r="H82" i="6"/>
  <c r="H123" i="6"/>
  <c r="H147" i="6"/>
  <c r="H132" i="6"/>
  <c r="H138" i="6"/>
  <c r="H61" i="6"/>
  <c r="H131" i="6"/>
  <c r="H89" i="6"/>
  <c r="H103" i="6"/>
  <c r="H51" i="6"/>
  <c r="H136" i="6"/>
  <c r="H96" i="6"/>
  <c r="H109" i="6"/>
  <c r="H24" i="6"/>
  <c r="H20" i="6"/>
  <c r="H25" i="6"/>
  <c r="H139" i="6"/>
  <c r="H130" i="6"/>
  <c r="H4" i="6"/>
  <c r="H117" i="6"/>
  <c r="N21" i="6"/>
  <c r="N29" i="6"/>
  <c r="F74" i="6"/>
  <c r="F38" i="6"/>
  <c r="F149" i="6"/>
  <c r="F145" i="6"/>
  <c r="G114" i="6"/>
  <c r="G63" i="6"/>
  <c r="G50" i="6"/>
  <c r="F148" i="6"/>
  <c r="F146" i="6"/>
  <c r="F28" i="6"/>
  <c r="F80" i="6"/>
  <c r="F81" i="6"/>
  <c r="F24" i="6"/>
  <c r="F33" i="6"/>
  <c r="F106" i="6"/>
  <c r="F48" i="6"/>
  <c r="F71" i="6"/>
  <c r="F22" i="6"/>
  <c r="F3" i="6"/>
  <c r="F45" i="6"/>
  <c r="F32" i="6"/>
  <c r="F16" i="6"/>
  <c r="F55" i="6"/>
  <c r="F84" i="6"/>
  <c r="F63" i="6"/>
  <c r="F112" i="6"/>
  <c r="F50" i="6"/>
  <c r="F64" i="6"/>
  <c r="F131" i="6"/>
  <c r="F21" i="6"/>
  <c r="F88" i="6"/>
  <c r="F116" i="6"/>
  <c r="F134" i="6"/>
  <c r="F8" i="6"/>
  <c r="F102" i="6"/>
  <c r="F54" i="6"/>
  <c r="F98" i="6"/>
  <c r="F126" i="6"/>
  <c r="F2" i="6"/>
  <c r="F87" i="6"/>
  <c r="F29" i="6"/>
  <c r="F40" i="6"/>
  <c r="F133" i="6"/>
  <c r="F72" i="6"/>
  <c r="F44" i="6"/>
  <c r="F120" i="6"/>
  <c r="F25" i="6"/>
  <c r="F11" i="6"/>
  <c r="F101" i="6"/>
  <c r="F96" i="6"/>
  <c r="F142" i="6"/>
  <c r="F68" i="6"/>
  <c r="F53" i="6"/>
  <c r="F56" i="6"/>
  <c r="F60" i="6"/>
  <c r="F20" i="6"/>
  <c r="F104" i="6"/>
  <c r="F122" i="6"/>
  <c r="F43" i="6"/>
  <c r="F73" i="6"/>
  <c r="F109" i="6"/>
  <c r="F1" i="6"/>
  <c r="F12" i="6"/>
  <c r="F46" i="6"/>
  <c r="F123" i="6"/>
  <c r="F58" i="6"/>
  <c r="F61" i="6"/>
  <c r="F111" i="6"/>
  <c r="F70" i="6"/>
  <c r="F150" i="6"/>
  <c r="F86" i="6"/>
  <c r="F82" i="6"/>
  <c r="F99" i="6"/>
  <c r="F105" i="6"/>
  <c r="F139" i="6"/>
  <c r="F27" i="6"/>
  <c r="F100" i="6"/>
  <c r="F13" i="6"/>
  <c r="F130" i="6"/>
  <c r="F119" i="6"/>
  <c r="F141" i="6"/>
  <c r="F51" i="6"/>
  <c r="F93" i="6"/>
  <c r="F103" i="6"/>
  <c r="F147" i="6"/>
  <c r="F69" i="6"/>
  <c r="F59" i="6"/>
  <c r="F15" i="6"/>
  <c r="F108" i="6"/>
  <c r="F124" i="6"/>
  <c r="F37" i="6"/>
  <c r="F49" i="6"/>
  <c r="F78" i="6"/>
  <c r="F89" i="6"/>
  <c r="F143" i="6"/>
  <c r="F67" i="6"/>
  <c r="F23" i="6"/>
  <c r="F57" i="6"/>
  <c r="F140" i="6"/>
  <c r="F35" i="6"/>
  <c r="F113" i="6"/>
  <c r="F132" i="6"/>
  <c r="F19" i="6"/>
  <c r="F31" i="6"/>
  <c r="F14" i="6"/>
  <c r="F66" i="6"/>
  <c r="F83" i="6"/>
  <c r="F117" i="6"/>
  <c r="F144" i="6"/>
  <c r="F137" i="6"/>
  <c r="F52" i="6"/>
  <c r="F110" i="6"/>
  <c r="F34" i="6"/>
  <c r="F125" i="6"/>
  <c r="F115" i="6"/>
  <c r="F79" i="6"/>
  <c r="F9" i="6"/>
  <c r="G17" i="6"/>
  <c r="G92" i="6"/>
  <c r="G8" i="6"/>
  <c r="G64" i="6"/>
  <c r="F47" i="6"/>
  <c r="G81" i="6"/>
  <c r="G14" i="6"/>
  <c r="G76" i="6"/>
  <c r="G87" i="6"/>
  <c r="G78" i="6"/>
  <c r="G132" i="6"/>
  <c r="G22" i="6"/>
  <c r="G105" i="6"/>
  <c r="G85" i="6"/>
  <c r="G79" i="6"/>
  <c r="G19" i="6"/>
  <c r="G58" i="6"/>
  <c r="G131" i="6"/>
  <c r="G135" i="6"/>
  <c r="G130" i="6"/>
  <c r="G83" i="6"/>
  <c r="G73" i="6"/>
  <c r="G118" i="6"/>
  <c r="G93" i="6"/>
  <c r="G128" i="6"/>
  <c r="G138" i="6"/>
  <c r="G108" i="6"/>
  <c r="G13" i="6"/>
  <c r="G86" i="6"/>
  <c r="G25" i="6"/>
  <c r="G3" i="6"/>
  <c r="G23" i="6"/>
  <c r="G49" i="6"/>
  <c r="G20" i="6"/>
  <c r="G51" i="6"/>
  <c r="G77" i="6"/>
  <c r="G133" i="6"/>
  <c r="G62" i="6"/>
  <c r="G137" i="6"/>
  <c r="G145" i="6"/>
  <c r="G89" i="6"/>
  <c r="G141" i="6"/>
  <c r="G57" i="6"/>
  <c r="G136" i="6"/>
  <c r="G126" i="6"/>
  <c r="G53" i="6"/>
  <c r="G10" i="6"/>
  <c r="G88" i="6"/>
  <c r="G46" i="6"/>
  <c r="G65" i="6"/>
  <c r="G147" i="6"/>
  <c r="G33" i="6"/>
  <c r="G116" i="6"/>
  <c r="G47" i="6"/>
  <c r="G56" i="6"/>
  <c r="G109" i="6"/>
  <c r="G101" i="6"/>
  <c r="G143" i="6"/>
  <c r="G103" i="6"/>
  <c r="G40" i="6"/>
  <c r="G24" i="6"/>
  <c r="G37" i="6"/>
  <c r="G74" i="6"/>
  <c r="G100" i="6"/>
  <c r="G149" i="6"/>
  <c r="G36" i="6"/>
  <c r="G142" i="6"/>
  <c r="G31" i="6"/>
  <c r="G28" i="6"/>
  <c r="G61" i="6"/>
  <c r="G16" i="6"/>
  <c r="G150" i="6"/>
  <c r="G95" i="6"/>
  <c r="G122" i="6"/>
  <c r="G99" i="6"/>
  <c r="G45" i="6"/>
  <c r="G6" i="6"/>
  <c r="G54" i="6"/>
  <c r="G112" i="6"/>
  <c r="G140" i="6"/>
  <c r="G102" i="6"/>
  <c r="G91" i="6"/>
  <c r="G68" i="6"/>
  <c r="G55" i="6"/>
  <c r="G121" i="6"/>
  <c r="G32" i="6"/>
  <c r="G80" i="6"/>
  <c r="G146" i="6"/>
  <c r="G59" i="6"/>
  <c r="G9" i="6"/>
  <c r="G144" i="6"/>
  <c r="G60" i="6"/>
  <c r="G26" i="6"/>
  <c r="G75" i="6"/>
  <c r="G104" i="6"/>
  <c r="G110" i="6"/>
  <c r="G11" i="6"/>
  <c r="G115" i="6"/>
  <c r="G119" i="6"/>
  <c r="G94" i="6"/>
  <c r="G52" i="6"/>
  <c r="G123" i="6"/>
  <c r="G151" i="6"/>
  <c r="G72" i="6"/>
  <c r="G43" i="6"/>
  <c r="G66" i="6"/>
  <c r="G148" i="6"/>
  <c r="G98" i="6"/>
  <c r="G134" i="6"/>
  <c r="G96" i="6"/>
  <c r="G106" i="6"/>
  <c r="G27" i="6"/>
  <c r="G39" i="6"/>
  <c r="G120" i="6"/>
  <c r="G124" i="6"/>
  <c r="G139" i="6"/>
  <c r="G34" i="6"/>
  <c r="G35" i="6"/>
  <c r="G125" i="6"/>
  <c r="G84" i="6"/>
  <c r="G5" i="6"/>
  <c r="G42" i="6"/>
  <c r="G30" i="6"/>
  <c r="G2" i="6"/>
  <c r="G71" i="6"/>
  <c r="G41" i="6"/>
  <c r="G107" i="6"/>
  <c r="G90" i="6"/>
  <c r="G38" i="6"/>
  <c r="G44" i="6"/>
  <c r="G152" i="6"/>
  <c r="G21" i="6"/>
  <c r="G29" i="6"/>
  <c r="G82" i="6"/>
  <c r="G12" i="6"/>
  <c r="G69" i="6"/>
  <c r="G48" i="6"/>
  <c r="G129" i="6"/>
  <c r="G113" i="6"/>
  <c r="G7" i="6"/>
  <c r="G18" i="6"/>
  <c r="F92" i="6"/>
  <c r="F118" i="6"/>
  <c r="F95" i="6"/>
  <c r="F135" i="6"/>
  <c r="F39" i="6"/>
  <c r="F85" i="6"/>
  <c r="G117" i="6"/>
  <c r="G97" i="6"/>
  <c r="G127" i="6"/>
  <c r="G1" i="6"/>
  <c r="F5" i="6"/>
  <c r="F65" i="6"/>
  <c r="V112" i="6"/>
  <c r="V146" i="6"/>
  <c r="H43" i="6"/>
  <c r="H21" i="6"/>
  <c r="H7" i="6"/>
  <c r="H58" i="6"/>
  <c r="H1" i="6"/>
  <c r="H106" i="6"/>
  <c r="H69" i="6"/>
  <c r="H149" i="6"/>
  <c r="H93" i="6"/>
  <c r="H121" i="6"/>
  <c r="H26" i="6"/>
  <c r="H12" i="6"/>
  <c r="H104" i="6"/>
  <c r="H70" i="6"/>
  <c r="V35" i="6"/>
  <c r="P4" i="2"/>
  <c r="J28" i="6" s="1"/>
  <c r="H40" i="6"/>
  <c r="H107" i="6"/>
  <c r="H90" i="6"/>
  <c r="H37" i="6"/>
  <c r="H127" i="6"/>
  <c r="H15" i="6"/>
  <c r="H60" i="6"/>
  <c r="K74" i="6"/>
  <c r="Q2" i="6"/>
  <c r="Q86" i="6" l="1"/>
  <c r="V85" i="6"/>
  <c r="V3" i="6"/>
  <c r="V72" i="6"/>
  <c r="Q83" i="6"/>
  <c r="V145" i="6"/>
  <c r="T29" i="6"/>
  <c r="V136" i="6"/>
  <c r="V87" i="6"/>
  <c r="V15" i="6"/>
  <c r="V9" i="6"/>
  <c r="V90" i="6"/>
  <c r="V5" i="6"/>
  <c r="H35" i="6"/>
  <c r="V58" i="6"/>
  <c r="V77" i="6"/>
  <c r="V20" i="6"/>
  <c r="V123" i="6"/>
  <c r="V121" i="6"/>
  <c r="V14" i="6"/>
  <c r="V106" i="6"/>
  <c r="V107" i="6"/>
  <c r="V128" i="6"/>
  <c r="V41" i="6"/>
  <c r="V115" i="6"/>
  <c r="V109" i="6"/>
  <c r="V61" i="6"/>
  <c r="V37" i="6"/>
  <c r="V116" i="6"/>
  <c r="V30" i="6"/>
  <c r="V47" i="6"/>
  <c r="V149" i="6"/>
  <c r="V67" i="6"/>
  <c r="V134" i="6"/>
  <c r="V40" i="6"/>
  <c r="V81" i="6"/>
  <c r="V83" i="6"/>
  <c r="V111" i="6"/>
  <c r="T139" i="6"/>
  <c r="T96" i="6"/>
  <c r="T45" i="6"/>
  <c r="D114" i="6"/>
  <c r="Q29" i="6"/>
  <c r="Q73" i="6"/>
  <c r="Q74" i="6"/>
  <c r="V147" i="6"/>
  <c r="V36" i="6"/>
  <c r="V13" i="6"/>
  <c r="V130" i="6"/>
  <c r="V60" i="6"/>
  <c r="V62" i="6"/>
  <c r="V108" i="6"/>
  <c r="V48" i="6"/>
  <c r="V52" i="6"/>
  <c r="V143" i="6"/>
  <c r="V105" i="6"/>
  <c r="V137" i="6"/>
  <c r="V91" i="6"/>
  <c r="Q103" i="6"/>
  <c r="F7" i="6"/>
  <c r="F42" i="6"/>
  <c r="F4" i="6"/>
  <c r="F91" i="6"/>
  <c r="F152" i="6"/>
  <c r="F30" i="6"/>
  <c r="F138" i="6"/>
  <c r="F127" i="6"/>
  <c r="F76" i="6"/>
  <c r="F75" i="6"/>
  <c r="F114" i="6"/>
  <c r="F94" i="6"/>
  <c r="F18" i="6"/>
  <c r="F26" i="6"/>
  <c r="F121" i="6"/>
  <c r="F62" i="6"/>
  <c r="F36" i="6"/>
  <c r="F17" i="6"/>
  <c r="F6" i="6"/>
  <c r="F129" i="6"/>
  <c r="F151" i="6"/>
  <c r="F128" i="6"/>
  <c r="F77" i="6"/>
  <c r="F90" i="6"/>
  <c r="F97" i="6"/>
  <c r="H144" i="6"/>
  <c r="H125" i="6"/>
  <c r="H11" i="6"/>
  <c r="H42" i="6"/>
  <c r="H46" i="6"/>
  <c r="H152" i="6"/>
  <c r="H122" i="6"/>
  <c r="H6" i="6"/>
  <c r="H32" i="6"/>
  <c r="H59" i="6"/>
  <c r="H48" i="6"/>
  <c r="H45" i="6"/>
  <c r="H17" i="6"/>
  <c r="H135" i="6"/>
  <c r="H114" i="6"/>
  <c r="H142" i="6"/>
  <c r="H74" i="6"/>
  <c r="H110" i="6"/>
  <c r="H13" i="6"/>
  <c r="H137" i="6"/>
  <c r="H85" i="6"/>
  <c r="H62" i="6"/>
  <c r="H39" i="6"/>
  <c r="H27" i="6"/>
  <c r="H124" i="6"/>
  <c r="H41" i="6"/>
  <c r="H65" i="6"/>
  <c r="H81" i="6"/>
  <c r="H57" i="6"/>
  <c r="H76" i="6"/>
  <c r="H140" i="6"/>
  <c r="H56" i="6"/>
  <c r="H98" i="6"/>
  <c r="H150" i="6"/>
  <c r="G111" i="6"/>
  <c r="G15" i="6"/>
  <c r="N118" i="6"/>
  <c r="N38" i="6"/>
  <c r="N100" i="6"/>
  <c r="N12" i="6"/>
  <c r="N120" i="6"/>
  <c r="N6" i="6"/>
  <c r="V88" i="6"/>
  <c r="V93" i="6"/>
  <c r="V118" i="6"/>
  <c r="V71" i="6"/>
  <c r="V101" i="6"/>
  <c r="V57" i="6"/>
  <c r="V114" i="6"/>
  <c r="V131" i="6"/>
  <c r="V75" i="6"/>
  <c r="V135" i="6"/>
  <c r="V43" i="6"/>
  <c r="V142" i="6"/>
  <c r="V99" i="6"/>
  <c r="V97" i="6"/>
  <c r="V79" i="6"/>
  <c r="V95" i="6"/>
  <c r="V140" i="6"/>
  <c r="Q138" i="6"/>
  <c r="V28" i="6"/>
  <c r="V64" i="6"/>
  <c r="V22" i="6"/>
  <c r="Q81" i="6"/>
  <c r="V34" i="6"/>
  <c r="V11" i="6"/>
  <c r="V2" i="6"/>
  <c r="V84" i="6"/>
  <c r="V56" i="6"/>
  <c r="V80" i="6"/>
  <c r="V76" i="6"/>
  <c r="V33" i="6"/>
  <c r="V27" i="6"/>
  <c r="V127" i="6"/>
  <c r="V120" i="6"/>
  <c r="V70" i="6"/>
  <c r="V144" i="6"/>
  <c r="V51" i="6"/>
  <c r="V66" i="6"/>
  <c r="V46" i="6"/>
  <c r="O152" i="6"/>
  <c r="T141" i="6"/>
  <c r="D36" i="6"/>
  <c r="U83" i="6"/>
  <c r="A128" i="6"/>
  <c r="D87" i="6"/>
  <c r="T131" i="6"/>
  <c r="O127" i="6"/>
  <c r="M56" i="6"/>
  <c r="T93" i="6"/>
  <c r="T83" i="6"/>
  <c r="T9" i="6"/>
  <c r="T27" i="6"/>
  <c r="O56" i="6"/>
  <c r="D48" i="6"/>
  <c r="D118" i="6"/>
  <c r="D30" i="6"/>
  <c r="A24" i="6"/>
  <c r="T145" i="6"/>
  <c r="D92" i="6"/>
  <c r="A18" i="6"/>
  <c r="U10" i="6"/>
  <c r="T66" i="6"/>
  <c r="T48" i="6"/>
  <c r="T14" i="6"/>
  <c r="T129" i="6"/>
  <c r="D51" i="6"/>
  <c r="D139" i="6"/>
  <c r="D124" i="6"/>
  <c r="A80" i="6"/>
  <c r="T99" i="6"/>
  <c r="T152" i="6"/>
  <c r="T21" i="6"/>
  <c r="T108" i="6"/>
  <c r="T89" i="6"/>
  <c r="T50" i="6"/>
  <c r="D90" i="6"/>
  <c r="D26" i="6"/>
  <c r="A117" i="6"/>
  <c r="D141" i="6"/>
  <c r="D149" i="6"/>
  <c r="D144" i="6"/>
  <c r="D98" i="6"/>
  <c r="D125" i="6"/>
  <c r="D151" i="6"/>
  <c r="D152" i="6"/>
  <c r="D64" i="6"/>
  <c r="D131" i="6"/>
  <c r="U117" i="6"/>
  <c r="U86" i="6"/>
  <c r="U151" i="6"/>
  <c r="U24" i="6"/>
  <c r="A110" i="6"/>
  <c r="A70" i="6"/>
  <c r="A77" i="6"/>
  <c r="A89" i="6"/>
  <c r="A111" i="6"/>
  <c r="A125" i="6"/>
  <c r="T57" i="6"/>
  <c r="T123" i="6"/>
  <c r="T36" i="6"/>
  <c r="T20" i="6"/>
  <c r="T52" i="6"/>
  <c r="T12" i="6"/>
  <c r="T5" i="6"/>
  <c r="T68" i="6"/>
  <c r="T104" i="6"/>
  <c r="O84" i="6"/>
  <c r="O104" i="6"/>
  <c r="O113" i="6"/>
  <c r="T43" i="6"/>
  <c r="T94" i="6"/>
  <c r="T71" i="6"/>
  <c r="T107" i="6"/>
  <c r="T134" i="6"/>
  <c r="T130" i="6"/>
  <c r="T114" i="6"/>
  <c r="T90" i="6"/>
  <c r="T75" i="6"/>
  <c r="O136" i="6"/>
  <c r="O12" i="6"/>
  <c r="O142" i="6"/>
  <c r="T146" i="6"/>
  <c r="T70" i="6"/>
  <c r="D67" i="6"/>
  <c r="D68" i="6"/>
  <c r="D11" i="6"/>
  <c r="D84" i="6"/>
  <c r="D142" i="6"/>
  <c r="D23" i="6"/>
  <c r="A8" i="6"/>
  <c r="A75" i="6"/>
  <c r="A134" i="6"/>
  <c r="A21" i="6"/>
  <c r="U18" i="6"/>
  <c r="U84" i="6"/>
  <c r="U48" i="6"/>
  <c r="O121" i="6"/>
  <c r="D54" i="6"/>
  <c r="A49" i="6"/>
  <c r="N139" i="6"/>
  <c r="N85" i="6"/>
  <c r="N78" i="6"/>
  <c r="N88" i="6"/>
  <c r="N26" i="6"/>
  <c r="N113" i="6"/>
  <c r="N134" i="6"/>
  <c r="N19" i="6"/>
  <c r="N15" i="6"/>
  <c r="N58" i="6"/>
  <c r="N97" i="6"/>
  <c r="V98" i="6"/>
  <c r="V73" i="6"/>
  <c r="V63" i="6"/>
  <c r="V69" i="6"/>
  <c r="V21" i="6"/>
  <c r="V54" i="6"/>
  <c r="V74" i="6"/>
  <c r="V150" i="6"/>
  <c r="V119" i="6"/>
  <c r="V10" i="6"/>
  <c r="V126" i="6"/>
  <c r="V141" i="6"/>
  <c r="V92" i="6"/>
  <c r="V139" i="6"/>
  <c r="V16" i="6"/>
  <c r="V59" i="6"/>
  <c r="V132" i="6"/>
  <c r="V104" i="6"/>
  <c r="V148" i="6"/>
  <c r="V7" i="6"/>
  <c r="V8" i="6"/>
  <c r="V26" i="6"/>
  <c r="V78" i="6"/>
  <c r="V4" i="6"/>
  <c r="V124" i="6"/>
  <c r="V50" i="6"/>
  <c r="V44" i="6"/>
  <c r="V49" i="6"/>
  <c r="V29" i="6"/>
  <c r="V18" i="6"/>
  <c r="V23" i="6"/>
  <c r="V24" i="6"/>
  <c r="V32" i="6"/>
  <c r="V25" i="6"/>
  <c r="V138" i="6"/>
  <c r="V42" i="6"/>
  <c r="V6" i="6"/>
  <c r="V53" i="6"/>
  <c r="V125" i="6"/>
  <c r="V19" i="6"/>
  <c r="Q31" i="6"/>
  <c r="Q120" i="6"/>
  <c r="Q152" i="6"/>
  <c r="Q18" i="6"/>
  <c r="Q127" i="6"/>
  <c r="Q143" i="6"/>
  <c r="T76" i="6"/>
  <c r="T140" i="6"/>
  <c r="T28" i="6"/>
  <c r="T106" i="6"/>
  <c r="T61" i="6"/>
  <c r="T80" i="6"/>
  <c r="T6" i="6"/>
  <c r="T41" i="6"/>
  <c r="T23" i="6"/>
  <c r="Q132" i="6"/>
  <c r="O30" i="6"/>
  <c r="O120" i="6"/>
  <c r="O122" i="6"/>
  <c r="T47" i="6"/>
  <c r="K45" i="6"/>
  <c r="D31" i="6"/>
  <c r="D8" i="6"/>
  <c r="D21" i="6"/>
  <c r="D49" i="6"/>
  <c r="D14" i="6"/>
  <c r="D107" i="6"/>
  <c r="A23" i="6"/>
  <c r="A141" i="6"/>
  <c r="D146" i="6"/>
  <c r="V39" i="6"/>
  <c r="D129" i="6"/>
  <c r="V65" i="6"/>
  <c r="P37" i="6"/>
  <c r="U4" i="6"/>
  <c r="N133" i="6"/>
  <c r="O145" i="6"/>
  <c r="A39" i="6"/>
  <c r="V38" i="6"/>
  <c r="V68" i="6"/>
  <c r="V86" i="6"/>
  <c r="V122" i="6"/>
  <c r="V117" i="6"/>
  <c r="V55" i="6"/>
  <c r="V151" i="6"/>
  <c r="V94" i="6"/>
  <c r="V96" i="6"/>
  <c r="V103" i="6"/>
  <c r="V17" i="6"/>
  <c r="V12" i="6"/>
  <c r="V100" i="6"/>
  <c r="V102" i="6"/>
  <c r="V31" i="6"/>
  <c r="V152" i="6"/>
  <c r="V1" i="6"/>
  <c r="V113" i="6"/>
  <c r="V82" i="6"/>
  <c r="V89" i="6"/>
  <c r="V45" i="6"/>
  <c r="V133" i="6"/>
  <c r="N41" i="6"/>
  <c r="Q129" i="6"/>
  <c r="N76" i="6"/>
  <c r="N51" i="6"/>
  <c r="N116" i="6"/>
  <c r="N122" i="6"/>
  <c r="N138" i="6"/>
  <c r="Q76" i="6"/>
  <c r="O73" i="6"/>
  <c r="N59" i="6"/>
  <c r="Q34" i="6"/>
  <c r="R12" i="6"/>
  <c r="C145" i="6"/>
  <c r="C52" i="6"/>
  <c r="L122" i="6"/>
  <c r="C44" i="6"/>
  <c r="B132" i="6"/>
  <c r="P119" i="6"/>
  <c r="P86" i="6"/>
  <c r="P72" i="6"/>
  <c r="P10" i="6"/>
  <c r="P152" i="6"/>
  <c r="P48" i="6"/>
  <c r="P12" i="6"/>
  <c r="P100" i="6"/>
  <c r="P69" i="6"/>
  <c r="P126" i="6"/>
  <c r="P44" i="6"/>
  <c r="P85" i="6"/>
  <c r="P13" i="6"/>
  <c r="P38" i="6"/>
  <c r="P31" i="6"/>
  <c r="A123" i="6"/>
  <c r="A32" i="6"/>
  <c r="A42" i="6"/>
  <c r="A22" i="6"/>
  <c r="A114" i="6"/>
  <c r="A61" i="6"/>
  <c r="A38" i="6"/>
  <c r="A55" i="6"/>
  <c r="A63" i="6"/>
  <c r="A86" i="6"/>
  <c r="A118" i="6"/>
  <c r="A147" i="6"/>
  <c r="A101" i="6"/>
  <c r="A44" i="6"/>
  <c r="A9" i="6"/>
  <c r="A14" i="6"/>
  <c r="A34" i="6"/>
  <c r="A20" i="6"/>
  <c r="A50" i="6"/>
  <c r="A145" i="6"/>
  <c r="A93" i="6"/>
  <c r="A53" i="6"/>
  <c r="A102" i="6"/>
  <c r="A122" i="6"/>
  <c r="A87" i="6"/>
  <c r="A28" i="6"/>
  <c r="A127" i="6"/>
  <c r="A100" i="6"/>
  <c r="A84" i="6"/>
  <c r="A149" i="6"/>
  <c r="A54" i="6"/>
  <c r="A105" i="6"/>
  <c r="A41" i="6"/>
  <c r="A142" i="6"/>
  <c r="A76" i="6"/>
  <c r="A5" i="6"/>
  <c r="A121" i="6"/>
  <c r="A11" i="6"/>
  <c r="A48" i="6"/>
  <c r="A120" i="6"/>
  <c r="A45" i="6"/>
  <c r="A52" i="6"/>
  <c r="A35" i="6"/>
  <c r="A92" i="6"/>
  <c r="A71" i="6"/>
  <c r="A146" i="6"/>
  <c r="A17" i="6"/>
  <c r="A140" i="6"/>
  <c r="A139" i="6"/>
  <c r="A51" i="6"/>
  <c r="A151" i="6"/>
  <c r="A46" i="6"/>
  <c r="A116" i="6"/>
  <c r="A81" i="6"/>
  <c r="A131" i="6"/>
  <c r="A103" i="6"/>
  <c r="A108" i="6"/>
  <c r="A6" i="6"/>
  <c r="A27" i="6"/>
  <c r="A58" i="6"/>
  <c r="A130" i="6"/>
  <c r="A106" i="6"/>
  <c r="A64" i="6"/>
  <c r="A59" i="6"/>
  <c r="A99" i="6"/>
  <c r="A90" i="6"/>
  <c r="A136" i="6"/>
  <c r="A97" i="6"/>
  <c r="A94" i="6"/>
  <c r="A150" i="6"/>
  <c r="A10" i="6"/>
  <c r="A115" i="6"/>
  <c r="A25" i="6"/>
  <c r="A152" i="6"/>
  <c r="A129" i="6"/>
  <c r="A36" i="6"/>
  <c r="A1" i="6"/>
  <c r="O57" i="6"/>
  <c r="O63" i="6"/>
  <c r="O126" i="6"/>
  <c r="O35" i="6"/>
  <c r="O42" i="6"/>
  <c r="O59" i="6"/>
  <c r="O89" i="6"/>
  <c r="O114" i="6"/>
  <c r="O82" i="6"/>
  <c r="O87" i="6"/>
  <c r="O20" i="6"/>
  <c r="O108" i="6"/>
  <c r="O71" i="6"/>
  <c r="O125" i="6"/>
  <c r="O130" i="6"/>
  <c r="O65" i="6"/>
  <c r="O47" i="6"/>
  <c r="O83" i="6"/>
  <c r="O21" i="6"/>
  <c r="O60" i="6"/>
  <c r="O45" i="6"/>
  <c r="O51" i="6"/>
  <c r="O79" i="6"/>
  <c r="T127" i="6"/>
  <c r="T118" i="6"/>
  <c r="L51" i="6"/>
  <c r="T17" i="6"/>
  <c r="T135" i="6"/>
  <c r="T151" i="6"/>
  <c r="T67" i="6"/>
  <c r="T73" i="6"/>
  <c r="T30" i="6"/>
  <c r="T69" i="6"/>
  <c r="T11" i="6"/>
  <c r="T124" i="6"/>
  <c r="T97" i="6"/>
  <c r="T72" i="6"/>
  <c r="T92" i="6"/>
  <c r="T2" i="6"/>
  <c r="T51" i="6"/>
  <c r="T150" i="6"/>
  <c r="T39" i="6"/>
  <c r="T98" i="6"/>
  <c r="O77" i="6"/>
  <c r="O111" i="6"/>
  <c r="O143" i="6"/>
  <c r="O150" i="6"/>
  <c r="O53" i="6"/>
  <c r="T117" i="6"/>
  <c r="T31" i="6"/>
  <c r="T100" i="6"/>
  <c r="T115" i="6"/>
  <c r="T103" i="6"/>
  <c r="D78" i="6"/>
  <c r="D108" i="6"/>
  <c r="D133" i="6"/>
  <c r="D42" i="6"/>
  <c r="D137" i="6"/>
  <c r="D45" i="6"/>
  <c r="D85" i="6"/>
  <c r="D77" i="6"/>
  <c r="D80" i="6"/>
  <c r="D60" i="6"/>
  <c r="D71" i="6"/>
  <c r="D25" i="6"/>
  <c r="D59" i="6"/>
  <c r="D94" i="6"/>
  <c r="D135" i="6"/>
  <c r="D15" i="6"/>
  <c r="A107" i="6"/>
  <c r="A66" i="6"/>
  <c r="A112" i="6"/>
  <c r="A40" i="6"/>
  <c r="A68" i="6"/>
  <c r="A7" i="6"/>
  <c r="A37" i="6"/>
  <c r="A29" i="6"/>
  <c r="A144" i="6"/>
  <c r="A57" i="6"/>
  <c r="C72" i="6"/>
  <c r="L57" i="6"/>
  <c r="B146" i="6"/>
  <c r="U149" i="6"/>
  <c r="U114" i="6"/>
  <c r="U78" i="6"/>
  <c r="U71" i="6"/>
  <c r="O117" i="6"/>
  <c r="A138" i="6"/>
  <c r="P1" i="6"/>
  <c r="O93" i="6"/>
  <c r="L40" i="6"/>
  <c r="L91" i="6"/>
  <c r="L132" i="6"/>
  <c r="L149" i="6"/>
  <c r="B111" i="6"/>
  <c r="B13" i="6"/>
  <c r="B51" i="6"/>
  <c r="B11" i="6"/>
  <c r="B89" i="6"/>
  <c r="B39" i="6"/>
  <c r="B112" i="6"/>
  <c r="B50" i="6"/>
  <c r="B114" i="6"/>
  <c r="C134" i="6"/>
  <c r="C103" i="6"/>
  <c r="C76" i="6"/>
  <c r="C147" i="6"/>
  <c r="C35" i="6"/>
  <c r="C105" i="6"/>
  <c r="C110" i="6"/>
  <c r="C89" i="6"/>
  <c r="C73" i="6"/>
  <c r="C32" i="6"/>
  <c r="C139" i="6"/>
  <c r="C82" i="6"/>
  <c r="P99" i="6"/>
  <c r="C137" i="6"/>
  <c r="B46" i="6"/>
  <c r="D88" i="6"/>
  <c r="D4" i="6"/>
  <c r="D97" i="6"/>
  <c r="D41" i="6"/>
  <c r="D69" i="6"/>
  <c r="D103" i="6"/>
  <c r="D65" i="6"/>
  <c r="D79" i="6"/>
  <c r="D55" i="6"/>
  <c r="D126" i="6"/>
  <c r="D56" i="6"/>
  <c r="D111" i="6"/>
  <c r="D58" i="6"/>
  <c r="D86" i="6"/>
  <c r="D57" i="6"/>
  <c r="D109" i="6"/>
  <c r="D105" i="6"/>
  <c r="D119" i="6"/>
  <c r="D12" i="6"/>
  <c r="D93" i="6"/>
  <c r="D121" i="6"/>
  <c r="D74" i="6"/>
  <c r="D123" i="6"/>
  <c r="D39" i="6"/>
  <c r="D120" i="6"/>
  <c r="D106" i="6"/>
  <c r="D63" i="6"/>
  <c r="D122" i="6"/>
  <c r="D33" i="6"/>
  <c r="D102" i="6"/>
  <c r="D24" i="6"/>
  <c r="D83" i="6"/>
  <c r="D96" i="6"/>
  <c r="D81" i="6"/>
  <c r="D3" i="6"/>
  <c r="D6" i="6"/>
  <c r="D136" i="6"/>
  <c r="D46" i="6"/>
  <c r="D110" i="6"/>
  <c r="D17" i="6"/>
  <c r="D101" i="6"/>
  <c r="D100" i="6"/>
  <c r="D113" i="6"/>
  <c r="D112" i="6"/>
  <c r="D61" i="6"/>
  <c r="D145" i="6"/>
  <c r="D148" i="6"/>
  <c r="D22" i="6"/>
  <c r="D20" i="6"/>
  <c r="D28" i="6"/>
  <c r="D5" i="6"/>
  <c r="D147" i="6"/>
  <c r="D32" i="6"/>
  <c r="D91" i="6"/>
  <c r="D10" i="6"/>
  <c r="D72" i="6"/>
  <c r="D140" i="6"/>
  <c r="D27" i="6"/>
  <c r="D1" i="6"/>
  <c r="D128" i="6"/>
  <c r="D95" i="6"/>
  <c r="D117" i="6"/>
  <c r="D75" i="6"/>
  <c r="D116" i="6"/>
  <c r="D47" i="6"/>
  <c r="D134" i="6"/>
  <c r="D44" i="6"/>
  <c r="D130" i="6"/>
  <c r="D89" i="6"/>
  <c r="D50" i="6"/>
  <c r="D76" i="6"/>
  <c r="D66" i="6"/>
  <c r="D115" i="6"/>
  <c r="D40" i="6"/>
  <c r="D99" i="6"/>
  <c r="D35" i="6"/>
  <c r="D16" i="6"/>
  <c r="U96" i="6"/>
  <c r="U61" i="6"/>
  <c r="U110" i="6"/>
  <c r="U73" i="6"/>
  <c r="U97" i="6"/>
  <c r="U58" i="6"/>
  <c r="U40" i="6"/>
  <c r="U13" i="6"/>
  <c r="U28" i="6"/>
  <c r="U126" i="6"/>
  <c r="U23" i="6"/>
  <c r="U108" i="6"/>
  <c r="U144" i="6"/>
  <c r="U67" i="6"/>
  <c r="U29" i="6"/>
  <c r="U12" i="6"/>
  <c r="U16" i="6"/>
  <c r="U99" i="6"/>
  <c r="U95" i="6"/>
  <c r="U139" i="6"/>
  <c r="U106" i="6"/>
  <c r="U140" i="6"/>
  <c r="U19" i="6"/>
  <c r="U138" i="6"/>
  <c r="U59" i="6"/>
  <c r="U111" i="6"/>
  <c r="U66" i="6"/>
  <c r="U80" i="6"/>
  <c r="U81" i="6"/>
  <c r="U100" i="6"/>
  <c r="U26" i="6"/>
  <c r="U147" i="6"/>
  <c r="U36" i="6"/>
  <c r="U121" i="6"/>
  <c r="U115" i="6"/>
  <c r="U20" i="6"/>
  <c r="U72" i="6"/>
  <c r="U116" i="6"/>
  <c r="U123" i="6"/>
  <c r="U148" i="6"/>
  <c r="U112" i="6"/>
  <c r="U137" i="6"/>
  <c r="U120" i="6"/>
  <c r="U152" i="6"/>
  <c r="U79" i="6"/>
  <c r="U101" i="6"/>
  <c r="U69" i="6"/>
  <c r="U49" i="6"/>
  <c r="U150" i="6"/>
  <c r="U51" i="6"/>
  <c r="U55" i="6"/>
  <c r="U33" i="6"/>
  <c r="U70" i="6"/>
  <c r="U75" i="6"/>
  <c r="U82" i="6"/>
  <c r="U30" i="6"/>
  <c r="U113" i="6"/>
  <c r="T101" i="6"/>
  <c r="T40" i="6"/>
  <c r="T132" i="6"/>
  <c r="T3" i="6"/>
  <c r="T37" i="6"/>
  <c r="T4" i="6"/>
  <c r="T42" i="6"/>
  <c r="T77" i="6"/>
  <c r="T121" i="6"/>
  <c r="T49" i="6"/>
  <c r="T26" i="6"/>
  <c r="T33" i="6"/>
  <c r="T113" i="6"/>
  <c r="T60" i="6"/>
  <c r="T65" i="6"/>
  <c r="T74" i="6"/>
  <c r="T137" i="6"/>
  <c r="T13" i="6"/>
  <c r="T138" i="6"/>
  <c r="O24" i="6"/>
  <c r="T10" i="6"/>
  <c r="T16" i="6"/>
  <c r="T19" i="6"/>
  <c r="T88" i="6"/>
  <c r="T87" i="6"/>
  <c r="T148" i="6"/>
  <c r="T24" i="6"/>
  <c r="T64" i="6"/>
  <c r="T1" i="6"/>
  <c r="T59" i="6"/>
  <c r="T25" i="6"/>
  <c r="T18" i="6"/>
  <c r="T147" i="6"/>
  <c r="T35" i="6"/>
  <c r="T110" i="6"/>
  <c r="T122" i="6"/>
  <c r="T46" i="6"/>
  <c r="T91" i="6"/>
  <c r="T32" i="6"/>
  <c r="T144" i="6"/>
  <c r="O55" i="6"/>
  <c r="O41" i="6"/>
  <c r="O27" i="6"/>
  <c r="L92" i="6"/>
  <c r="O26" i="6"/>
  <c r="O88" i="6"/>
  <c r="T109" i="6"/>
  <c r="T142" i="6"/>
  <c r="T112" i="6"/>
  <c r="T111" i="6"/>
  <c r="T53" i="6"/>
  <c r="D62" i="6"/>
  <c r="D150" i="6"/>
  <c r="D132" i="6"/>
  <c r="D2" i="6"/>
  <c r="D138" i="6"/>
  <c r="D7" i="6"/>
  <c r="D53" i="6"/>
  <c r="D73" i="6"/>
  <c r="D104" i="6"/>
  <c r="D43" i="6"/>
  <c r="D127" i="6"/>
  <c r="D19" i="6"/>
  <c r="D13" i="6"/>
  <c r="D70" i="6"/>
  <c r="D52" i="6"/>
  <c r="D18" i="6"/>
  <c r="D9" i="6"/>
  <c r="A109" i="6"/>
  <c r="A56" i="6"/>
  <c r="A124" i="6"/>
  <c r="A47" i="6"/>
  <c r="A95" i="6"/>
  <c r="A73" i="6"/>
  <c r="A74" i="6"/>
  <c r="A4" i="6"/>
  <c r="A79" i="6"/>
  <c r="A19" i="6"/>
  <c r="C106" i="6"/>
  <c r="C120" i="6"/>
  <c r="L145" i="6"/>
  <c r="C115" i="6"/>
  <c r="U87" i="6"/>
  <c r="U93" i="6"/>
  <c r="B1" i="6"/>
  <c r="B53" i="6"/>
  <c r="U2" i="6"/>
  <c r="U135" i="6"/>
  <c r="U8" i="6"/>
  <c r="U32" i="6"/>
  <c r="O31" i="6"/>
  <c r="A96" i="6"/>
  <c r="O2" i="6"/>
  <c r="E61" i="6"/>
  <c r="E55" i="6"/>
  <c r="E67" i="6"/>
  <c r="E96" i="6"/>
  <c r="E23" i="6"/>
  <c r="E9" i="6"/>
  <c r="E45" i="6"/>
  <c r="E20" i="6"/>
  <c r="E38" i="6"/>
  <c r="E108" i="6"/>
  <c r="E92" i="6"/>
  <c r="E25" i="6"/>
  <c r="L146" i="6"/>
  <c r="L105" i="6"/>
  <c r="L96" i="6"/>
  <c r="L24" i="6"/>
  <c r="L48" i="6"/>
  <c r="L39" i="6"/>
  <c r="L138" i="6"/>
  <c r="L31" i="6"/>
  <c r="L104" i="6"/>
  <c r="L17" i="6"/>
  <c r="L127" i="6"/>
  <c r="L99" i="6"/>
  <c r="L151" i="6"/>
  <c r="L55" i="6"/>
  <c r="L83" i="6"/>
  <c r="L27" i="6"/>
  <c r="L133" i="6"/>
  <c r="L46" i="6"/>
  <c r="L59" i="6"/>
  <c r="L76" i="6"/>
  <c r="L32" i="6"/>
  <c r="L41" i="6"/>
  <c r="L34" i="6"/>
  <c r="L116" i="6"/>
  <c r="L3" i="6"/>
  <c r="L23" i="6"/>
  <c r="L29" i="6"/>
  <c r="L103" i="6"/>
  <c r="L44" i="6"/>
  <c r="L67" i="6"/>
  <c r="L123" i="6"/>
  <c r="L18" i="6"/>
  <c r="L107" i="6"/>
  <c r="L88" i="6"/>
  <c r="L147" i="6"/>
  <c r="L13" i="6"/>
  <c r="L121" i="6"/>
  <c r="L106" i="6"/>
  <c r="L5" i="6"/>
  <c r="L144" i="6"/>
  <c r="L120" i="6"/>
  <c r="L81" i="6"/>
  <c r="L79" i="6"/>
  <c r="L125" i="6"/>
  <c r="L137" i="6"/>
  <c r="L43" i="6"/>
  <c r="L112" i="6"/>
  <c r="L117" i="6"/>
  <c r="L26" i="6"/>
  <c r="L74" i="6"/>
  <c r="L45" i="6"/>
  <c r="L148" i="6"/>
  <c r="L60" i="6"/>
  <c r="L102" i="6"/>
  <c r="L95" i="6"/>
  <c r="L12" i="6"/>
  <c r="L130" i="6"/>
  <c r="L21" i="6"/>
  <c r="L82" i="6"/>
  <c r="L109" i="6"/>
  <c r="L33" i="6"/>
  <c r="L58" i="6"/>
  <c r="L10" i="6"/>
  <c r="L101" i="6"/>
  <c r="L36" i="6"/>
  <c r="L115" i="6"/>
  <c r="L65" i="6"/>
  <c r="L150" i="6"/>
  <c r="L75" i="6"/>
  <c r="L49" i="6"/>
  <c r="L100" i="6"/>
  <c r="L87" i="6"/>
  <c r="L119" i="6"/>
  <c r="L113" i="6"/>
  <c r="L128" i="6"/>
  <c r="L66" i="6"/>
  <c r="L70" i="6"/>
  <c r="L37" i="6"/>
  <c r="L141" i="6"/>
  <c r="L28" i="6"/>
  <c r="L30" i="6"/>
  <c r="L42" i="6"/>
  <c r="L47" i="6"/>
  <c r="L114" i="6"/>
  <c r="L78" i="6"/>
  <c r="L136" i="6"/>
  <c r="L86" i="6"/>
  <c r="L14" i="6"/>
  <c r="L135" i="6"/>
  <c r="L90" i="6"/>
  <c r="L1" i="6"/>
  <c r="L62" i="6"/>
  <c r="L56" i="6"/>
  <c r="L97" i="6"/>
  <c r="L134" i="6"/>
  <c r="L11" i="6"/>
  <c r="L20" i="6"/>
  <c r="L64" i="6"/>
  <c r="L143" i="6"/>
  <c r="L50" i="6"/>
  <c r="L89" i="6"/>
  <c r="L140" i="6"/>
  <c r="L63" i="6"/>
  <c r="L15" i="6"/>
  <c r="L80" i="6"/>
  <c r="L142" i="6"/>
  <c r="L52" i="6"/>
  <c r="L53" i="6"/>
  <c r="L93" i="6"/>
  <c r="L124" i="6"/>
  <c r="L108" i="6"/>
  <c r="L77" i="6"/>
  <c r="L129" i="6"/>
  <c r="L84" i="6"/>
  <c r="L8" i="6"/>
  <c r="L16" i="6"/>
  <c r="L68" i="6"/>
  <c r="B16" i="6"/>
  <c r="B24" i="6"/>
  <c r="B84" i="6"/>
  <c r="B72" i="6"/>
  <c r="B45" i="6"/>
  <c r="B96" i="6"/>
  <c r="B23" i="6"/>
  <c r="B43" i="6"/>
  <c r="B127" i="6"/>
  <c r="B110" i="6"/>
  <c r="B58" i="6"/>
  <c r="B92" i="6"/>
  <c r="B93" i="6"/>
  <c r="B70" i="6"/>
  <c r="B41" i="6"/>
  <c r="B124" i="6"/>
  <c r="B20" i="6"/>
  <c r="B47" i="6"/>
  <c r="B145" i="6"/>
  <c r="B48" i="6"/>
  <c r="B105" i="6"/>
  <c r="B107" i="6"/>
  <c r="B40" i="6"/>
  <c r="B44" i="6"/>
  <c r="B32" i="6"/>
  <c r="B81" i="6"/>
  <c r="B59" i="6"/>
  <c r="B94" i="6"/>
  <c r="B125" i="6"/>
  <c r="B109" i="6"/>
  <c r="B87" i="6"/>
  <c r="B117" i="6"/>
  <c r="B85" i="6"/>
  <c r="B7" i="6"/>
  <c r="B91" i="6"/>
  <c r="B4" i="6"/>
  <c r="B151" i="6"/>
  <c r="B12" i="6"/>
  <c r="B14" i="6"/>
  <c r="B138" i="6"/>
  <c r="B57" i="6"/>
  <c r="B76" i="6"/>
  <c r="B139" i="6"/>
  <c r="B75" i="6"/>
  <c r="B60" i="6"/>
  <c r="B62" i="6"/>
  <c r="B88" i="6"/>
  <c r="B129" i="6"/>
  <c r="B140" i="6"/>
  <c r="B142" i="6"/>
  <c r="B121" i="6"/>
  <c r="B123" i="6"/>
  <c r="B143" i="6"/>
  <c r="B78" i="6"/>
  <c r="B148" i="6"/>
  <c r="B10" i="6"/>
  <c r="B135" i="6"/>
  <c r="B8" i="6"/>
  <c r="B49" i="6"/>
  <c r="B52" i="6"/>
  <c r="B147" i="6"/>
  <c r="B71" i="6"/>
  <c r="B144" i="6"/>
  <c r="B99" i="6"/>
  <c r="B86" i="6"/>
  <c r="B103" i="6"/>
  <c r="B18" i="6"/>
  <c r="B64" i="6"/>
  <c r="B152" i="6"/>
  <c r="B26" i="6"/>
  <c r="B69" i="6"/>
  <c r="B67" i="6"/>
  <c r="B130" i="6"/>
  <c r="B126" i="6"/>
  <c r="B9" i="6"/>
  <c r="B98" i="6"/>
  <c r="B136" i="6"/>
  <c r="B28" i="6"/>
  <c r="B82" i="6"/>
  <c r="B128" i="6"/>
  <c r="B37" i="6"/>
  <c r="B3" i="6"/>
  <c r="B5" i="6"/>
  <c r="B118" i="6"/>
  <c r="B25" i="6"/>
  <c r="B19" i="6"/>
  <c r="B33" i="6"/>
  <c r="P3" i="6"/>
  <c r="P83" i="6"/>
  <c r="P151" i="6"/>
  <c r="P39" i="6"/>
  <c r="P28" i="6"/>
  <c r="P110" i="6"/>
  <c r="P139" i="6"/>
  <c r="P66" i="6"/>
  <c r="P94" i="6"/>
  <c r="P117" i="6"/>
  <c r="P90" i="6"/>
  <c r="P15" i="6"/>
  <c r="P59" i="6"/>
  <c r="P25" i="6"/>
  <c r="P6" i="6"/>
  <c r="P58" i="6"/>
  <c r="P125" i="6"/>
  <c r="P147" i="6"/>
  <c r="P18" i="6"/>
  <c r="P61" i="6"/>
  <c r="P91" i="6"/>
  <c r="P65" i="6"/>
  <c r="P82" i="6"/>
  <c r="P92" i="6"/>
  <c r="P87" i="6"/>
  <c r="P95" i="6"/>
  <c r="P77" i="6"/>
  <c r="P116" i="6"/>
  <c r="P60" i="6"/>
  <c r="P11" i="6"/>
  <c r="P113" i="6"/>
  <c r="P63" i="6"/>
  <c r="P107" i="6"/>
  <c r="P78" i="6"/>
  <c r="P101" i="6"/>
  <c r="P130" i="6"/>
  <c r="P124" i="6"/>
  <c r="P81" i="6"/>
  <c r="P64" i="6"/>
  <c r="P62" i="6"/>
  <c r="P106" i="6"/>
  <c r="P22" i="6"/>
  <c r="P127" i="6"/>
  <c r="P112" i="6"/>
  <c r="P70" i="6"/>
  <c r="P14" i="6"/>
  <c r="P33" i="6"/>
  <c r="P41" i="6"/>
  <c r="P53" i="6"/>
  <c r="P105" i="6"/>
  <c r="P50" i="6"/>
  <c r="P73" i="6"/>
  <c r="P5" i="6"/>
  <c r="P19" i="6"/>
  <c r="P133" i="6"/>
  <c r="P27" i="6"/>
  <c r="P32" i="6"/>
  <c r="P123" i="6"/>
  <c r="P98" i="6"/>
  <c r="P7" i="6"/>
  <c r="P103" i="6"/>
  <c r="P148" i="6"/>
  <c r="P35" i="6"/>
  <c r="P150" i="6"/>
  <c r="P128" i="6"/>
  <c r="P138" i="6"/>
  <c r="P120" i="6"/>
  <c r="P145" i="6"/>
  <c r="P68" i="6"/>
  <c r="P121" i="6"/>
  <c r="P17" i="6"/>
  <c r="P57" i="6"/>
  <c r="P131" i="6"/>
  <c r="P114" i="6"/>
  <c r="P149" i="6"/>
  <c r="P132" i="6"/>
  <c r="P108" i="6"/>
  <c r="P144" i="6"/>
  <c r="P49" i="6"/>
  <c r="P111" i="6"/>
  <c r="L25" i="6"/>
  <c r="L85" i="6"/>
  <c r="C101" i="6"/>
  <c r="P142" i="6"/>
  <c r="P129" i="6"/>
  <c r="P137" i="6"/>
  <c r="C96" i="6"/>
  <c r="C78" i="6"/>
  <c r="C56" i="6"/>
  <c r="P75" i="6"/>
  <c r="C74" i="6"/>
  <c r="C39" i="6"/>
  <c r="C58" i="6"/>
  <c r="C55" i="6"/>
  <c r="P96" i="6"/>
  <c r="P104" i="6"/>
  <c r="P88" i="6"/>
  <c r="C17" i="6"/>
  <c r="C135" i="6"/>
  <c r="P24" i="6"/>
  <c r="C67" i="6"/>
  <c r="C50" i="6"/>
  <c r="C31" i="6"/>
  <c r="L2" i="6"/>
  <c r="L22" i="6"/>
  <c r="L73" i="6"/>
  <c r="P109" i="6"/>
  <c r="P102" i="6"/>
  <c r="P146" i="6"/>
  <c r="P134" i="6"/>
  <c r="P43" i="6"/>
  <c r="P8" i="6"/>
  <c r="P89" i="6"/>
  <c r="P54" i="6"/>
  <c r="C152" i="6"/>
  <c r="C111" i="6"/>
  <c r="C113" i="6"/>
  <c r="C150" i="6"/>
  <c r="C86" i="6"/>
  <c r="C125" i="6"/>
  <c r="C21" i="6"/>
  <c r="E14" i="6"/>
  <c r="B36" i="6"/>
  <c r="B90" i="6"/>
  <c r="B131" i="6"/>
  <c r="B63" i="6"/>
  <c r="B100" i="6"/>
  <c r="B21" i="6"/>
  <c r="B83" i="6"/>
  <c r="B22" i="6"/>
  <c r="B119" i="6"/>
  <c r="B15" i="6"/>
  <c r="B95" i="6"/>
  <c r="B73" i="6"/>
  <c r="E62" i="6"/>
  <c r="B101" i="6"/>
  <c r="B106" i="6"/>
  <c r="B56" i="6"/>
  <c r="B116" i="6"/>
  <c r="E44" i="6"/>
  <c r="E31" i="6"/>
  <c r="E13" i="6"/>
  <c r="E90" i="6"/>
  <c r="E126" i="6"/>
  <c r="E93" i="6"/>
  <c r="E117" i="6"/>
  <c r="E130" i="6"/>
  <c r="E152" i="6"/>
  <c r="E143" i="6"/>
  <c r="E124" i="6"/>
  <c r="E140" i="6"/>
  <c r="E6" i="6"/>
  <c r="E120" i="6"/>
  <c r="E81" i="6"/>
  <c r="E54" i="6"/>
  <c r="C22" i="6"/>
  <c r="L131" i="6"/>
  <c r="L72" i="6"/>
  <c r="L139" i="6"/>
  <c r="C79" i="6"/>
  <c r="P93" i="6"/>
  <c r="E19" i="6"/>
  <c r="E105" i="6"/>
  <c r="E73" i="6"/>
  <c r="E101" i="6"/>
  <c r="E151" i="6"/>
  <c r="E35" i="6"/>
  <c r="E32" i="6"/>
  <c r="E115" i="6"/>
  <c r="E138" i="6"/>
  <c r="E131" i="6"/>
  <c r="E134" i="6"/>
  <c r="E63" i="6"/>
  <c r="E150" i="6"/>
  <c r="E58" i="6"/>
  <c r="E136" i="6"/>
  <c r="E34" i="6"/>
  <c r="E87" i="6"/>
  <c r="E104" i="6"/>
  <c r="E97" i="6"/>
  <c r="E89" i="6"/>
  <c r="E91" i="6"/>
  <c r="E56" i="6"/>
  <c r="E147" i="6"/>
  <c r="E74" i="6"/>
  <c r="E95" i="6"/>
  <c r="E141" i="6"/>
  <c r="E102" i="6"/>
  <c r="E85" i="6"/>
  <c r="E28" i="6"/>
  <c r="E8" i="6"/>
  <c r="E36" i="6"/>
  <c r="E71" i="6"/>
  <c r="E146" i="6"/>
  <c r="E42" i="6"/>
  <c r="E128" i="6"/>
  <c r="E76" i="6"/>
  <c r="E127" i="6"/>
  <c r="E114" i="6"/>
  <c r="E144" i="6"/>
  <c r="E149" i="6"/>
  <c r="E72" i="6"/>
  <c r="E11" i="6"/>
  <c r="E65" i="6"/>
  <c r="E12" i="6"/>
  <c r="E123" i="6"/>
  <c r="E24" i="6"/>
  <c r="E27" i="6"/>
  <c r="E80" i="6"/>
  <c r="E2" i="6"/>
  <c r="E139" i="6"/>
  <c r="E15" i="6"/>
  <c r="E142" i="6"/>
  <c r="E49" i="6"/>
  <c r="E145" i="6"/>
  <c r="E110" i="6"/>
  <c r="E137" i="6"/>
  <c r="E16" i="6"/>
  <c r="E116" i="6"/>
  <c r="E21" i="6"/>
  <c r="E83" i="6"/>
  <c r="E1" i="6"/>
  <c r="E107" i="6"/>
  <c r="E10" i="6"/>
  <c r="E113" i="6"/>
  <c r="E64" i="6"/>
  <c r="E88" i="6"/>
  <c r="E132" i="6"/>
  <c r="E103" i="6"/>
  <c r="E106" i="6"/>
  <c r="E109" i="6"/>
  <c r="E53" i="6"/>
  <c r="E51" i="6"/>
  <c r="E26" i="6"/>
  <c r="E112" i="6"/>
  <c r="E79" i="6"/>
  <c r="E68" i="6"/>
  <c r="E17" i="6"/>
  <c r="E99" i="6"/>
  <c r="E75" i="6"/>
  <c r="E133" i="6"/>
  <c r="P55" i="6"/>
  <c r="P47" i="6"/>
  <c r="P21" i="6"/>
  <c r="C43" i="6"/>
  <c r="C118" i="6"/>
  <c r="C100" i="6"/>
  <c r="P42" i="6"/>
  <c r="C11" i="6"/>
  <c r="C10" i="6"/>
  <c r="C68" i="6"/>
  <c r="C70" i="6"/>
  <c r="P118" i="6"/>
  <c r="P135" i="6"/>
  <c r="P46" i="6"/>
  <c r="P16" i="6"/>
  <c r="C93" i="6"/>
  <c r="P56" i="6"/>
  <c r="C6" i="6"/>
  <c r="C2" i="6"/>
  <c r="C126" i="6"/>
  <c r="L6" i="6"/>
  <c r="L9" i="6"/>
  <c r="L19" i="6"/>
  <c r="L152" i="6"/>
  <c r="P76" i="6"/>
  <c r="P84" i="6"/>
  <c r="P45" i="6"/>
  <c r="P80" i="6"/>
  <c r="P26" i="6"/>
  <c r="P97" i="6"/>
  <c r="P74" i="6"/>
  <c r="P20" i="6"/>
  <c r="C29" i="6"/>
  <c r="C148" i="6"/>
  <c r="C14" i="6"/>
  <c r="C47" i="6"/>
  <c r="C19" i="6"/>
  <c r="C151" i="6"/>
  <c r="C3" i="6"/>
  <c r="E29" i="6"/>
  <c r="E125" i="6"/>
  <c r="B120" i="6"/>
  <c r="B61" i="6"/>
  <c r="B134" i="6"/>
  <c r="B149" i="6"/>
  <c r="B66" i="6"/>
  <c r="B115" i="6"/>
  <c r="B79" i="6"/>
  <c r="B137" i="6"/>
  <c r="B97" i="6"/>
  <c r="B122" i="6"/>
  <c r="B29" i="6"/>
  <c r="B34" i="6"/>
  <c r="B80" i="6"/>
  <c r="B113" i="6"/>
  <c r="B35" i="6"/>
  <c r="B104" i="6"/>
  <c r="E7" i="6"/>
  <c r="E30" i="6"/>
  <c r="E98" i="6"/>
  <c r="E94" i="6"/>
  <c r="E33" i="6"/>
  <c r="E121" i="6"/>
  <c r="E47" i="6"/>
  <c r="E135" i="6"/>
  <c r="E4" i="6"/>
  <c r="E41" i="6"/>
  <c r="E43" i="6"/>
  <c r="E122" i="6"/>
  <c r="E119" i="6"/>
  <c r="E5" i="6"/>
  <c r="E3" i="6"/>
  <c r="E48" i="6"/>
  <c r="B77" i="6"/>
  <c r="L69" i="6"/>
  <c r="L118" i="6"/>
  <c r="L54" i="6"/>
  <c r="C97" i="6"/>
  <c r="P23" i="6"/>
  <c r="E39" i="6"/>
  <c r="E22" i="6"/>
  <c r="E77" i="6"/>
  <c r="E57" i="6"/>
  <c r="E148" i="6"/>
  <c r="E78" i="6"/>
  <c r="C133" i="6"/>
  <c r="C80" i="6"/>
  <c r="C60" i="6"/>
  <c r="C138" i="6"/>
  <c r="C81" i="6"/>
  <c r="C121" i="6"/>
  <c r="C88" i="6"/>
  <c r="C119" i="6"/>
  <c r="C41" i="6"/>
  <c r="C62" i="6"/>
  <c r="C98" i="6"/>
  <c r="C94" i="6"/>
  <c r="C8" i="6"/>
  <c r="C24" i="6"/>
  <c r="C18" i="6"/>
  <c r="C38" i="6"/>
  <c r="C30" i="6"/>
  <c r="C9" i="6"/>
  <c r="C1" i="6"/>
  <c r="C104" i="6"/>
  <c r="C54" i="6"/>
  <c r="C59" i="6"/>
  <c r="C107" i="6"/>
  <c r="C34" i="6"/>
  <c r="C42" i="6"/>
  <c r="C140" i="6"/>
  <c r="C102" i="6"/>
  <c r="C130" i="6"/>
  <c r="C51" i="6"/>
  <c r="C77" i="6"/>
  <c r="C15" i="6"/>
  <c r="C144" i="6"/>
  <c r="C85" i="6"/>
  <c r="C132" i="6"/>
  <c r="C108" i="6"/>
  <c r="C63" i="6"/>
  <c r="C114" i="6"/>
  <c r="C141" i="6"/>
  <c r="C20" i="6"/>
  <c r="C92" i="6"/>
  <c r="C146" i="6"/>
  <c r="C65" i="6"/>
  <c r="C124" i="6"/>
  <c r="C7" i="6"/>
  <c r="C36" i="6"/>
  <c r="C127" i="6"/>
  <c r="C91" i="6"/>
  <c r="C117" i="6"/>
  <c r="C149" i="6"/>
  <c r="C23" i="6"/>
  <c r="C4" i="6"/>
  <c r="C136" i="6"/>
  <c r="C40" i="6"/>
  <c r="C64" i="6"/>
  <c r="C99" i="6"/>
  <c r="C128" i="6"/>
  <c r="C75" i="6"/>
  <c r="C61" i="6"/>
  <c r="C13" i="6"/>
  <c r="C26" i="6"/>
  <c r="C69" i="6"/>
  <c r="C129" i="6"/>
  <c r="C95" i="6"/>
  <c r="C25" i="6"/>
  <c r="C12" i="6"/>
  <c r="C112" i="6"/>
  <c r="C116" i="6"/>
  <c r="C5" i="6"/>
  <c r="C83" i="6"/>
  <c r="C46" i="6"/>
  <c r="C27" i="6"/>
  <c r="C49" i="6"/>
  <c r="L111" i="6"/>
  <c r="L126" i="6"/>
  <c r="L98" i="6"/>
  <c r="P140" i="6"/>
  <c r="P143" i="6"/>
  <c r="C66" i="6"/>
  <c r="C142" i="6"/>
  <c r="C71" i="6"/>
  <c r="C122" i="6"/>
  <c r="P4" i="6"/>
  <c r="C16" i="6"/>
  <c r="C33" i="6"/>
  <c r="C28" i="6"/>
  <c r="P67" i="6"/>
  <c r="P34" i="6"/>
  <c r="P9" i="6"/>
  <c r="P141" i="6"/>
  <c r="C37" i="6"/>
  <c r="P36" i="6"/>
  <c r="C48" i="6"/>
  <c r="C90" i="6"/>
  <c r="C143" i="6"/>
  <c r="C131" i="6"/>
  <c r="L94" i="6"/>
  <c r="L38" i="6"/>
  <c r="L35" i="6"/>
  <c r="P79" i="6"/>
  <c r="P51" i="6"/>
  <c r="P29" i="6"/>
  <c r="P122" i="6"/>
  <c r="P71" i="6"/>
  <c r="P52" i="6"/>
  <c r="P115" i="6"/>
  <c r="P40" i="6"/>
  <c r="P2" i="6"/>
  <c r="C87" i="6"/>
  <c r="C57" i="6"/>
  <c r="C53" i="6"/>
  <c r="C109" i="6"/>
  <c r="C45" i="6"/>
  <c r="C84" i="6"/>
  <c r="B27" i="6"/>
  <c r="E52" i="6"/>
  <c r="B133" i="6"/>
  <c r="B38" i="6"/>
  <c r="B2" i="6"/>
  <c r="B31" i="6"/>
  <c r="B150" i="6"/>
  <c r="B6" i="6"/>
  <c r="B42" i="6"/>
  <c r="B102" i="6"/>
  <c r="B108" i="6"/>
  <c r="B74" i="6"/>
  <c r="B30" i="6"/>
  <c r="B68" i="6"/>
  <c r="E40" i="6"/>
  <c r="B55" i="6"/>
  <c r="B65" i="6"/>
  <c r="B54" i="6"/>
  <c r="E37" i="6"/>
  <c r="E18" i="6"/>
  <c r="E60" i="6"/>
  <c r="E129" i="6"/>
  <c r="E46" i="6"/>
  <c r="E111" i="6"/>
  <c r="E118" i="6"/>
  <c r="E59" i="6"/>
  <c r="E100" i="6"/>
  <c r="E86" i="6"/>
  <c r="E82" i="6"/>
  <c r="E69" i="6"/>
  <c r="E50" i="6"/>
  <c r="E84" i="6"/>
  <c r="E66" i="6"/>
  <c r="B17" i="6"/>
  <c r="L7" i="6"/>
  <c r="L71" i="6"/>
  <c r="L4" i="6"/>
  <c r="L61" i="6"/>
  <c r="P136" i="6"/>
  <c r="D82" i="6"/>
  <c r="D29" i="6"/>
  <c r="D37" i="6"/>
  <c r="D34" i="6"/>
  <c r="U57" i="6"/>
  <c r="U68" i="6"/>
  <c r="U146" i="6"/>
  <c r="U91" i="6"/>
  <c r="U65" i="6"/>
  <c r="U45" i="6"/>
  <c r="U141" i="6"/>
  <c r="A26" i="6"/>
  <c r="A83" i="6"/>
  <c r="A2" i="6"/>
  <c r="A104" i="6"/>
  <c r="A132" i="6"/>
  <c r="A135" i="6"/>
  <c r="A13" i="6"/>
  <c r="A148" i="6"/>
  <c r="A65" i="6"/>
  <c r="A91" i="6"/>
  <c r="A119" i="6"/>
  <c r="A43" i="6"/>
  <c r="A126" i="6"/>
  <c r="T125" i="6"/>
  <c r="T85" i="6"/>
  <c r="T81" i="6"/>
  <c r="T62" i="6"/>
  <c r="T119" i="6"/>
  <c r="T102" i="6"/>
  <c r="T38" i="6"/>
  <c r="T22" i="6"/>
  <c r="T95" i="6"/>
  <c r="T105" i="6"/>
  <c r="T79" i="6"/>
  <c r="T78" i="6"/>
  <c r="T56" i="6"/>
  <c r="T84" i="6"/>
  <c r="T7" i="6"/>
  <c r="T58" i="6"/>
  <c r="T44" i="6"/>
  <c r="T116" i="6"/>
  <c r="T133" i="6"/>
  <c r="T143" i="6"/>
  <c r="T120" i="6"/>
  <c r="O141" i="6"/>
  <c r="O81" i="6"/>
  <c r="O139" i="6"/>
  <c r="O64" i="6"/>
  <c r="O50" i="6"/>
  <c r="O147" i="6"/>
  <c r="O132" i="6"/>
  <c r="O135" i="6"/>
  <c r="O66" i="6"/>
  <c r="O37" i="6"/>
  <c r="O131" i="6"/>
  <c r="O13" i="6"/>
  <c r="O6" i="6"/>
  <c r="O49" i="6"/>
  <c r="O91" i="6"/>
  <c r="O109" i="6"/>
  <c r="O110" i="6"/>
  <c r="O128" i="6"/>
  <c r="O38" i="6"/>
  <c r="O17" i="6"/>
  <c r="O61" i="6"/>
  <c r="O78" i="6"/>
  <c r="O92" i="6"/>
  <c r="O107" i="6"/>
  <c r="O1" i="6"/>
  <c r="O72" i="6"/>
  <c r="O129" i="6"/>
  <c r="O102" i="6"/>
  <c r="O4" i="6"/>
  <c r="O133" i="6"/>
  <c r="O7" i="6"/>
  <c r="O105" i="6"/>
  <c r="O14" i="6"/>
  <c r="O68" i="6"/>
  <c r="O149" i="6"/>
  <c r="O69" i="6"/>
  <c r="O116" i="6"/>
  <c r="O9" i="6"/>
  <c r="O124" i="6"/>
  <c r="O25" i="6"/>
  <c r="O76" i="6"/>
  <c r="O36" i="6"/>
  <c r="O67" i="6"/>
  <c r="O11" i="6"/>
  <c r="O115" i="6"/>
  <c r="O5" i="6"/>
  <c r="O80" i="6"/>
  <c r="O22" i="6"/>
  <c r="O62" i="6"/>
  <c r="O95" i="6"/>
  <c r="O3" i="6"/>
  <c r="O123" i="6"/>
  <c r="O33" i="6"/>
  <c r="O75" i="6"/>
  <c r="O140" i="6"/>
  <c r="O46" i="6"/>
  <c r="O48" i="6"/>
  <c r="O97" i="6"/>
  <c r="O58" i="6"/>
  <c r="O144" i="6"/>
  <c r="O34" i="6"/>
  <c r="O39" i="6"/>
  <c r="O138" i="6"/>
  <c r="O118" i="6"/>
  <c r="O10" i="6"/>
  <c r="O119" i="6"/>
  <c r="O28" i="6"/>
  <c r="O94" i="6"/>
  <c r="O86" i="6"/>
  <c r="O96" i="6"/>
  <c r="U118" i="6"/>
  <c r="U56" i="6"/>
  <c r="U88" i="6"/>
  <c r="U53" i="6"/>
  <c r="U142" i="6"/>
  <c r="U131" i="6"/>
  <c r="U34" i="6"/>
  <c r="U62" i="6"/>
  <c r="U9" i="6"/>
  <c r="U128" i="6"/>
  <c r="U15" i="6"/>
  <c r="U145" i="6"/>
  <c r="U27" i="6"/>
  <c r="U77" i="6"/>
  <c r="U52" i="6"/>
  <c r="U90" i="6"/>
  <c r="U107" i="6"/>
  <c r="U21" i="6"/>
  <c r="U129" i="6"/>
  <c r="U104" i="6"/>
  <c r="U98" i="6"/>
  <c r="U37" i="6"/>
  <c r="U64" i="6"/>
  <c r="U39" i="6"/>
  <c r="U89" i="6"/>
  <c r="U143" i="6"/>
  <c r="U85" i="6"/>
  <c r="U54" i="6"/>
  <c r="U136" i="6"/>
  <c r="U6" i="6"/>
  <c r="U3" i="6"/>
  <c r="U38" i="6"/>
  <c r="T54" i="6"/>
  <c r="T8" i="6"/>
  <c r="O100" i="6"/>
  <c r="O112" i="6"/>
  <c r="O43" i="6"/>
  <c r="O29" i="6"/>
  <c r="O101" i="6"/>
  <c r="O70" i="6"/>
  <c r="O8" i="6"/>
  <c r="O18" i="6"/>
  <c r="T126" i="6"/>
  <c r="T63" i="6"/>
  <c r="A33" i="6"/>
  <c r="A69" i="6"/>
  <c r="A137" i="6"/>
  <c r="A15" i="6"/>
  <c r="A16" i="6"/>
  <c r="A82" i="6"/>
  <c r="A85" i="6"/>
  <c r="A62" i="6"/>
  <c r="A12" i="6"/>
  <c r="D38" i="6"/>
  <c r="O134" i="6"/>
  <c r="O99" i="6"/>
  <c r="O151" i="6"/>
  <c r="O137" i="6"/>
  <c r="O98" i="6"/>
  <c r="O16" i="6"/>
  <c r="T149" i="6"/>
  <c r="U43" i="6"/>
  <c r="A30" i="6"/>
  <c r="U103" i="6"/>
  <c r="U133" i="6"/>
  <c r="U44" i="6"/>
  <c r="U102" i="6"/>
  <c r="U92" i="6"/>
  <c r="U60" i="6"/>
  <c r="U25" i="6"/>
  <c r="U74" i="6"/>
  <c r="U50" i="6"/>
  <c r="U1" i="6"/>
  <c r="U22" i="6"/>
  <c r="U124" i="6"/>
  <c r="U41" i="6"/>
  <c r="U130" i="6"/>
  <c r="U42" i="6"/>
  <c r="U7" i="6"/>
  <c r="U105" i="6"/>
  <c r="U63" i="6"/>
  <c r="U122" i="6"/>
  <c r="U5" i="6"/>
  <c r="U17" i="6"/>
  <c r="U119" i="6"/>
  <c r="U47" i="6"/>
  <c r="U11" i="6"/>
  <c r="U132" i="6"/>
  <c r="U14" i="6"/>
  <c r="U127" i="6"/>
  <c r="U109" i="6"/>
  <c r="U46" i="6"/>
  <c r="U76" i="6"/>
  <c r="U31" i="6"/>
  <c r="U125" i="6"/>
  <c r="U94" i="6"/>
  <c r="U35" i="6"/>
  <c r="T15" i="6"/>
  <c r="T136" i="6"/>
  <c r="O44" i="6"/>
  <c r="O103" i="6"/>
  <c r="O106" i="6"/>
  <c r="O146" i="6"/>
  <c r="O74" i="6"/>
  <c r="O52" i="6"/>
  <c r="O54" i="6"/>
  <c r="O15" i="6"/>
  <c r="T82" i="6"/>
  <c r="T86" i="6"/>
  <c r="A143" i="6"/>
  <c r="A60" i="6"/>
  <c r="A78" i="6"/>
  <c r="A31" i="6"/>
  <c r="A67" i="6"/>
  <c r="A88" i="6"/>
  <c r="A113" i="6"/>
  <c r="A98" i="6"/>
  <c r="A3" i="6"/>
  <c r="A72" i="6"/>
  <c r="O148" i="6"/>
  <c r="O40" i="6"/>
  <c r="O32" i="6"/>
  <c r="O19" i="6"/>
  <c r="O90" i="6"/>
  <c r="T55" i="6"/>
  <c r="O23" i="6"/>
  <c r="T128" i="6"/>
  <c r="G101" i="9"/>
  <c r="A101" i="9" s="1"/>
  <c r="G117" i="9"/>
  <c r="A117" i="9" s="1"/>
  <c r="G91" i="9"/>
  <c r="A91" i="9" s="1"/>
  <c r="G144" i="9"/>
  <c r="A144" i="9" s="1"/>
  <c r="G112" i="9"/>
  <c r="A112" i="9" s="1"/>
  <c r="G73" i="9"/>
  <c r="A73" i="9" s="1"/>
  <c r="G114" i="9"/>
  <c r="A114" i="9" s="1"/>
  <c r="D5" i="11"/>
  <c r="G110" i="9"/>
  <c r="A110" i="9" s="1"/>
  <c r="G115" i="9"/>
  <c r="A115" i="9" s="1"/>
  <c r="G80" i="9"/>
  <c r="A80" i="9" s="1"/>
  <c r="G96" i="9"/>
  <c r="A96" i="9" s="1"/>
  <c r="G111" i="9"/>
  <c r="A111" i="9" s="1"/>
  <c r="G92" i="9"/>
  <c r="A92" i="9" s="1"/>
  <c r="G151" i="9"/>
  <c r="A151" i="9" s="1"/>
  <c r="G123" i="9"/>
  <c r="A123" i="9" s="1"/>
  <c r="G95" i="9"/>
  <c r="A95" i="9" s="1"/>
  <c r="G126" i="9"/>
  <c r="A126" i="9" s="1"/>
  <c r="G90" i="9"/>
  <c r="A90" i="9" s="1"/>
  <c r="G69" i="9"/>
  <c r="A69" i="9" s="1"/>
  <c r="G88" i="9"/>
  <c r="A88" i="9" s="1"/>
  <c r="G70" i="9"/>
  <c r="A70" i="9" s="1"/>
  <c r="G89" i="9"/>
  <c r="A89" i="9" s="1"/>
  <c r="G79" i="9"/>
  <c r="A79" i="9" s="1"/>
  <c r="G153" i="9"/>
  <c r="A153" i="9" s="1"/>
  <c r="G103" i="9"/>
  <c r="A103" i="9" s="1"/>
  <c r="G149" i="9"/>
  <c r="A149" i="9" s="1"/>
  <c r="G124" i="9"/>
  <c r="A124" i="9" s="1"/>
  <c r="G155" i="9"/>
  <c r="A155" i="9" s="1"/>
  <c r="G130" i="9"/>
  <c r="A130" i="9" s="1"/>
  <c r="G102" i="9"/>
  <c r="A102" i="9" s="1"/>
  <c r="G122" i="9"/>
  <c r="A122" i="9" s="1"/>
  <c r="G146" i="9"/>
  <c r="A146" i="9" s="1"/>
  <c r="G78" i="9"/>
  <c r="A78" i="9" s="1"/>
  <c r="G77" i="9"/>
  <c r="A77" i="9" s="1"/>
  <c r="G81" i="9"/>
  <c r="A81" i="9" s="1"/>
  <c r="G75" i="9"/>
  <c r="A75" i="9" s="1"/>
  <c r="G142" i="9"/>
  <c r="A142" i="9" s="1"/>
  <c r="G152" i="9"/>
  <c r="A152" i="9" s="1"/>
  <c r="G109" i="9"/>
  <c r="A109" i="9" s="1"/>
  <c r="G118" i="9"/>
  <c r="A118" i="9" s="1"/>
  <c r="G72" i="9"/>
  <c r="A72" i="9" s="1"/>
  <c r="G97" i="9"/>
  <c r="A97" i="9" s="1"/>
  <c r="G140" i="9"/>
  <c r="A140" i="9" s="1"/>
  <c r="G116" i="9"/>
  <c r="A116" i="9" s="1"/>
  <c r="G74" i="9"/>
  <c r="A74" i="9" s="1"/>
  <c r="G143" i="9"/>
  <c r="A143" i="9" s="1"/>
  <c r="G98" i="9"/>
  <c r="A98" i="9" s="1"/>
  <c r="G71" i="9"/>
  <c r="A71" i="9" s="1"/>
  <c r="G150" i="9"/>
  <c r="A150" i="9" s="1"/>
  <c r="G76" i="9"/>
  <c r="A76" i="9" s="1"/>
  <c r="G99" i="9"/>
  <c r="A99" i="9" s="1"/>
  <c r="G129" i="9"/>
  <c r="A129" i="9" s="1"/>
  <c r="G125" i="9"/>
  <c r="A125" i="9" s="1"/>
  <c r="G100" i="9"/>
  <c r="A100" i="9" s="1"/>
  <c r="G121" i="9"/>
  <c r="A121" i="9" s="1"/>
  <c r="G156" i="9"/>
  <c r="A156" i="9" s="1"/>
  <c r="G113" i="9"/>
  <c r="A113" i="9" s="1"/>
  <c r="K61" i="6"/>
  <c r="K40" i="6"/>
  <c r="K46" i="6"/>
  <c r="K70" i="6"/>
  <c r="K68" i="6"/>
  <c r="K143" i="6"/>
  <c r="K132" i="6"/>
  <c r="K140" i="6"/>
  <c r="K115" i="6"/>
  <c r="K78" i="6"/>
  <c r="K29" i="6"/>
  <c r="K1" i="6"/>
  <c r="K102" i="6"/>
  <c r="K33" i="6"/>
  <c r="Q7" i="6"/>
  <c r="Q52" i="6"/>
  <c r="Q49" i="6"/>
  <c r="K91" i="6"/>
  <c r="K71" i="6"/>
  <c r="K24" i="6"/>
  <c r="Q17" i="6"/>
  <c r="Q30" i="6"/>
  <c r="Q42" i="6"/>
  <c r="Q38" i="6"/>
  <c r="Q22" i="6"/>
  <c r="Q75" i="6"/>
  <c r="Q47" i="6"/>
  <c r="Q105" i="6"/>
  <c r="Q141" i="6"/>
  <c r="Q21" i="6"/>
  <c r="Q62" i="6"/>
  <c r="Q13" i="6"/>
  <c r="Q101" i="6"/>
  <c r="Q35" i="6"/>
  <c r="Q11" i="6"/>
  <c r="Q8" i="6"/>
  <c r="Q9" i="6"/>
  <c r="Q115" i="6"/>
  <c r="Q122" i="6"/>
  <c r="Q99" i="6"/>
  <c r="Q104" i="6"/>
  <c r="Q140" i="6"/>
  <c r="Q100" i="6"/>
  <c r="Q131" i="6"/>
  <c r="N47" i="6"/>
  <c r="N104" i="6"/>
  <c r="N45" i="6"/>
  <c r="Q151" i="6"/>
  <c r="N18" i="6"/>
  <c r="N28" i="6"/>
  <c r="N43" i="6"/>
  <c r="N66" i="6"/>
  <c r="N107" i="6"/>
  <c r="N34" i="6"/>
  <c r="N23" i="6"/>
  <c r="Q32" i="6"/>
  <c r="N33" i="6"/>
  <c r="Q40" i="6"/>
  <c r="Q118" i="6"/>
  <c r="Q6" i="6"/>
  <c r="Q107" i="6"/>
  <c r="Q19" i="6"/>
  <c r="Q44" i="6"/>
  <c r="N49" i="6"/>
  <c r="Q77" i="6"/>
  <c r="Q66" i="6"/>
  <c r="N147" i="6"/>
  <c r="N35" i="6"/>
  <c r="N73" i="6"/>
  <c r="N31" i="6"/>
  <c r="N140" i="6"/>
  <c r="N61" i="6"/>
  <c r="N64" i="6"/>
  <c r="N79" i="6"/>
  <c r="N150" i="6"/>
  <c r="N112" i="6"/>
  <c r="N7" i="6"/>
  <c r="N56" i="6"/>
  <c r="N119" i="6"/>
  <c r="N152" i="6"/>
  <c r="N151" i="6"/>
  <c r="N22" i="6"/>
  <c r="N36" i="6"/>
  <c r="N72" i="6"/>
  <c r="N123" i="6"/>
  <c r="N50" i="6"/>
  <c r="N65" i="6"/>
  <c r="N137" i="6"/>
  <c r="N131" i="6"/>
  <c r="N143" i="6"/>
  <c r="N4" i="6"/>
  <c r="N87" i="6"/>
  <c r="N81" i="6"/>
  <c r="N144" i="6"/>
  <c r="N103" i="6"/>
  <c r="N127" i="6"/>
  <c r="N126" i="6"/>
  <c r="N110" i="6"/>
  <c r="N128" i="6"/>
  <c r="N69" i="6"/>
  <c r="N106" i="6"/>
  <c r="N114" i="6"/>
  <c r="N62" i="6"/>
  <c r="N148" i="6"/>
  <c r="N90" i="6"/>
  <c r="N83" i="6"/>
  <c r="N54" i="6"/>
  <c r="N117" i="6"/>
  <c r="N55" i="6"/>
  <c r="N109" i="6"/>
  <c r="N1" i="6"/>
  <c r="N95" i="6"/>
  <c r="N75" i="6"/>
  <c r="N68" i="6"/>
  <c r="N142" i="6"/>
  <c r="N8" i="6"/>
  <c r="N53" i="6"/>
  <c r="Q109" i="6"/>
  <c r="Q137" i="6"/>
  <c r="Q97" i="6"/>
  <c r="Q112" i="6"/>
  <c r="Q102" i="6"/>
  <c r="Q36" i="6"/>
  <c r="Q106" i="6"/>
  <c r="Q58" i="6"/>
  <c r="Q142" i="6"/>
  <c r="Q43" i="6"/>
  <c r="Q85" i="6"/>
  <c r="Q60" i="6"/>
  <c r="K99" i="6"/>
  <c r="K65" i="6"/>
  <c r="K64" i="6"/>
  <c r="Q124" i="6"/>
  <c r="Q56" i="6"/>
  <c r="K98" i="6"/>
  <c r="K21" i="6"/>
  <c r="K42" i="6"/>
  <c r="K4" i="6"/>
  <c r="Q133" i="6"/>
  <c r="Q94" i="6"/>
  <c r="Q87" i="6"/>
  <c r="Q92" i="6"/>
  <c r="Q20" i="6"/>
  <c r="Q125" i="6"/>
  <c r="Q145" i="6"/>
  <c r="Q91" i="6"/>
  <c r="Q4" i="6"/>
  <c r="Q3" i="6"/>
  <c r="Q1" i="6"/>
  <c r="Q90" i="6"/>
  <c r="Q10" i="6"/>
  <c r="Q45" i="6"/>
  <c r="Q63" i="6"/>
  <c r="Q84" i="6"/>
  <c r="Q16" i="6"/>
  <c r="Q121" i="6"/>
  <c r="Q26" i="6"/>
  <c r="Q79" i="6"/>
  <c r="Q59" i="6"/>
  <c r="Q111" i="6"/>
  <c r="Q88" i="6"/>
  <c r="Q147" i="6"/>
  <c r="Q82" i="6"/>
  <c r="Q126" i="6"/>
  <c r="Q110" i="6"/>
  <c r="K121" i="6"/>
  <c r="K19" i="6"/>
  <c r="K123" i="6"/>
  <c r="K145" i="6"/>
  <c r="Q54" i="6"/>
  <c r="K113" i="6"/>
  <c r="Q57" i="6"/>
  <c r="K88" i="6"/>
  <c r="K6" i="6"/>
  <c r="K93" i="6"/>
  <c r="Q39" i="6"/>
  <c r="Q69" i="6"/>
  <c r="Q128" i="6"/>
  <c r="Q136" i="6"/>
  <c r="Q80" i="6"/>
  <c r="Q150" i="6"/>
  <c r="Q61" i="6"/>
  <c r="Q113" i="6"/>
  <c r="Q27" i="6"/>
  <c r="Q5" i="6"/>
  <c r="Q28" i="6"/>
  <c r="Q98" i="6"/>
  <c r="Q41" i="6"/>
  <c r="N11" i="6"/>
  <c r="N42" i="6"/>
  <c r="N30" i="6"/>
  <c r="Q50" i="6"/>
  <c r="N124" i="6"/>
  <c r="N48" i="6"/>
  <c r="Q116" i="6"/>
  <c r="Q123" i="6"/>
  <c r="Q78" i="6"/>
  <c r="Q23" i="6"/>
  <c r="Q64" i="6"/>
  <c r="Q119" i="6"/>
  <c r="Q148" i="6"/>
  <c r="N136" i="6"/>
  <c r="N92" i="6"/>
  <c r="N27" i="6"/>
  <c r="Q46" i="6"/>
  <c r="N111" i="6"/>
  <c r="Q146" i="6"/>
  <c r="Q93" i="6"/>
  <c r="Q114" i="6"/>
  <c r="N141" i="6"/>
  <c r="N5" i="6"/>
  <c r="N86" i="6"/>
  <c r="N25" i="6"/>
  <c r="N70" i="6"/>
  <c r="N37" i="6"/>
  <c r="N16" i="6"/>
  <c r="N145" i="6"/>
  <c r="N60" i="6"/>
  <c r="N129" i="6"/>
  <c r="N84" i="6"/>
  <c r="N9" i="6"/>
  <c r="N2" i="6"/>
  <c r="N14" i="6"/>
  <c r="N63" i="6"/>
  <c r="N46" i="6"/>
  <c r="N115" i="6"/>
  <c r="N135" i="6"/>
  <c r="N40" i="6"/>
  <c r="N94" i="6"/>
  <c r="N32" i="6"/>
  <c r="N146" i="6"/>
  <c r="Q15" i="6"/>
  <c r="N121" i="6"/>
  <c r="Q95" i="6"/>
  <c r="Q108" i="6"/>
  <c r="Q72" i="6"/>
  <c r="Q12" i="6"/>
  <c r="Q70" i="6"/>
  <c r="Q149" i="6"/>
  <c r="Q117" i="6"/>
  <c r="Q55" i="6"/>
  <c r="Q48" i="6"/>
  <c r="Q24" i="6"/>
  <c r="Q65" i="6"/>
  <c r="Q14" i="6"/>
  <c r="N17" i="6"/>
  <c r="N102" i="6"/>
  <c r="Q33" i="6"/>
  <c r="N108" i="6"/>
  <c r="N99" i="6"/>
  <c r="N82" i="6"/>
  <c r="Q71" i="6"/>
  <c r="N44" i="6"/>
  <c r="N125" i="6"/>
  <c r="N96" i="6"/>
  <c r="Q37" i="6"/>
  <c r="N71" i="6"/>
  <c r="Q25" i="6"/>
  <c r="M63" i="6"/>
  <c r="M58" i="6"/>
  <c r="M10" i="6"/>
  <c r="M148" i="6"/>
  <c r="M28" i="6"/>
  <c r="M74" i="6"/>
  <c r="M139" i="6"/>
  <c r="M140" i="6"/>
  <c r="M122" i="6"/>
  <c r="Q130" i="6"/>
  <c r="Q51" i="6"/>
  <c r="Q135" i="6"/>
  <c r="Q144" i="6"/>
  <c r="Q134" i="6"/>
  <c r="M69" i="6"/>
  <c r="M121" i="6"/>
  <c r="M146" i="6"/>
  <c r="M31" i="6"/>
  <c r="M147" i="6"/>
  <c r="M136" i="6"/>
  <c r="M106" i="6"/>
  <c r="M93" i="6"/>
  <c r="M102" i="6"/>
  <c r="M99" i="6"/>
  <c r="M90" i="6"/>
  <c r="M91" i="6"/>
  <c r="M55" i="6"/>
  <c r="M80" i="6"/>
  <c r="M120" i="6"/>
  <c r="M20" i="6"/>
  <c r="M75" i="6"/>
  <c r="M15" i="6"/>
  <c r="M117" i="6"/>
  <c r="M41" i="6"/>
  <c r="M81" i="6"/>
  <c r="M53" i="6"/>
  <c r="M112" i="6"/>
  <c r="M57" i="6"/>
  <c r="M52" i="6"/>
  <c r="M92" i="6"/>
  <c r="M12" i="6"/>
  <c r="M115" i="6"/>
  <c r="M86" i="6"/>
  <c r="M61" i="6"/>
  <c r="M48" i="6"/>
  <c r="M37" i="6"/>
  <c r="M129" i="6"/>
  <c r="M44" i="6"/>
  <c r="M25" i="6"/>
  <c r="M123" i="6"/>
  <c r="M6" i="6"/>
  <c r="M2" i="6"/>
  <c r="M72" i="6"/>
  <c r="M19" i="6"/>
  <c r="M108" i="6"/>
  <c r="M141" i="6"/>
  <c r="M84" i="6"/>
  <c r="K112" i="6"/>
  <c r="K67" i="6"/>
  <c r="K133" i="6"/>
  <c r="K73" i="6"/>
  <c r="K85" i="6"/>
  <c r="K95" i="6"/>
  <c r="K14" i="6"/>
  <c r="K125" i="6"/>
  <c r="K44" i="6"/>
  <c r="K23" i="6"/>
  <c r="K135" i="6"/>
  <c r="K26" i="6"/>
  <c r="K136" i="6"/>
  <c r="K60" i="6"/>
  <c r="K141" i="6"/>
  <c r="M17" i="6"/>
  <c r="M110" i="6"/>
  <c r="M47" i="6"/>
  <c r="M21" i="6"/>
  <c r="K47" i="6"/>
  <c r="K18" i="6"/>
  <c r="K36" i="6"/>
  <c r="K109" i="6"/>
  <c r="K8" i="6"/>
  <c r="K146" i="6"/>
  <c r="K10" i="6"/>
  <c r="K28" i="6"/>
  <c r="K76" i="6"/>
  <c r="K104" i="6"/>
  <c r="K111" i="6"/>
  <c r="K53" i="6"/>
  <c r="K77" i="6"/>
  <c r="K43" i="6"/>
  <c r="K41" i="6"/>
  <c r="K15" i="6"/>
  <c r="K130" i="6"/>
  <c r="K27" i="6"/>
  <c r="M89" i="6"/>
  <c r="M100" i="6"/>
  <c r="M83" i="6"/>
  <c r="M1" i="6"/>
  <c r="M142" i="6"/>
  <c r="M134" i="6"/>
  <c r="M133" i="6"/>
  <c r="M64" i="6"/>
  <c r="M107" i="6"/>
  <c r="M94" i="6"/>
  <c r="M14" i="6"/>
  <c r="M4" i="6"/>
  <c r="M118" i="6"/>
  <c r="M116" i="6"/>
  <c r="M111" i="6"/>
  <c r="M73" i="6"/>
  <c r="M3" i="6"/>
  <c r="M7" i="6"/>
  <c r="M113" i="6"/>
  <c r="M26" i="6"/>
  <c r="M9" i="6"/>
  <c r="M87" i="6"/>
  <c r="M126" i="6"/>
  <c r="M46" i="6"/>
  <c r="M103" i="6"/>
  <c r="M68" i="6"/>
  <c r="M34" i="6"/>
  <c r="M130" i="6"/>
  <c r="M79" i="6"/>
  <c r="M22" i="6"/>
  <c r="M145" i="6"/>
  <c r="M36" i="6"/>
  <c r="M45" i="6"/>
  <c r="M143" i="6"/>
  <c r="M124" i="6"/>
  <c r="K107" i="6"/>
  <c r="K37" i="6"/>
  <c r="K124" i="6"/>
  <c r="K22" i="6"/>
  <c r="K129" i="6"/>
  <c r="K69" i="6"/>
  <c r="K49" i="6"/>
  <c r="K137" i="6"/>
  <c r="K58" i="6"/>
  <c r="K148" i="6"/>
  <c r="K66" i="6"/>
  <c r="K39" i="6"/>
  <c r="K131" i="6"/>
  <c r="K51" i="6"/>
  <c r="M5" i="6"/>
  <c r="M101" i="6"/>
  <c r="M82" i="6"/>
  <c r="K48" i="6"/>
  <c r="K57" i="6"/>
  <c r="K96" i="6"/>
  <c r="K55" i="6"/>
  <c r="K62" i="6"/>
  <c r="K144" i="6"/>
  <c r="K152" i="6"/>
  <c r="K7" i="6"/>
  <c r="K20" i="6"/>
  <c r="K38" i="6"/>
  <c r="K52" i="6"/>
  <c r="K72" i="6"/>
  <c r="K150" i="6"/>
  <c r="K17" i="6"/>
  <c r="K54" i="6"/>
  <c r="K11" i="6"/>
  <c r="K126" i="6"/>
  <c r="K97" i="6"/>
  <c r="K89" i="6"/>
  <c r="K2" i="6"/>
  <c r="M11" i="6"/>
  <c r="M125" i="6"/>
  <c r="M24" i="6"/>
  <c r="M131" i="6"/>
  <c r="M38" i="6"/>
  <c r="M96" i="6"/>
  <c r="M62" i="6"/>
  <c r="M119" i="6"/>
  <c r="M40" i="6"/>
  <c r="M13" i="6"/>
  <c r="M76" i="6"/>
  <c r="M104" i="6"/>
  <c r="M18" i="6"/>
  <c r="M16" i="6"/>
  <c r="M150" i="6"/>
  <c r="M85" i="6"/>
  <c r="Q89" i="6"/>
  <c r="M35" i="6"/>
  <c r="M49" i="6"/>
  <c r="M138" i="6"/>
  <c r="M67" i="6"/>
  <c r="M32" i="6"/>
  <c r="M128" i="6"/>
  <c r="M39" i="6"/>
  <c r="M54" i="6"/>
  <c r="M132" i="6"/>
  <c r="M137" i="6"/>
  <c r="M71" i="6"/>
  <c r="M8" i="6"/>
  <c r="M43" i="6"/>
  <c r="M42" i="6"/>
  <c r="M135" i="6"/>
  <c r="M97" i="6"/>
  <c r="M50" i="6"/>
  <c r="M95" i="6"/>
  <c r="M77" i="6"/>
  <c r="K134" i="6"/>
  <c r="K87" i="6"/>
  <c r="K13" i="6"/>
  <c r="K119" i="6"/>
  <c r="K32" i="6"/>
  <c r="K120" i="6"/>
  <c r="K75" i="6"/>
  <c r="K106" i="6"/>
  <c r="K128" i="6"/>
  <c r="K30" i="6"/>
  <c r="K149" i="6"/>
  <c r="K82" i="6"/>
  <c r="K138" i="6"/>
  <c r="K50" i="6"/>
  <c r="K35" i="6"/>
  <c r="M23" i="6"/>
  <c r="M27" i="6"/>
  <c r="M66" i="6"/>
  <c r="M151" i="6"/>
  <c r="K79" i="6"/>
  <c r="K108" i="6"/>
  <c r="K101" i="6"/>
  <c r="K142" i="6"/>
  <c r="K80" i="6"/>
  <c r="K151" i="6"/>
  <c r="K81" i="6"/>
  <c r="K56" i="6"/>
  <c r="K118" i="6"/>
  <c r="K114" i="6"/>
  <c r="K92" i="6"/>
  <c r="K16" i="6"/>
  <c r="K25" i="6"/>
  <c r="K139" i="6"/>
  <c r="K83" i="6"/>
  <c r="K59" i="6"/>
  <c r="M105" i="6"/>
  <c r="M59" i="6"/>
  <c r="M65" i="6"/>
  <c r="M152" i="6"/>
  <c r="M114" i="6"/>
  <c r="M30" i="6"/>
  <c r="M33" i="6"/>
  <c r="M144" i="6"/>
  <c r="M109" i="6"/>
  <c r="M149" i="6"/>
  <c r="M98" i="6"/>
  <c r="M60" i="6"/>
  <c r="M127" i="6"/>
  <c r="M88" i="6"/>
  <c r="M29" i="6"/>
  <c r="M70" i="6"/>
  <c r="M51" i="6"/>
  <c r="J25" i="6"/>
  <c r="J24" i="6"/>
  <c r="J61" i="6"/>
  <c r="J45" i="6"/>
  <c r="J20" i="6"/>
  <c r="J67" i="6"/>
  <c r="N39" i="6"/>
  <c r="N89" i="6"/>
  <c r="M78" i="6"/>
  <c r="J42" i="6"/>
  <c r="J43" i="6"/>
  <c r="J71" i="6"/>
  <c r="J18" i="6"/>
  <c r="R139" i="6"/>
  <c r="R143" i="6"/>
  <c r="Y4" i="2"/>
  <c r="S91" i="6" s="1"/>
  <c r="R90" i="6"/>
  <c r="R70" i="6"/>
  <c r="R65" i="6"/>
  <c r="R73" i="6"/>
  <c r="R98" i="6"/>
  <c r="R82" i="6"/>
  <c r="R37" i="6"/>
  <c r="R30" i="6"/>
  <c r="R76" i="6"/>
  <c r="R120" i="6"/>
  <c r="R26" i="6"/>
  <c r="R152" i="6"/>
  <c r="R92" i="6"/>
  <c r="R86" i="6"/>
  <c r="R85" i="6"/>
  <c r="R99" i="6"/>
  <c r="R108" i="6"/>
  <c r="R130" i="6"/>
  <c r="R58" i="6"/>
  <c r="R150" i="6"/>
  <c r="R127" i="6"/>
  <c r="R95" i="6"/>
  <c r="R79" i="6"/>
  <c r="R141" i="6"/>
  <c r="R5" i="6"/>
  <c r="R17" i="6"/>
  <c r="R123" i="6"/>
  <c r="R69" i="6"/>
  <c r="R137" i="6"/>
  <c r="R142" i="6"/>
  <c r="R148" i="6"/>
  <c r="R110" i="6"/>
  <c r="R66" i="6"/>
  <c r="R21" i="6"/>
  <c r="R125" i="6"/>
  <c r="R138" i="6"/>
  <c r="R48" i="6"/>
  <c r="R31" i="6"/>
  <c r="R35" i="6"/>
  <c r="R74" i="6"/>
  <c r="R19" i="6"/>
  <c r="R53" i="6"/>
  <c r="R16" i="6"/>
  <c r="R77" i="6"/>
  <c r="R4" i="6"/>
  <c r="R41" i="6"/>
  <c r="R96" i="6"/>
  <c r="R23" i="6"/>
  <c r="R55" i="6"/>
  <c r="R129" i="6"/>
  <c r="R128" i="6"/>
  <c r="R88" i="6"/>
  <c r="R109" i="6"/>
  <c r="R36" i="6"/>
  <c r="R54" i="6"/>
  <c r="R84" i="6"/>
  <c r="R47" i="6"/>
  <c r="R52" i="6"/>
  <c r="R93" i="6"/>
  <c r="R29" i="6"/>
  <c r="R24" i="6"/>
  <c r="R146" i="6"/>
  <c r="R121" i="6"/>
  <c r="R112" i="6"/>
  <c r="R27" i="6"/>
  <c r="R149" i="6"/>
  <c r="R94" i="6"/>
  <c r="R122" i="6"/>
  <c r="R20" i="6"/>
  <c r="R34" i="6"/>
  <c r="R91" i="6"/>
  <c r="R97" i="6"/>
  <c r="R63" i="6"/>
  <c r="R114" i="6"/>
  <c r="R147" i="6"/>
  <c r="R40" i="6"/>
  <c r="R62" i="6"/>
  <c r="R80" i="6"/>
  <c r="R38" i="6"/>
  <c r="R87" i="6"/>
  <c r="R133" i="6"/>
  <c r="R89" i="6"/>
  <c r="R44" i="6"/>
  <c r="R106" i="6"/>
  <c r="R105" i="6"/>
  <c r="R118" i="6"/>
  <c r="R101" i="6"/>
  <c r="R81" i="6"/>
  <c r="R135" i="6"/>
  <c r="R102" i="6"/>
  <c r="R151" i="6"/>
  <c r="R49" i="6"/>
  <c r="R132" i="6"/>
  <c r="R131" i="6"/>
  <c r="R126" i="6"/>
  <c r="R32" i="6"/>
  <c r="R72" i="6"/>
  <c r="R111" i="6"/>
  <c r="R8" i="6"/>
  <c r="R115" i="6"/>
  <c r="R134" i="6"/>
  <c r="R100" i="6"/>
  <c r="R11" i="6"/>
  <c r="R9" i="6"/>
  <c r="R113" i="6"/>
  <c r="R144" i="6"/>
  <c r="R83" i="6"/>
  <c r="R10" i="6"/>
  <c r="R6" i="6"/>
  <c r="R33" i="6"/>
  <c r="R124" i="6"/>
  <c r="R117" i="6"/>
  <c r="R2" i="6"/>
  <c r="R116" i="6"/>
  <c r="R39" i="6"/>
  <c r="R57" i="6"/>
  <c r="R22" i="6"/>
  <c r="R51" i="6"/>
  <c r="R25" i="6"/>
  <c r="R68" i="6"/>
  <c r="R56" i="6"/>
  <c r="R107" i="6"/>
  <c r="R14" i="6"/>
  <c r="R75" i="6"/>
  <c r="R78" i="6"/>
  <c r="R60" i="6"/>
  <c r="R71" i="6"/>
  <c r="R140" i="6"/>
  <c r="R46" i="6"/>
  <c r="R18" i="6"/>
  <c r="R15" i="6"/>
  <c r="R50" i="6"/>
  <c r="R136" i="6"/>
  <c r="R45" i="6"/>
  <c r="R43" i="6"/>
  <c r="R13" i="6"/>
  <c r="R28" i="6"/>
  <c r="R145" i="6"/>
  <c r="R61" i="6"/>
  <c r="R119" i="6"/>
  <c r="R64" i="6"/>
  <c r="R67" i="6"/>
  <c r="R7" i="6"/>
  <c r="R59" i="6"/>
  <c r="R104" i="6"/>
  <c r="R103" i="6"/>
  <c r="R42" i="6"/>
  <c r="R3" i="6"/>
  <c r="R1" i="6"/>
  <c r="Q68" i="6"/>
  <c r="Q96" i="6"/>
  <c r="Q139" i="6"/>
  <c r="N77" i="6"/>
  <c r="K31" i="6"/>
  <c r="K9" i="6"/>
  <c r="K100" i="6"/>
  <c r="K90" i="6"/>
  <c r="K84" i="6"/>
  <c r="K103" i="6"/>
  <c r="K122" i="6"/>
  <c r="K117" i="6"/>
  <c r="K94" i="6"/>
  <c r="K127" i="6"/>
  <c r="K3" i="6"/>
  <c r="K5" i="6"/>
  <c r="K34" i="6"/>
  <c r="K63" i="6"/>
  <c r="K110" i="6"/>
  <c r="K116" i="6"/>
  <c r="K105" i="6"/>
  <c r="K147" i="6"/>
  <c r="K12" i="6"/>
  <c r="J120" i="6"/>
  <c r="J63" i="6"/>
  <c r="J33" i="6"/>
  <c r="J86" i="6"/>
  <c r="J109" i="6"/>
  <c r="J9" i="6"/>
  <c r="J105" i="6"/>
  <c r="J114" i="6"/>
  <c r="J147" i="6"/>
  <c r="J96" i="6"/>
  <c r="J44" i="6"/>
  <c r="J79" i="6"/>
  <c r="J85" i="6"/>
  <c r="J1" i="6"/>
  <c r="J80" i="6"/>
  <c r="J77" i="6"/>
  <c r="J75" i="6"/>
  <c r="J137" i="6"/>
  <c r="J98" i="6"/>
  <c r="J115" i="6"/>
  <c r="J132" i="6"/>
  <c r="J59" i="6"/>
  <c r="J90" i="6"/>
  <c r="J60" i="6"/>
  <c r="J142" i="6"/>
  <c r="J74" i="6"/>
  <c r="J16" i="6"/>
  <c r="J127" i="6"/>
  <c r="J87" i="6"/>
  <c r="J151" i="6"/>
  <c r="J17" i="6"/>
  <c r="J140" i="6"/>
  <c r="J104" i="6"/>
  <c r="J119" i="6"/>
  <c r="J52" i="6"/>
  <c r="J118" i="6"/>
  <c r="J50" i="6"/>
  <c r="J68" i="6"/>
  <c r="J135" i="6"/>
  <c r="J102" i="6"/>
  <c r="J128" i="6"/>
  <c r="J54" i="6"/>
  <c r="J64" i="6"/>
  <c r="J101" i="6"/>
  <c r="J34" i="6"/>
  <c r="J129" i="6"/>
  <c r="J46" i="6"/>
  <c r="J21" i="6"/>
  <c r="J78" i="6"/>
  <c r="J69" i="6"/>
  <c r="J126" i="6"/>
  <c r="J131" i="6"/>
  <c r="J11" i="6"/>
  <c r="J65" i="6"/>
  <c r="J81" i="6"/>
  <c r="J145" i="6"/>
  <c r="J4" i="6"/>
  <c r="J23" i="6"/>
  <c r="J62" i="6"/>
  <c r="J108" i="6"/>
  <c r="J130" i="6"/>
  <c r="J41" i="6"/>
  <c r="J144" i="6"/>
  <c r="J26" i="6"/>
  <c r="J93" i="6"/>
  <c r="J12" i="6"/>
  <c r="J138" i="6"/>
  <c r="J121" i="6"/>
  <c r="J92" i="6"/>
  <c r="J112" i="6"/>
  <c r="J122" i="6"/>
  <c r="J51" i="6"/>
  <c r="J30" i="6"/>
  <c r="J49" i="6"/>
  <c r="J97" i="6"/>
  <c r="J110" i="6"/>
  <c r="J3" i="6"/>
  <c r="J48" i="6"/>
  <c r="J55" i="6"/>
  <c r="J124" i="6"/>
  <c r="J146" i="6"/>
  <c r="J5" i="6"/>
  <c r="J73" i="6"/>
  <c r="J94" i="6"/>
  <c r="J47" i="6"/>
  <c r="J148" i="6"/>
  <c r="J37" i="6"/>
  <c r="J36" i="6"/>
  <c r="J123" i="6"/>
  <c r="J125" i="6"/>
  <c r="J29" i="6"/>
  <c r="J141" i="6"/>
  <c r="J57" i="6"/>
  <c r="J13" i="6"/>
  <c r="J39" i="6"/>
  <c r="J83" i="6"/>
  <c r="J136" i="6"/>
  <c r="J111" i="6"/>
  <c r="J32" i="6"/>
  <c r="J76" i="6"/>
  <c r="J84" i="6"/>
  <c r="J117" i="6"/>
  <c r="J107" i="6"/>
  <c r="J6" i="6"/>
  <c r="J91" i="6"/>
  <c r="J143" i="6"/>
  <c r="J35" i="6"/>
  <c r="J106" i="6"/>
  <c r="J70" i="6"/>
  <c r="J19" i="6"/>
  <c r="J40" i="6"/>
  <c r="J139" i="6"/>
  <c r="J8" i="6"/>
  <c r="J14" i="6"/>
  <c r="J56" i="6"/>
  <c r="J99" i="6"/>
  <c r="J152" i="6"/>
  <c r="J82" i="6"/>
  <c r="J7" i="6"/>
  <c r="J53" i="6"/>
  <c r="J100" i="6"/>
  <c r="J133" i="6"/>
  <c r="J103" i="6"/>
  <c r="J22" i="6"/>
  <c r="J89" i="6"/>
  <c r="J10" i="6"/>
  <c r="J95" i="6"/>
  <c r="J149" i="6"/>
  <c r="J116" i="6"/>
  <c r="J88" i="6"/>
  <c r="J27" i="6"/>
  <c r="J66" i="6"/>
  <c r="J134" i="6"/>
  <c r="J150" i="6"/>
  <c r="J58" i="6"/>
  <c r="J2" i="6"/>
  <c r="J15" i="6"/>
  <c r="J113" i="6"/>
  <c r="J72" i="6"/>
  <c r="J38" i="6"/>
  <c r="J31" i="6"/>
  <c r="S51" i="6" l="1"/>
  <c r="S38" i="6"/>
  <c r="S43" i="6"/>
  <c r="S120" i="6"/>
  <c r="S19" i="6"/>
  <c r="S46" i="6"/>
  <c r="S88" i="6"/>
  <c r="S141" i="6"/>
  <c r="S79" i="6"/>
  <c r="S44" i="6"/>
  <c r="S134" i="6"/>
  <c r="S151" i="6"/>
  <c r="S60" i="6"/>
  <c r="S23" i="6"/>
  <c r="S101" i="6"/>
  <c r="S98" i="6"/>
  <c r="S35" i="6"/>
  <c r="S113" i="6"/>
  <c r="S58" i="6"/>
  <c r="S16" i="6"/>
  <c r="S118" i="6"/>
  <c r="S90" i="6"/>
  <c r="S61" i="6"/>
  <c r="S126" i="6"/>
  <c r="S103" i="6"/>
  <c r="S26" i="6"/>
  <c r="S111" i="6"/>
  <c r="S47" i="6"/>
  <c r="S110" i="6"/>
  <c r="S45" i="6"/>
  <c r="S96" i="6"/>
  <c r="S92" i="6"/>
  <c r="S32" i="6"/>
  <c r="S59" i="6"/>
  <c r="S99" i="6"/>
  <c r="S8" i="6"/>
  <c r="S143" i="6"/>
  <c r="S136" i="6"/>
  <c r="S65" i="6"/>
  <c r="S18" i="6"/>
  <c r="S144" i="6"/>
  <c r="S14" i="6"/>
  <c r="S17" i="6"/>
  <c r="S1" i="6"/>
  <c r="S142" i="6"/>
  <c r="S117" i="6"/>
  <c r="S119" i="6"/>
  <c r="S22" i="6"/>
  <c r="S108" i="6"/>
  <c r="S36" i="6"/>
  <c r="S104" i="6"/>
  <c r="S83" i="6"/>
  <c r="S24" i="6"/>
  <c r="S129" i="6"/>
  <c r="S95" i="6"/>
  <c r="S52" i="6"/>
  <c r="S146" i="6"/>
  <c r="S131" i="6"/>
  <c r="S67" i="6"/>
  <c r="S114" i="6"/>
  <c r="S78" i="6"/>
  <c r="S4" i="6"/>
  <c r="S125" i="6"/>
  <c r="S49" i="6"/>
  <c r="S82" i="6"/>
  <c r="S107" i="6"/>
  <c r="S42" i="6"/>
  <c r="S31" i="6"/>
  <c r="S109" i="6"/>
  <c r="S63" i="6"/>
  <c r="S115" i="6"/>
  <c r="S40" i="6"/>
  <c r="S145" i="6"/>
  <c r="S81" i="6"/>
  <c r="S37" i="6"/>
  <c r="S122" i="6"/>
  <c r="S57" i="6"/>
  <c r="S124" i="6"/>
  <c r="S140" i="6"/>
  <c r="S73" i="6"/>
  <c r="S12" i="6"/>
  <c r="S70" i="6"/>
  <c r="S28" i="6"/>
  <c r="S13" i="6"/>
  <c r="S139" i="6"/>
  <c r="S132" i="6"/>
  <c r="S76" i="6"/>
  <c r="S2" i="6"/>
  <c r="S15" i="6"/>
  <c r="S9" i="6"/>
  <c r="S128" i="6"/>
  <c r="S138" i="6"/>
  <c r="S137" i="6"/>
  <c r="S147" i="6"/>
  <c r="S50" i="6"/>
  <c r="S150" i="6"/>
  <c r="S85" i="6"/>
  <c r="S86" i="6"/>
  <c r="S27" i="6"/>
  <c r="S105" i="6"/>
  <c r="S102" i="6"/>
  <c r="S56" i="6"/>
  <c r="S112" i="6"/>
  <c r="S41" i="6"/>
  <c r="S71" i="6"/>
  <c r="S48" i="6"/>
  <c r="S152" i="6"/>
  <c r="S69" i="6"/>
  <c r="S3" i="6"/>
  <c r="S62" i="6"/>
  <c r="S6" i="6"/>
  <c r="S54" i="6"/>
  <c r="S149" i="6"/>
  <c r="S74" i="6"/>
  <c r="S66" i="6"/>
  <c r="S89" i="6"/>
  <c r="S148" i="6"/>
  <c r="S7" i="6"/>
  <c r="S72" i="6"/>
  <c r="S116" i="6"/>
  <c r="S30" i="6"/>
  <c r="S10" i="6"/>
  <c r="S94" i="6"/>
  <c r="S21" i="6"/>
  <c r="S68" i="6"/>
  <c r="S64" i="6"/>
  <c r="S20" i="6"/>
  <c r="S121" i="6"/>
  <c r="S87" i="6"/>
  <c r="S25" i="6"/>
  <c r="S133" i="6"/>
  <c r="S123" i="6"/>
  <c r="S55" i="6"/>
  <c r="S93" i="6"/>
  <c r="S135" i="6"/>
  <c r="S127" i="6"/>
  <c r="S34" i="6"/>
  <c r="S97" i="6"/>
  <c r="S5" i="6"/>
  <c r="S130" i="6"/>
  <c r="S77" i="6"/>
  <c r="S100" i="6"/>
  <c r="S75" i="6"/>
  <c r="S84" i="6"/>
  <c r="S11" i="6"/>
  <c r="S106" i="6"/>
  <c r="S80" i="6"/>
  <c r="S33" i="6"/>
  <c r="S53" i="6"/>
  <c r="S39" i="6"/>
  <c r="S29" i="6"/>
  <c r="O4" i="2" l="1"/>
  <c r="I138" i="6" s="1"/>
  <c r="D143" i="2" s="1"/>
  <c r="I94" i="6" l="1"/>
  <c r="D99" i="2" s="1"/>
  <c r="C99" i="2" s="1"/>
  <c r="I32" i="6"/>
  <c r="D37" i="2" s="1"/>
  <c r="I15" i="6"/>
  <c r="D20" i="2" s="1"/>
  <c r="I35" i="6"/>
  <c r="D40" i="2" s="1"/>
  <c r="C40" i="2" s="1"/>
  <c r="I43" i="6"/>
  <c r="D48" i="2" s="1"/>
  <c r="I46" i="6"/>
  <c r="D51" i="2" s="1"/>
  <c r="C51" i="2" s="1"/>
  <c r="I87" i="6"/>
  <c r="D92" i="2" s="1"/>
  <c r="C92" i="2" s="1"/>
  <c r="I73" i="6"/>
  <c r="D78" i="2" s="1"/>
  <c r="C78" i="2" s="1"/>
  <c r="I148" i="6"/>
  <c r="D153" i="2" s="1"/>
  <c r="C153" i="2" s="1"/>
  <c r="I79" i="6"/>
  <c r="D84" i="2" s="1"/>
  <c r="C84" i="2" s="1"/>
  <c r="I115" i="6"/>
  <c r="D120" i="2" s="1"/>
  <c r="C120" i="2" s="1"/>
  <c r="I31" i="6"/>
  <c r="D36" i="2" s="1"/>
  <c r="C36" i="2" s="1"/>
  <c r="I128" i="6"/>
  <c r="D133" i="2" s="1"/>
  <c r="C133" i="2" s="1"/>
  <c r="I122" i="6"/>
  <c r="D127" i="2" s="1"/>
  <c r="C127" i="2" s="1"/>
  <c r="I82" i="6"/>
  <c r="D87" i="2" s="1"/>
  <c r="C87" i="2" s="1"/>
  <c r="I78" i="6"/>
  <c r="D83" i="2" s="1"/>
  <c r="C83" i="2" s="1"/>
  <c r="I64" i="6"/>
  <c r="D69" i="2" s="1"/>
  <c r="C69" i="2" s="1"/>
  <c r="I26" i="6"/>
  <c r="D31" i="2" s="1"/>
  <c r="C31" i="2" s="1"/>
  <c r="I106" i="6"/>
  <c r="D111" i="2" s="1"/>
  <c r="C111" i="2" s="1"/>
  <c r="I88" i="6"/>
  <c r="D93" i="2" s="1"/>
  <c r="C93" i="2" s="1"/>
  <c r="I93" i="6"/>
  <c r="D98" i="2" s="1"/>
  <c r="C98" i="2" s="1"/>
  <c r="I53" i="6"/>
  <c r="D58" i="2" s="1"/>
  <c r="C58" i="2" s="1"/>
  <c r="I36" i="6"/>
  <c r="D41" i="2" s="1"/>
  <c r="C41" i="2" s="1"/>
  <c r="I58" i="6"/>
  <c r="D63" i="2" s="1"/>
  <c r="C63" i="2" s="1"/>
  <c r="I7" i="6"/>
  <c r="D12" i="2" s="1"/>
  <c r="C12" i="2" s="1"/>
  <c r="I140" i="6"/>
  <c r="D145" i="2" s="1"/>
  <c r="C145" i="2" s="1"/>
  <c r="I51" i="6"/>
  <c r="D56" i="2" s="1"/>
  <c r="C56" i="2" s="1"/>
  <c r="I69" i="6"/>
  <c r="D74" i="2" s="1"/>
  <c r="C74" i="2" s="1"/>
  <c r="I17" i="6"/>
  <c r="D22" i="2" s="1"/>
  <c r="C22" i="2" s="1"/>
  <c r="I66" i="6"/>
  <c r="D71" i="2" s="1"/>
  <c r="C71" i="2" s="1"/>
  <c r="I6" i="6"/>
  <c r="D11" i="2" s="1"/>
  <c r="C11" i="2" s="1"/>
  <c r="I62" i="6"/>
  <c r="D67" i="2" s="1"/>
  <c r="C67" i="2" s="1"/>
  <c r="I96" i="6"/>
  <c r="D101" i="2" s="1"/>
  <c r="C101" i="2" s="1"/>
  <c r="I101" i="6"/>
  <c r="D106" i="2" s="1"/>
  <c r="C106" i="2" s="1"/>
  <c r="I84" i="6"/>
  <c r="D89" i="2" s="1"/>
  <c r="C89" i="2" s="1"/>
  <c r="I65" i="6"/>
  <c r="D70" i="2" s="1"/>
  <c r="C70" i="2" s="1"/>
  <c r="I112" i="6"/>
  <c r="D117" i="2" s="1"/>
  <c r="C117" i="2" s="1"/>
  <c r="I132" i="6"/>
  <c r="D137" i="2" s="1"/>
  <c r="C137" i="2" s="1"/>
  <c r="I9" i="6"/>
  <c r="D14" i="2" s="1"/>
  <c r="C14" i="2" s="1"/>
  <c r="I127" i="6"/>
  <c r="D132" i="2" s="1"/>
  <c r="C132" i="2" s="1"/>
  <c r="I123" i="6"/>
  <c r="D128" i="2" s="1"/>
  <c r="C128" i="2" s="1"/>
  <c r="I4" i="6"/>
  <c r="D9" i="2" s="1"/>
  <c r="C9" i="2" s="1"/>
  <c r="I120" i="6"/>
  <c r="D125" i="2" s="1"/>
  <c r="C125" i="2" s="1"/>
  <c r="I34" i="6"/>
  <c r="D39" i="2" s="1"/>
  <c r="C39" i="2" s="1"/>
  <c r="I18" i="6"/>
  <c r="D23" i="2" s="1"/>
  <c r="C23" i="2" s="1"/>
  <c r="I55" i="6"/>
  <c r="D60" i="2" s="1"/>
  <c r="C60" i="2" s="1"/>
  <c r="C20" i="2"/>
  <c r="C48" i="2"/>
  <c r="C37" i="2"/>
  <c r="I1" i="6"/>
  <c r="D6" i="2" s="1"/>
  <c r="I95" i="6"/>
  <c r="D100" i="2" s="1"/>
  <c r="I108" i="6"/>
  <c r="D113" i="2" s="1"/>
  <c r="I110" i="6"/>
  <c r="D115" i="2" s="1"/>
  <c r="I139" i="6"/>
  <c r="D144" i="2" s="1"/>
  <c r="I86" i="6"/>
  <c r="D91" i="2" s="1"/>
  <c r="I68" i="6"/>
  <c r="D73" i="2" s="1"/>
  <c r="I76" i="6"/>
  <c r="D81" i="2" s="1"/>
  <c r="I45" i="6"/>
  <c r="D50" i="2" s="1"/>
  <c r="I89" i="6"/>
  <c r="D94" i="2" s="1"/>
  <c r="I114" i="6"/>
  <c r="D119" i="2" s="1"/>
  <c r="I85" i="6"/>
  <c r="D90" i="2" s="1"/>
  <c r="I129" i="6"/>
  <c r="D134" i="2" s="1"/>
  <c r="I47" i="6"/>
  <c r="D52" i="2" s="1"/>
  <c r="I10" i="6"/>
  <c r="D15" i="2" s="1"/>
  <c r="I25" i="6"/>
  <c r="D30" i="2" s="1"/>
  <c r="I14" i="6"/>
  <c r="D19" i="2" s="1"/>
  <c r="I72" i="6"/>
  <c r="D77" i="2" s="1"/>
  <c r="I137" i="6"/>
  <c r="D142" i="2" s="1"/>
  <c r="I30" i="6"/>
  <c r="D35" i="2" s="1"/>
  <c r="I57" i="6"/>
  <c r="D62" i="2" s="1"/>
  <c r="I80" i="6"/>
  <c r="D85" i="2" s="1"/>
  <c r="I135" i="6"/>
  <c r="D140" i="2" s="1"/>
  <c r="I125" i="6"/>
  <c r="D130" i="2" s="1"/>
  <c r="I83" i="6"/>
  <c r="D88" i="2" s="1"/>
  <c r="I77" i="6"/>
  <c r="D82" i="2" s="1"/>
  <c r="I70" i="6"/>
  <c r="D75" i="2" s="1"/>
  <c r="I3" i="6"/>
  <c r="D8" i="2" s="1"/>
  <c r="I103" i="6"/>
  <c r="D108" i="2" s="1"/>
  <c r="I100" i="6"/>
  <c r="D105" i="2" s="1"/>
  <c r="I22" i="6"/>
  <c r="D27" i="2" s="1"/>
  <c r="I116" i="6"/>
  <c r="D121" i="2" s="1"/>
  <c r="I126" i="6"/>
  <c r="D131" i="2" s="1"/>
  <c r="I49" i="6"/>
  <c r="D54" i="2" s="1"/>
  <c r="I29" i="6"/>
  <c r="D34" i="2" s="1"/>
  <c r="I109" i="6"/>
  <c r="D114" i="2" s="1"/>
  <c r="I21" i="6"/>
  <c r="D26" i="2" s="1"/>
  <c r="I42" i="6"/>
  <c r="D47" i="2" s="1"/>
  <c r="I121" i="6"/>
  <c r="D126" i="2" s="1"/>
  <c r="I145" i="6"/>
  <c r="D150" i="2" s="1"/>
  <c r="I99" i="6"/>
  <c r="D104" i="2" s="1"/>
  <c r="I33" i="6"/>
  <c r="D38" i="2" s="1"/>
  <c r="I104" i="6"/>
  <c r="D109" i="2" s="1"/>
  <c r="I52" i="6"/>
  <c r="D57" i="2" s="1"/>
  <c r="I90" i="6"/>
  <c r="D95" i="2" s="1"/>
  <c r="I92" i="6"/>
  <c r="D97" i="2" s="1"/>
  <c r="I19" i="6"/>
  <c r="D24" i="2" s="1"/>
  <c r="I56" i="6"/>
  <c r="D61" i="2" s="1"/>
  <c r="I44" i="6"/>
  <c r="D49" i="2" s="1"/>
  <c r="I131" i="6"/>
  <c r="D136" i="2" s="1"/>
  <c r="I5" i="6"/>
  <c r="D10" i="2" s="1"/>
  <c r="I91" i="6"/>
  <c r="D96" i="2" s="1"/>
  <c r="I41" i="6"/>
  <c r="D46" i="2" s="1"/>
  <c r="I27" i="6"/>
  <c r="D32" i="2" s="1"/>
  <c r="I37" i="6"/>
  <c r="D42" i="2" s="1"/>
  <c r="I40" i="6"/>
  <c r="D45" i="2" s="1"/>
  <c r="I61" i="6"/>
  <c r="D66" i="2" s="1"/>
  <c r="I151" i="6"/>
  <c r="D156" i="2" s="1"/>
  <c r="I54" i="6"/>
  <c r="D59" i="2" s="1"/>
  <c r="I13" i="6"/>
  <c r="D18" i="2" s="1"/>
  <c r="I147" i="6"/>
  <c r="D152" i="2" s="1"/>
  <c r="I38" i="6"/>
  <c r="D43" i="2" s="1"/>
  <c r="I59" i="6"/>
  <c r="D64" i="2" s="1"/>
  <c r="I124" i="6"/>
  <c r="D129" i="2" s="1"/>
  <c r="I146" i="6"/>
  <c r="D151" i="2" s="1"/>
  <c r="I111" i="6"/>
  <c r="D116" i="2" s="1"/>
  <c r="I152" i="6"/>
  <c r="D157" i="2" s="1"/>
  <c r="I134" i="6"/>
  <c r="D139" i="2" s="1"/>
  <c r="I118" i="6"/>
  <c r="D123" i="2" s="1"/>
  <c r="I150" i="6"/>
  <c r="D155" i="2" s="1"/>
  <c r="I133" i="6"/>
  <c r="D138" i="2" s="1"/>
  <c r="I105" i="6"/>
  <c r="D110" i="2" s="1"/>
  <c r="I39" i="6"/>
  <c r="D44" i="2" s="1"/>
  <c r="I12" i="6"/>
  <c r="D17" i="2" s="1"/>
  <c r="I113" i="6"/>
  <c r="D118" i="2" s="1"/>
  <c r="I97" i="6"/>
  <c r="D102" i="2" s="1"/>
  <c r="I28" i="6"/>
  <c r="D33" i="2" s="1"/>
  <c r="I23" i="6"/>
  <c r="D28" i="2" s="1"/>
  <c r="I20" i="6"/>
  <c r="D25" i="2" s="1"/>
  <c r="I141" i="6"/>
  <c r="D146" i="2" s="1"/>
  <c r="I81" i="6"/>
  <c r="D86" i="2" s="1"/>
  <c r="I117" i="6"/>
  <c r="D122" i="2" s="1"/>
  <c r="I107" i="6"/>
  <c r="D112" i="2" s="1"/>
  <c r="I98" i="6"/>
  <c r="D103" i="2" s="1"/>
  <c r="I130" i="6"/>
  <c r="D135" i="2" s="1"/>
  <c r="C143" i="2"/>
  <c r="I50" i="6"/>
  <c r="D55" i="2" s="1"/>
  <c r="I136" i="6"/>
  <c r="D141" i="2" s="1"/>
  <c r="I75" i="6"/>
  <c r="D80" i="2" s="1"/>
  <c r="I63" i="6"/>
  <c r="D68" i="2" s="1"/>
  <c r="I2" i="6"/>
  <c r="D7" i="2" s="1"/>
  <c r="I16" i="6"/>
  <c r="D21" i="2" s="1"/>
  <c r="I102" i="6"/>
  <c r="D107" i="2" s="1"/>
  <c r="I11" i="6"/>
  <c r="D16" i="2" s="1"/>
  <c r="I60" i="6"/>
  <c r="D65" i="2" s="1"/>
  <c r="I71" i="6"/>
  <c r="D76" i="2" s="1"/>
  <c r="I149" i="6"/>
  <c r="D154" i="2" s="1"/>
  <c r="I142" i="6"/>
  <c r="D147" i="2" s="1"/>
  <c r="I143" i="6"/>
  <c r="D148" i="2" s="1"/>
  <c r="I119" i="6"/>
  <c r="D124" i="2" s="1"/>
  <c r="I74" i="6"/>
  <c r="D79" i="2" s="1"/>
  <c r="I24" i="6"/>
  <c r="D29" i="2" s="1"/>
  <c r="I67" i="6"/>
  <c r="D72" i="2" s="1"/>
  <c r="I144" i="6"/>
  <c r="D149" i="2" s="1"/>
  <c r="I48" i="6"/>
  <c r="D53" i="2" s="1"/>
  <c r="I8" i="6"/>
  <c r="D13" i="2" s="1"/>
  <c r="C76" i="2" l="1"/>
  <c r="E76" i="2"/>
  <c r="C141" i="2"/>
  <c r="E141" i="2"/>
  <c r="C102" i="2"/>
  <c r="E102" i="2"/>
  <c r="C139" i="2"/>
  <c r="E139" i="2"/>
  <c r="C45" i="2"/>
  <c r="E45" i="2"/>
  <c r="C148" i="2"/>
  <c r="E148" i="2"/>
  <c r="C7" i="2"/>
  <c r="E7" i="2"/>
  <c r="E112" i="2"/>
  <c r="C112" i="2"/>
  <c r="C118" i="2"/>
  <c r="E118" i="2"/>
  <c r="C157" i="2"/>
  <c r="E157" i="2"/>
  <c r="C59" i="2"/>
  <c r="E59" i="2"/>
  <c r="C49" i="2"/>
  <c r="E49" i="2"/>
  <c r="C104" i="2"/>
  <c r="E104" i="2"/>
  <c r="C26" i="2"/>
  <c r="E26" i="2"/>
  <c r="C108" i="2"/>
  <c r="E108" i="2"/>
  <c r="C62" i="2"/>
  <c r="E62" i="2"/>
  <c r="C134" i="2"/>
  <c r="E134" i="2"/>
  <c r="E6" i="2"/>
  <c r="C6" i="2"/>
  <c r="E39" i="2"/>
  <c r="E9" i="2"/>
  <c r="E132" i="2"/>
  <c r="E12" i="2"/>
  <c r="E63" i="2"/>
  <c r="E101" i="2"/>
  <c r="E11" i="2"/>
  <c r="E22" i="2"/>
  <c r="E56" i="2"/>
  <c r="E48" i="2"/>
  <c r="E111" i="2"/>
  <c r="E51" i="2"/>
  <c r="D98" i="9"/>
  <c r="B99" i="2"/>
  <c r="C98" i="9" s="1"/>
  <c r="E133" i="2"/>
  <c r="E120" i="2"/>
  <c r="E153" i="2"/>
  <c r="E92" i="2"/>
  <c r="E98" i="2"/>
  <c r="E20" i="2"/>
  <c r="E117" i="2"/>
  <c r="C13" i="2"/>
  <c r="E13" i="2"/>
  <c r="C29" i="2"/>
  <c r="E29" i="2"/>
  <c r="C147" i="2"/>
  <c r="E147" i="2"/>
  <c r="C16" i="2"/>
  <c r="E16" i="2"/>
  <c r="C68" i="2"/>
  <c r="E68" i="2"/>
  <c r="D142" i="9"/>
  <c r="B143" i="2"/>
  <c r="C142" i="9" s="1"/>
  <c r="C122" i="2"/>
  <c r="E122" i="2"/>
  <c r="C28" i="2"/>
  <c r="E28" i="2"/>
  <c r="C17" i="2"/>
  <c r="E17" i="2"/>
  <c r="C155" i="2"/>
  <c r="E155" i="2"/>
  <c r="C116" i="2"/>
  <c r="E116" i="2"/>
  <c r="C43" i="2"/>
  <c r="E43" i="2"/>
  <c r="C156" i="2"/>
  <c r="E156" i="2"/>
  <c r="C32" i="2"/>
  <c r="E32" i="2"/>
  <c r="E89" i="2"/>
  <c r="E61" i="2"/>
  <c r="C61" i="2"/>
  <c r="C57" i="2"/>
  <c r="E57" i="2"/>
  <c r="C150" i="2"/>
  <c r="E150" i="2"/>
  <c r="C114" i="2"/>
  <c r="E114" i="2"/>
  <c r="E121" i="2"/>
  <c r="C121" i="2"/>
  <c r="C8" i="2"/>
  <c r="E8" i="2"/>
  <c r="C130" i="2"/>
  <c r="E130" i="2"/>
  <c r="C35" i="2"/>
  <c r="E35" i="2"/>
  <c r="C30" i="2"/>
  <c r="E30" i="2"/>
  <c r="E90" i="2"/>
  <c r="C90" i="2"/>
  <c r="C81" i="2"/>
  <c r="E81" i="2"/>
  <c r="E115" i="2"/>
  <c r="C115" i="2"/>
  <c r="E143" i="2"/>
  <c r="D59" i="9"/>
  <c r="G59" i="9" s="1"/>
  <c r="B60" i="2"/>
  <c r="C59" i="9" s="1"/>
  <c r="D38" i="9"/>
  <c r="G38" i="9" s="1"/>
  <c r="B39" i="2"/>
  <c r="C38" i="9" s="1"/>
  <c r="B9" i="2"/>
  <c r="C8" i="9" s="1"/>
  <c r="D8" i="9"/>
  <c r="G8" i="9" s="1"/>
  <c r="D131" i="9"/>
  <c r="G131" i="9" s="1"/>
  <c r="B132" i="2"/>
  <c r="C131" i="9" s="1"/>
  <c r="D136" i="9"/>
  <c r="G136" i="9" s="1"/>
  <c r="B137" i="2"/>
  <c r="C136" i="9" s="1"/>
  <c r="B12" i="2"/>
  <c r="C11" i="9" s="1"/>
  <c r="D11" i="9"/>
  <c r="G11" i="9" s="1"/>
  <c r="D62" i="9"/>
  <c r="G62" i="9" s="1"/>
  <c r="B63" i="2"/>
  <c r="C62" i="9" s="1"/>
  <c r="B101" i="2"/>
  <c r="C100" i="9" s="1"/>
  <c r="D100" i="9"/>
  <c r="B11" i="2"/>
  <c r="C10" i="9" s="1"/>
  <c r="D10" i="9"/>
  <c r="G10" i="9" s="1"/>
  <c r="D21" i="9"/>
  <c r="G21" i="9" s="1"/>
  <c r="B22" i="2"/>
  <c r="C21" i="9" s="1"/>
  <c r="D55" i="9"/>
  <c r="G55" i="9" s="1"/>
  <c r="B56" i="2"/>
  <c r="C55" i="9" s="1"/>
  <c r="D47" i="9"/>
  <c r="G47" i="9" s="1"/>
  <c r="B48" i="2"/>
  <c r="C47" i="9" s="1"/>
  <c r="D110" i="9"/>
  <c r="B111" i="2"/>
  <c r="C110" i="9" s="1"/>
  <c r="B51" i="2"/>
  <c r="C50" i="9" s="1"/>
  <c r="D50" i="9"/>
  <c r="G50" i="9" s="1"/>
  <c r="E99" i="2"/>
  <c r="B133" i="2"/>
  <c r="C132" i="9" s="1"/>
  <c r="D132" i="9"/>
  <c r="G132" i="9" s="1"/>
  <c r="B120" i="2"/>
  <c r="C119" i="9" s="1"/>
  <c r="D119" i="9"/>
  <c r="G119" i="9" s="1"/>
  <c r="B153" i="2"/>
  <c r="C152" i="9" s="1"/>
  <c r="D152" i="9"/>
  <c r="B92" i="2"/>
  <c r="C91" i="9" s="1"/>
  <c r="D91" i="9"/>
  <c r="D97" i="9"/>
  <c r="B98" i="2"/>
  <c r="C97" i="9" s="1"/>
  <c r="D19" i="9"/>
  <c r="G19" i="9" s="1"/>
  <c r="B20" i="2"/>
  <c r="C19" i="9" s="1"/>
  <c r="D116" i="9"/>
  <c r="B117" i="2"/>
  <c r="C116" i="9" s="1"/>
  <c r="C149" i="2"/>
  <c r="E149" i="2"/>
  <c r="C21" i="2"/>
  <c r="E21" i="2"/>
  <c r="E103" i="2"/>
  <c r="C103" i="2"/>
  <c r="C110" i="2"/>
  <c r="E110" i="2"/>
  <c r="C18" i="2"/>
  <c r="E18" i="2"/>
  <c r="C72" i="2"/>
  <c r="E72" i="2"/>
  <c r="C65" i="2"/>
  <c r="E65" i="2"/>
  <c r="C55" i="2"/>
  <c r="E55" i="2"/>
  <c r="C25" i="2"/>
  <c r="E25" i="2"/>
  <c r="C138" i="2"/>
  <c r="E138" i="2"/>
  <c r="C64" i="2"/>
  <c r="E64" i="2"/>
  <c r="C42" i="2"/>
  <c r="E42" i="2"/>
  <c r="B89" i="2"/>
  <c r="C88" i="9" s="1"/>
  <c r="D88" i="9"/>
  <c r="C95" i="2"/>
  <c r="E95" i="2"/>
  <c r="C131" i="2"/>
  <c r="E131" i="2"/>
  <c r="C88" i="2"/>
  <c r="E88" i="2"/>
  <c r="C19" i="2"/>
  <c r="E19" i="2"/>
  <c r="C50" i="2"/>
  <c r="E50" i="2"/>
  <c r="C144" i="2"/>
  <c r="E144" i="2"/>
  <c r="E60" i="2"/>
  <c r="E137" i="2"/>
  <c r="C53" i="2"/>
  <c r="E53" i="2"/>
  <c r="C79" i="2"/>
  <c r="E79" i="2"/>
  <c r="C154" i="2"/>
  <c r="E154" i="2"/>
  <c r="C107" i="2"/>
  <c r="E107" i="2"/>
  <c r="C80" i="2"/>
  <c r="E80" i="2"/>
  <c r="C135" i="2"/>
  <c r="E135" i="2"/>
  <c r="C86" i="2"/>
  <c r="E86" i="2"/>
  <c r="C33" i="2"/>
  <c r="E33" i="2"/>
  <c r="C44" i="2"/>
  <c r="E44" i="2"/>
  <c r="C123" i="2"/>
  <c r="E123" i="2"/>
  <c r="C151" i="2"/>
  <c r="E151" i="2"/>
  <c r="C152" i="2"/>
  <c r="E152" i="2"/>
  <c r="C66" i="2"/>
  <c r="E66" i="2"/>
  <c r="C46" i="2"/>
  <c r="E46" i="2"/>
  <c r="C10" i="2"/>
  <c r="E10" i="2"/>
  <c r="C24" i="2"/>
  <c r="E24" i="2"/>
  <c r="C109" i="2"/>
  <c r="E109" i="2"/>
  <c r="C126" i="2"/>
  <c r="E126" i="2"/>
  <c r="C34" i="2"/>
  <c r="E34" i="2"/>
  <c r="C27" i="2"/>
  <c r="E27" i="2"/>
  <c r="C75" i="2"/>
  <c r="E75" i="2"/>
  <c r="C140" i="2"/>
  <c r="E140" i="2"/>
  <c r="C142" i="2"/>
  <c r="E142" i="2"/>
  <c r="C15" i="2"/>
  <c r="E15" i="2"/>
  <c r="C119" i="2"/>
  <c r="E119" i="2"/>
  <c r="C73" i="2"/>
  <c r="E73" i="2"/>
  <c r="C113" i="2"/>
  <c r="E113" i="2"/>
  <c r="E87" i="2"/>
  <c r="E23" i="2"/>
  <c r="E125" i="2"/>
  <c r="E128" i="2"/>
  <c r="E14" i="2"/>
  <c r="E37" i="2"/>
  <c r="E83" i="2"/>
  <c r="E106" i="2"/>
  <c r="E67" i="2"/>
  <c r="E71" i="2"/>
  <c r="E74" i="2"/>
  <c r="E145" i="2"/>
  <c r="D39" i="9"/>
  <c r="G39" i="9" s="1"/>
  <c r="B40" i="2"/>
  <c r="C39" i="9" s="1"/>
  <c r="E31" i="2"/>
  <c r="E41" i="2"/>
  <c r="E127" i="2"/>
  <c r="E36" i="2"/>
  <c r="E84" i="2"/>
  <c r="E78" i="2"/>
  <c r="E58" i="2"/>
  <c r="E93" i="2"/>
  <c r="E69" i="2"/>
  <c r="E70" i="2"/>
  <c r="C124" i="2"/>
  <c r="E124" i="2"/>
  <c r="C146" i="2"/>
  <c r="E146" i="2"/>
  <c r="C129" i="2"/>
  <c r="E129" i="2"/>
  <c r="C96" i="2"/>
  <c r="E96" i="2"/>
  <c r="E136" i="2"/>
  <c r="C136" i="2"/>
  <c r="C97" i="2"/>
  <c r="E97" i="2"/>
  <c r="C38" i="2"/>
  <c r="E38" i="2"/>
  <c r="C47" i="2"/>
  <c r="E47" i="2"/>
  <c r="E54" i="2"/>
  <c r="C54" i="2"/>
  <c r="C105" i="2"/>
  <c r="E105" i="2"/>
  <c r="C82" i="2"/>
  <c r="E82" i="2"/>
  <c r="C85" i="2"/>
  <c r="E85" i="2"/>
  <c r="C77" i="2"/>
  <c r="E77" i="2"/>
  <c r="C52" i="2"/>
  <c r="E52" i="2"/>
  <c r="C94" i="2"/>
  <c r="E94" i="2"/>
  <c r="C91" i="2"/>
  <c r="E91" i="2"/>
  <c r="E100" i="2"/>
  <c r="C100" i="2"/>
  <c r="B87" i="2"/>
  <c r="C86" i="9" s="1"/>
  <c r="D86" i="9"/>
  <c r="G86" i="9" s="1"/>
  <c r="D22" i="9"/>
  <c r="G22" i="9" s="1"/>
  <c r="B23" i="2"/>
  <c r="C22" i="9" s="1"/>
  <c r="D124" i="9"/>
  <c r="B125" i="2"/>
  <c r="C124" i="9" s="1"/>
  <c r="B128" i="2"/>
  <c r="C127" i="9" s="1"/>
  <c r="D127" i="9"/>
  <c r="G127" i="9" s="1"/>
  <c r="D13" i="9"/>
  <c r="G13" i="9" s="1"/>
  <c r="B14" i="2"/>
  <c r="C13" i="9" s="1"/>
  <c r="D36" i="9"/>
  <c r="G36" i="9" s="1"/>
  <c r="B37" i="2"/>
  <c r="C36" i="9" s="1"/>
  <c r="D82" i="9"/>
  <c r="G82" i="9" s="1"/>
  <c r="B83" i="2"/>
  <c r="C82" i="9" s="1"/>
  <c r="D105" i="9"/>
  <c r="G105" i="9" s="1"/>
  <c r="B106" i="2"/>
  <c r="C105" i="9" s="1"/>
  <c r="B67" i="2"/>
  <c r="C66" i="9" s="1"/>
  <c r="D66" i="9"/>
  <c r="G66" i="9" s="1"/>
  <c r="B71" i="2"/>
  <c r="C70" i="9" s="1"/>
  <c r="D70" i="9"/>
  <c r="B74" i="2"/>
  <c r="C73" i="9" s="1"/>
  <c r="D73" i="9"/>
  <c r="B145" i="2"/>
  <c r="C144" i="9" s="1"/>
  <c r="D144" i="9"/>
  <c r="E40" i="2"/>
  <c r="B31" i="2"/>
  <c r="C30" i="9" s="1"/>
  <c r="D30" i="9"/>
  <c r="G30" i="9" s="1"/>
  <c r="D40" i="9"/>
  <c r="G40" i="9" s="1"/>
  <c r="B41" i="2"/>
  <c r="C40" i="9" s="1"/>
  <c r="D126" i="9"/>
  <c r="B127" i="2"/>
  <c r="C126" i="9" s="1"/>
  <c r="B36" i="2"/>
  <c r="C35" i="9" s="1"/>
  <c r="D35" i="9"/>
  <c r="G35" i="9" s="1"/>
  <c r="B84" i="2"/>
  <c r="C83" i="9" s="1"/>
  <c r="D83" i="9"/>
  <c r="G83" i="9" s="1"/>
  <c r="D77" i="9"/>
  <c r="B78" i="2"/>
  <c r="C77" i="9" s="1"/>
  <c r="B58" i="2"/>
  <c r="C57" i="9" s="1"/>
  <c r="D57" i="9"/>
  <c r="G57" i="9" s="1"/>
  <c r="D92" i="9"/>
  <c r="B93" i="2"/>
  <c r="C92" i="9" s="1"/>
  <c r="B69" i="2"/>
  <c r="C68" i="9" s="1"/>
  <c r="D68" i="9"/>
  <c r="G68" i="9" s="1"/>
  <c r="B70" i="2"/>
  <c r="C69" i="9" s="1"/>
  <c r="D69" i="9"/>
  <c r="D120" i="9" l="1"/>
  <c r="G120" i="9" s="1"/>
  <c r="B121" i="2"/>
  <c r="C120" i="9" s="1"/>
  <c r="D60" i="9"/>
  <c r="G60" i="9" s="1"/>
  <c r="B61" i="2"/>
  <c r="C60" i="9" s="1"/>
  <c r="B32" i="2"/>
  <c r="C31" i="9" s="1"/>
  <c r="D31" i="9"/>
  <c r="G31" i="9" s="1"/>
  <c r="B43" i="2"/>
  <c r="C42" i="9" s="1"/>
  <c r="D42" i="9"/>
  <c r="G42" i="9" s="1"/>
  <c r="D154" i="9"/>
  <c r="G154" i="9" s="1"/>
  <c r="B155" i="2"/>
  <c r="C154" i="9" s="1"/>
  <c r="B28" i="2"/>
  <c r="C27" i="9" s="1"/>
  <c r="D27" i="9"/>
  <c r="G27" i="9" s="1"/>
  <c r="B16" i="2"/>
  <c r="C15" i="9" s="1"/>
  <c r="D15" i="9"/>
  <c r="G15" i="9" s="1"/>
  <c r="D28" i="9"/>
  <c r="G28" i="9" s="1"/>
  <c r="B29" i="2"/>
  <c r="C28" i="9" s="1"/>
  <c r="D5" i="9"/>
  <c r="G5" i="9" s="1"/>
  <c r="B6" i="2"/>
  <c r="C5" i="9" s="1"/>
  <c r="D111" i="9"/>
  <c r="B112" i="2"/>
  <c r="C111" i="9" s="1"/>
  <c r="B91" i="2"/>
  <c r="C90" i="9" s="1"/>
  <c r="D90" i="9"/>
  <c r="D51" i="9"/>
  <c r="G51" i="9" s="1"/>
  <c r="B52" i="2"/>
  <c r="C51" i="9" s="1"/>
  <c r="D84" i="9"/>
  <c r="G84" i="9" s="1"/>
  <c r="B85" i="2"/>
  <c r="C84" i="9" s="1"/>
  <c r="B105" i="2"/>
  <c r="C104" i="9" s="1"/>
  <c r="D104" i="9"/>
  <c r="G104" i="9" s="1"/>
  <c r="B47" i="2"/>
  <c r="C46" i="9" s="1"/>
  <c r="D46" i="9"/>
  <c r="G46" i="9" s="1"/>
  <c r="B97" i="2"/>
  <c r="C96" i="9" s="1"/>
  <c r="D96" i="9"/>
  <c r="D95" i="9"/>
  <c r="B96" i="2"/>
  <c r="C95" i="9" s="1"/>
  <c r="D145" i="9"/>
  <c r="G145" i="9" s="1"/>
  <c r="B146" i="2"/>
  <c r="C145" i="9" s="1"/>
  <c r="D112" i="9"/>
  <c r="B113" i="2"/>
  <c r="C112" i="9" s="1"/>
  <c r="B119" i="2"/>
  <c r="C118" i="9" s="1"/>
  <c r="D118" i="9"/>
  <c r="B142" i="2"/>
  <c r="C141" i="9" s="1"/>
  <c r="D141" i="9"/>
  <c r="G141" i="9" s="1"/>
  <c r="B75" i="2"/>
  <c r="C74" i="9" s="1"/>
  <c r="D74" i="9"/>
  <c r="B34" i="2"/>
  <c r="C33" i="9" s="1"/>
  <c r="D33" i="9"/>
  <c r="G33" i="9" s="1"/>
  <c r="B109" i="2"/>
  <c r="C108" i="9" s="1"/>
  <c r="D108" i="9"/>
  <c r="G108" i="9" s="1"/>
  <c r="B10" i="2"/>
  <c r="C9" i="9" s="1"/>
  <c r="D9" i="9"/>
  <c r="G9" i="9" s="1"/>
  <c r="B66" i="2"/>
  <c r="C65" i="9" s="1"/>
  <c r="D65" i="9"/>
  <c r="G65" i="9" s="1"/>
  <c r="B151" i="2"/>
  <c r="C150" i="9" s="1"/>
  <c r="D150" i="9"/>
  <c r="B44" i="2"/>
  <c r="C43" i="9" s="1"/>
  <c r="D43" i="9"/>
  <c r="G43" i="9" s="1"/>
  <c r="B86" i="2"/>
  <c r="C85" i="9" s="1"/>
  <c r="D85" i="9"/>
  <c r="G85" i="9" s="1"/>
  <c r="B80" i="2"/>
  <c r="C79" i="9" s="1"/>
  <c r="D79" i="9"/>
  <c r="D153" i="9"/>
  <c r="B154" i="2"/>
  <c r="C153" i="9" s="1"/>
  <c r="B53" i="2"/>
  <c r="C52" i="9" s="1"/>
  <c r="D52" i="9"/>
  <c r="G52" i="9" s="1"/>
  <c r="D143" i="9"/>
  <c r="B144" i="2"/>
  <c r="C143" i="9" s="1"/>
  <c r="B19" i="2"/>
  <c r="C18" i="9" s="1"/>
  <c r="D18" i="9"/>
  <c r="G18" i="9" s="1"/>
  <c r="B131" i="2"/>
  <c r="C130" i="9" s="1"/>
  <c r="D130" i="9"/>
  <c r="D63" i="9"/>
  <c r="G63" i="9" s="1"/>
  <c r="B64" i="2"/>
  <c r="C63" i="9" s="1"/>
  <c r="D24" i="9"/>
  <c r="G24" i="9" s="1"/>
  <c r="B25" i="2"/>
  <c r="C24" i="9" s="1"/>
  <c r="B65" i="2"/>
  <c r="C64" i="9" s="1"/>
  <c r="D64" i="9"/>
  <c r="G64" i="9" s="1"/>
  <c r="B18" i="2"/>
  <c r="C17" i="9" s="1"/>
  <c r="D17" i="9"/>
  <c r="G17" i="9" s="1"/>
  <c r="D148" i="9"/>
  <c r="G148" i="9" s="1"/>
  <c r="B149" i="2"/>
  <c r="C148" i="9" s="1"/>
  <c r="D80" i="9"/>
  <c r="B81" i="2"/>
  <c r="C80" i="9" s="1"/>
  <c r="D29" i="9"/>
  <c r="G29" i="9" s="1"/>
  <c r="B30" i="2"/>
  <c r="C29" i="9" s="1"/>
  <c r="B130" i="2"/>
  <c r="C129" i="9" s="1"/>
  <c r="D129" i="9"/>
  <c r="D149" i="9"/>
  <c r="B150" i="2"/>
  <c r="C149" i="9" s="1"/>
  <c r="E19" i="1"/>
  <c r="E14" i="1"/>
  <c r="E13" i="1"/>
  <c r="E18" i="1"/>
  <c r="E17" i="1"/>
  <c r="E20" i="1"/>
  <c r="E21" i="1"/>
  <c r="E12" i="1"/>
  <c r="E16" i="1"/>
  <c r="E15" i="1"/>
  <c r="B62" i="2"/>
  <c r="C61" i="9" s="1"/>
  <c r="D61" i="9"/>
  <c r="G61" i="9" s="1"/>
  <c r="B26" i="2"/>
  <c r="C25" i="9" s="1"/>
  <c r="D25" i="9"/>
  <c r="G25" i="9" s="1"/>
  <c r="B49" i="2"/>
  <c r="C48" i="9" s="1"/>
  <c r="D48" i="9"/>
  <c r="G48" i="9" s="1"/>
  <c r="B157" i="2"/>
  <c r="C156" i="9" s="1"/>
  <c r="D156" i="9"/>
  <c r="D147" i="9"/>
  <c r="G147" i="9" s="1"/>
  <c r="B148" i="2"/>
  <c r="C147" i="9" s="1"/>
  <c r="B139" i="2"/>
  <c r="C138" i="9" s="1"/>
  <c r="D138" i="9"/>
  <c r="G138" i="9" s="1"/>
  <c r="D140" i="9"/>
  <c r="B141" i="2"/>
  <c r="C140" i="9" s="1"/>
  <c r="D102" i="9"/>
  <c r="B103" i="2"/>
  <c r="C102" i="9" s="1"/>
  <c r="D53" i="9"/>
  <c r="G53" i="9" s="1"/>
  <c r="B54" i="2"/>
  <c r="C53" i="9" s="1"/>
  <c r="B115" i="2"/>
  <c r="C114" i="9" s="1"/>
  <c r="D114" i="9"/>
  <c r="B90" i="2"/>
  <c r="C89" i="9" s="1"/>
  <c r="D89" i="9"/>
  <c r="B156" i="2"/>
  <c r="C155" i="9" s="1"/>
  <c r="D155" i="9"/>
  <c r="D115" i="9"/>
  <c r="B116" i="2"/>
  <c r="C115" i="9" s="1"/>
  <c r="B17" i="2"/>
  <c r="C16" i="9" s="1"/>
  <c r="D16" i="9"/>
  <c r="G16" i="9" s="1"/>
  <c r="B122" i="2"/>
  <c r="C121" i="9" s="1"/>
  <c r="D121" i="9"/>
  <c r="D67" i="9"/>
  <c r="G67" i="9" s="1"/>
  <c r="B68" i="2"/>
  <c r="C67" i="9" s="1"/>
  <c r="D146" i="9"/>
  <c r="B147" i="2"/>
  <c r="C146" i="9" s="1"/>
  <c r="D12" i="9"/>
  <c r="G12" i="9" s="1"/>
  <c r="B13" i="2"/>
  <c r="C12" i="9" s="1"/>
  <c r="D99" i="9"/>
  <c r="B100" i="2"/>
  <c r="C99" i="9" s="1"/>
  <c r="D135" i="9"/>
  <c r="G135" i="9" s="1"/>
  <c r="B136" i="2"/>
  <c r="C135" i="9" s="1"/>
  <c r="D93" i="9"/>
  <c r="G93" i="9" s="1"/>
  <c r="B94" i="2"/>
  <c r="C93" i="9" s="1"/>
  <c r="B77" i="2"/>
  <c r="C76" i="9" s="1"/>
  <c r="D76" i="9"/>
  <c r="B82" i="2"/>
  <c r="C81" i="9" s="1"/>
  <c r="D81" i="9"/>
  <c r="B38" i="2"/>
  <c r="C37" i="9" s="1"/>
  <c r="D37" i="9"/>
  <c r="G37" i="9" s="1"/>
  <c r="B129" i="2"/>
  <c r="C128" i="9" s="1"/>
  <c r="D128" i="9"/>
  <c r="G128" i="9" s="1"/>
  <c r="B124" i="2"/>
  <c r="C123" i="9" s="1"/>
  <c r="D123" i="9"/>
  <c r="B73" i="2"/>
  <c r="C72" i="9" s="1"/>
  <c r="D72" i="9"/>
  <c r="B15" i="2"/>
  <c r="C14" i="9" s="1"/>
  <c r="D14" i="9"/>
  <c r="G14" i="9" s="1"/>
  <c r="B140" i="2"/>
  <c r="C139" i="9" s="1"/>
  <c r="D139" i="9"/>
  <c r="G139" i="9" s="1"/>
  <c r="B27" i="2"/>
  <c r="C26" i="9" s="1"/>
  <c r="D26" i="9"/>
  <c r="G26" i="9" s="1"/>
  <c r="B126" i="2"/>
  <c r="C125" i="9" s="1"/>
  <c r="D125" i="9"/>
  <c r="D23" i="9"/>
  <c r="G23" i="9" s="1"/>
  <c r="B24" i="2"/>
  <c r="C23" i="9" s="1"/>
  <c r="D45" i="9"/>
  <c r="G45" i="9" s="1"/>
  <c r="B46" i="2"/>
  <c r="C45" i="9" s="1"/>
  <c r="D151" i="9"/>
  <c r="B152" i="2"/>
  <c r="C151" i="9" s="1"/>
  <c r="B123" i="2"/>
  <c r="C122" i="9" s="1"/>
  <c r="D122" i="9"/>
  <c r="B33" i="2"/>
  <c r="C32" i="9" s="1"/>
  <c r="D32" i="9"/>
  <c r="G32" i="9" s="1"/>
  <c r="D134" i="9"/>
  <c r="G134" i="9" s="1"/>
  <c r="B135" i="2"/>
  <c r="C134" i="9" s="1"/>
  <c r="D106" i="9"/>
  <c r="G106" i="9" s="1"/>
  <c r="B107" i="2"/>
  <c r="C106" i="9" s="1"/>
  <c r="B79" i="2"/>
  <c r="C78" i="9" s="1"/>
  <c r="D78" i="9"/>
  <c r="D49" i="9"/>
  <c r="G49" i="9" s="1"/>
  <c r="B50" i="2"/>
  <c r="C49" i="9" s="1"/>
  <c r="D87" i="9"/>
  <c r="G87" i="9" s="1"/>
  <c r="B88" i="2"/>
  <c r="C87" i="9" s="1"/>
  <c r="D94" i="9"/>
  <c r="G94" i="9" s="1"/>
  <c r="B95" i="2"/>
  <c r="C94" i="9" s="1"/>
  <c r="B42" i="2"/>
  <c r="C41" i="9" s="1"/>
  <c r="D41" i="9"/>
  <c r="G41" i="9" s="1"/>
  <c r="D137" i="9"/>
  <c r="G137" i="9" s="1"/>
  <c r="B138" i="2"/>
  <c r="C137" i="9" s="1"/>
  <c r="B55" i="2"/>
  <c r="C54" i="9" s="1"/>
  <c r="D54" i="9"/>
  <c r="G54" i="9" s="1"/>
  <c r="D71" i="9"/>
  <c r="B72" i="2"/>
  <c r="C71" i="9" s="1"/>
  <c r="B110" i="2"/>
  <c r="C109" i="9" s="1"/>
  <c r="D109" i="9"/>
  <c r="B21" i="2"/>
  <c r="C20" i="9" s="1"/>
  <c r="D20" i="9"/>
  <c r="G20" i="9" s="1"/>
  <c r="B35" i="2"/>
  <c r="C34" i="9" s="1"/>
  <c r="D34" i="9"/>
  <c r="G34" i="9" s="1"/>
  <c r="B8" i="2"/>
  <c r="C7" i="9" s="1"/>
  <c r="D7" i="9"/>
  <c r="G7" i="9" s="1"/>
  <c r="B114" i="2"/>
  <c r="C113" i="9" s="1"/>
  <c r="D113" i="9"/>
  <c r="B57" i="2"/>
  <c r="C56" i="9" s="1"/>
  <c r="D56" i="9"/>
  <c r="G56" i="9" s="1"/>
  <c r="B134" i="2"/>
  <c r="C133" i="9" s="1"/>
  <c r="D133" i="9"/>
  <c r="G133" i="9" s="1"/>
  <c r="B108" i="2"/>
  <c r="C107" i="9" s="1"/>
  <c r="D107" i="9"/>
  <c r="G107" i="9" s="1"/>
  <c r="B104" i="2"/>
  <c r="C103" i="9" s="1"/>
  <c r="D103" i="9"/>
  <c r="B59" i="2"/>
  <c r="C58" i="9" s="1"/>
  <c r="D58" i="9"/>
  <c r="G58" i="9" s="1"/>
  <c r="B118" i="2"/>
  <c r="C117" i="9" s="1"/>
  <c r="D117" i="9"/>
  <c r="D6" i="9"/>
  <c r="G6" i="9" s="1"/>
  <c r="B7" i="2"/>
  <c r="C6" i="9" s="1"/>
  <c r="D44" i="9"/>
  <c r="G44" i="9" s="1"/>
  <c r="A44" i="9" s="1"/>
  <c r="B45" i="2"/>
  <c r="C44" i="9" s="1"/>
  <c r="B102" i="2"/>
  <c r="C101" i="9" s="1"/>
  <c r="D101" i="9"/>
  <c r="B76" i="2"/>
  <c r="C75" i="9" s="1"/>
  <c r="D75" i="9"/>
  <c r="A86" i="9" l="1"/>
  <c r="A38" i="9"/>
  <c r="A107" i="9"/>
  <c r="A40" i="9"/>
  <c r="A137" i="9"/>
  <c r="A154" i="9"/>
  <c r="A136" i="9"/>
  <c r="A41" i="9"/>
  <c r="A128" i="9"/>
  <c r="A43" i="9"/>
  <c r="A108" i="9"/>
  <c r="A42" i="9"/>
  <c r="A39" i="9"/>
  <c r="A127" i="9"/>
  <c r="A7" i="9"/>
  <c r="A20" i="9"/>
  <c r="A49" i="9"/>
  <c r="A133" i="9"/>
  <c r="A54" i="9"/>
  <c r="A139" i="9"/>
  <c r="A48" i="9"/>
  <c r="A52" i="9"/>
  <c r="A57" i="9"/>
  <c r="A50" i="9"/>
  <c r="A51" i="9"/>
  <c r="A131" i="9"/>
  <c r="A59" i="9"/>
  <c r="A45" i="9"/>
  <c r="A53" i="9"/>
  <c r="A58" i="9"/>
  <c r="A56" i="9"/>
  <c r="A138" i="9"/>
  <c r="A141" i="9"/>
  <c r="A46" i="9"/>
  <c r="A47" i="9"/>
  <c r="A55" i="9"/>
  <c r="A120" i="9"/>
  <c r="A132" i="9"/>
  <c r="A119" i="9"/>
  <c r="A85" i="9"/>
  <c r="A82" i="9"/>
  <c r="A67" i="9"/>
  <c r="A84" i="9"/>
  <c r="A66" i="9"/>
  <c r="A61" i="9"/>
  <c r="A64" i="9"/>
  <c r="A65" i="9"/>
  <c r="A83" i="9"/>
  <c r="A62" i="9"/>
  <c r="A87" i="9"/>
  <c r="A63" i="9"/>
  <c r="A60" i="9"/>
  <c r="A68" i="9"/>
  <c r="A26" i="9"/>
  <c r="A37" i="9"/>
  <c r="A16" i="9"/>
  <c r="A33" i="9"/>
  <c r="A31" i="9"/>
  <c r="A22" i="9"/>
  <c r="A23" i="9"/>
  <c r="A12" i="9"/>
  <c r="A5" i="9"/>
  <c r="A36" i="9"/>
  <c r="A19" i="9"/>
  <c r="A34" i="9"/>
  <c r="A18" i="9"/>
  <c r="A27" i="9"/>
  <c r="A8" i="9"/>
  <c r="A30" i="9"/>
  <c r="A13" i="9"/>
  <c r="A32" i="9"/>
  <c r="A14" i="9"/>
  <c r="A25" i="9"/>
  <c r="A17" i="9"/>
  <c r="A9" i="9"/>
  <c r="A15" i="9"/>
  <c r="A11" i="9"/>
  <c r="A6" i="9"/>
  <c r="A24" i="9"/>
  <c r="A29" i="9"/>
  <c r="A28" i="9"/>
  <c r="A10" i="9"/>
  <c r="A21" i="9"/>
  <c r="A35" i="9"/>
  <c r="A134" i="9"/>
  <c r="A93" i="9"/>
  <c r="C12" i="1"/>
  <c r="D12" i="1"/>
  <c r="A105" i="9"/>
  <c r="A147" i="9"/>
  <c r="C21" i="1"/>
  <c r="D21" i="1"/>
  <c r="D13" i="1"/>
  <c r="C13" i="1"/>
  <c r="A148" i="9"/>
  <c r="A145" i="9"/>
  <c r="D18" i="1"/>
  <c r="C18" i="1"/>
  <c r="A104" i="9"/>
  <c r="A94" i="9"/>
  <c r="A106" i="9"/>
  <c r="C15" i="1"/>
  <c r="D15" i="1"/>
  <c r="D20" i="1"/>
  <c r="C20" i="1"/>
  <c r="C14" i="1"/>
  <c r="D14" i="1"/>
  <c r="A135" i="9"/>
  <c r="D16" i="1"/>
  <c r="C16" i="1"/>
  <c r="D17" i="1"/>
  <c r="C17" i="1"/>
  <c r="D19" i="1"/>
  <c r="C19" i="1"/>
  <c r="D11" i="11" l="1"/>
  <c r="C11" i="11"/>
  <c r="B11" i="11"/>
  <c r="D12" i="11"/>
  <c r="C21" i="11"/>
  <c r="B12" i="11"/>
  <c r="C23" i="11"/>
  <c r="D18" i="11"/>
  <c r="C18" i="11"/>
  <c r="D21" i="11"/>
  <c r="B22" i="11"/>
  <c r="C31" i="11"/>
  <c r="D41" i="11"/>
  <c r="C20" i="11"/>
  <c r="D39" i="11"/>
  <c r="B29" i="11"/>
  <c r="C39" i="11"/>
  <c r="C19" i="11"/>
  <c r="B31" i="11"/>
  <c r="B10" i="11"/>
  <c r="B13" i="11"/>
  <c r="B43" i="11"/>
  <c r="C26" i="11"/>
  <c r="D23" i="11"/>
  <c r="D24" i="11"/>
  <c r="C12" i="11"/>
  <c r="D13" i="11"/>
  <c r="B17" i="11"/>
  <c r="B26" i="11"/>
  <c r="C13" i="11"/>
  <c r="D30" i="11"/>
  <c r="D43" i="11"/>
  <c r="D16" i="11"/>
  <c r="B9" i="11"/>
  <c r="B20" i="11"/>
  <c r="B35" i="11"/>
  <c r="B18" i="11"/>
  <c r="C34" i="11"/>
  <c r="B38" i="11"/>
  <c r="B40" i="11"/>
  <c r="B15" i="11"/>
  <c r="C16" i="11"/>
  <c r="C42" i="11"/>
  <c r="D26" i="11"/>
  <c r="B14" i="11"/>
  <c r="D8" i="11"/>
  <c r="C14" i="11"/>
  <c r="D14" i="11"/>
  <c r="C32" i="11"/>
  <c r="B25" i="11"/>
  <c r="C9" i="11"/>
  <c r="D9" i="11"/>
  <c r="B21" i="11"/>
  <c r="C40" i="11"/>
  <c r="B16" i="11"/>
  <c r="B28" i="11"/>
  <c r="C15" i="11"/>
  <c r="D36" i="11"/>
  <c r="B42" i="11"/>
  <c r="D40" i="11"/>
  <c r="C30" i="11"/>
  <c r="D33" i="11"/>
  <c r="D10" i="11"/>
  <c r="D32" i="11"/>
  <c r="C43" i="11"/>
  <c r="C37" i="11"/>
  <c r="C10" i="11"/>
  <c r="B27" i="11"/>
  <c r="D17" i="11"/>
  <c r="B19" i="11"/>
  <c r="C35" i="11"/>
  <c r="D19" i="11"/>
  <c r="D42" i="11"/>
  <c r="D35" i="11"/>
  <c r="C29" i="11"/>
  <c r="B30" i="11"/>
  <c r="D29" i="11"/>
  <c r="C33" i="11"/>
  <c r="B37" i="11"/>
  <c r="D15" i="11"/>
  <c r="D31" i="11"/>
  <c r="C36" i="11"/>
  <c r="D28" i="11"/>
  <c r="B39" i="11"/>
  <c r="B24" i="11"/>
  <c r="C38" i="11"/>
  <c r="B23" i="11"/>
  <c r="D38" i="11"/>
  <c r="C27" i="11"/>
  <c r="B8" i="11"/>
  <c r="D37" i="11"/>
  <c r="C41" i="11"/>
  <c r="B41" i="11"/>
  <c r="B33" i="11"/>
  <c r="D25" i="11"/>
  <c r="C22" i="11"/>
  <c r="C17" i="11"/>
  <c r="C25" i="11"/>
  <c r="B32" i="11"/>
  <c r="C8" i="11"/>
  <c r="D34" i="11"/>
  <c r="D20" i="11"/>
  <c r="B34" i="11"/>
  <c r="D22" i="11"/>
  <c r="D27" i="11"/>
  <c r="B36" i="11"/>
  <c r="C24" i="11"/>
  <c r="C28" i="11"/>
</calcChain>
</file>

<file path=xl/sharedStrings.xml><?xml version="1.0" encoding="utf-8"?>
<sst xmlns="http://schemas.openxmlformats.org/spreadsheetml/2006/main" count="589" uniqueCount="256">
  <si>
    <t>Closest Demographic Neighbours</t>
  </si>
  <si>
    <t>Rank (1=Closest)</t>
  </si>
  <si>
    <t>Dist</t>
  </si>
  <si>
    <t>Yourlea</t>
  </si>
  <si>
    <t>City of London</t>
  </si>
  <si>
    <t>Camden</t>
  </si>
  <si>
    <t>Greenwich</t>
  </si>
  <si>
    <t>Hackney</t>
  </si>
  <si>
    <t>Hammersmith &amp; Fulham</t>
  </si>
  <si>
    <t>Islington</t>
  </si>
  <si>
    <t>Kensington &amp; Chelsea</t>
  </si>
  <si>
    <t>Lambeth</t>
  </si>
  <si>
    <t>Lewisham</t>
  </si>
  <si>
    <t>Southwark</t>
  </si>
  <si>
    <t>Tower Hamlets</t>
  </si>
  <si>
    <t>Wandsworth</t>
  </si>
  <si>
    <t>Westminster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</si>
  <si>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</si>
  <si>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</si>
  <si>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</si>
  <si>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</si>
  <si>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</si>
  <si>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</si>
  <si>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</si>
  <si>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</si>
  <si>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</si>
  <si>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</si>
  <si>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</si>
  <si>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</si>
  <si>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 on Thames</t>
  </si>
  <si>
    <t>Merton</t>
  </si>
  <si>
    <t>Newham</t>
  </si>
  <si>
    <t>Redbridge</t>
  </si>
  <si>
    <t>Richmond upon Thames</t>
  </si>
  <si>
    <t>Sutton</t>
  </si>
  <si>
    <t>Waltham Forest</t>
  </si>
  <si>
    <t>Birmingham</t>
  </si>
  <si>
    <t>Coventry</t>
  </si>
  <si>
    <t>Dudley</t>
  </si>
  <si>
    <t>Sandwell</t>
  </si>
  <si>
    <t>Solihull</t>
  </si>
  <si>
    <t>Walsall</t>
  </si>
  <si>
    <t>Wolverhampton</t>
  </si>
  <si>
    <t>Knowsley</t>
  </si>
  <si>
    <t>Liverpool</t>
  </si>
  <si>
    <t>St Helens</t>
  </si>
  <si>
    <t>Sefton</t>
  </si>
  <si>
    <t>Wirral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</si>
  <si>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</si>
  <si>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</si>
  <si>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</si>
  <si>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</si>
  <si>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</si>
  <si>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</si>
  <si>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</si>
  <si>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</si>
  <si>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</si>
  <si>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</si>
  <si>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</si>
  <si>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</si>
  <si>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</si>
  <si>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</si>
  <si>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</si>
  <si>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</si>
  <si>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</si>
  <si>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</si>
  <si>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</si>
  <si>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Gateshead</t>
  </si>
  <si>
    <t>Newcastle upon Tyne</t>
  </si>
  <si>
    <t>North Tyneside</t>
  </si>
  <si>
    <t>South Tyneside</t>
  </si>
  <si>
    <t>Sunderland</t>
  </si>
  <si>
    <t>Isles of Scilly</t>
  </si>
  <si>
    <t>Bath &amp; North East Somerset</t>
  </si>
  <si>
    <t>Bristol</t>
  </si>
  <si>
    <t>North Somerset</t>
  </si>
  <si>
    <t>South Gloucestershire</t>
  </si>
  <si>
    <t>Hartlepool</t>
  </si>
  <si>
    <t>Middlesbrough</t>
  </si>
  <si>
    <t>Redcar &amp; Cleveland</t>
  </si>
  <si>
    <t>Stockton on Tees</t>
  </si>
  <si>
    <t>Hull</t>
  </si>
  <si>
    <t>East Riding of Yorks</t>
  </si>
  <si>
    <t>North East Lincolnshire</t>
  </si>
  <si>
    <t>North Lincolnshire</t>
  </si>
  <si>
    <t>North Yorkshire</t>
  </si>
  <si>
    <t>City of York</t>
  </si>
  <si>
    <t>Luton</t>
  </si>
  <si>
    <t>Buckinghamshire</t>
  </si>
  <si>
    <t>Milton Keynes</t>
  </si>
  <si>
    <t>Derbyshire</t>
  </si>
  <si>
    <t>City of Derby</t>
  </si>
  <si>
    <t>Dorset</t>
  </si>
  <si>
    <t>Durham</t>
  </si>
  <si>
    <t>Darlington</t>
  </si>
  <si>
    <t>East Sussex</t>
  </si>
  <si>
    <t>Brighton &amp; Hove</t>
  </si>
  <si>
    <t>Hampshire</t>
  </si>
  <si>
    <t>Portsmouth</t>
  </si>
  <si>
    <t>Southampton</t>
  </si>
  <si>
    <t>Leicestershire</t>
  </si>
  <si>
    <t>Leicester</t>
  </si>
  <si>
    <t>Rutland</t>
  </si>
  <si>
    <t>Staffordshire</t>
  </si>
  <si>
    <t>Stoke on Trent</t>
  </si>
  <si>
    <t>Wiltshire</t>
  </si>
  <si>
    <t>Swindon</t>
  </si>
  <si>
    <t>Bracknell Forest</t>
  </si>
  <si>
    <t>Windsor &amp; Maidenhead</t>
  </si>
  <si>
    <t>West Berkshire</t>
  </si>
  <si>
    <t>Reading</t>
  </si>
  <si>
    <t>Slough</t>
  </si>
  <si>
    <t>Wokingham</t>
  </si>
  <si>
    <t>Cambridgeshire</t>
  </si>
  <si>
    <t>Peterborough City</t>
  </si>
  <si>
    <t>Halton</t>
  </si>
  <si>
    <t>Warrington</t>
  </si>
  <si>
    <t>Devon</t>
  </si>
  <si>
    <t>Plymouth</t>
  </si>
  <si>
    <t>Torbay</t>
  </si>
  <si>
    <t>Essex</t>
  </si>
  <si>
    <t>Southend</t>
  </si>
  <si>
    <t>Thurrock</t>
  </si>
  <si>
    <t>Herefordshire</t>
  </si>
  <si>
    <t>Worcestershire</t>
  </si>
  <si>
    <t>Kent</t>
  </si>
  <si>
    <t>Medway</t>
  </si>
  <si>
    <t>Lancashire</t>
  </si>
  <si>
    <t>Blackburn</t>
  </si>
  <si>
    <t>Blackpool</t>
  </si>
  <si>
    <t>Nottinghamshire</t>
  </si>
  <si>
    <t>Nottingham City</t>
  </si>
  <si>
    <t>Shropshire</t>
  </si>
  <si>
    <t>Telford &amp; Wrekin</t>
  </si>
  <si>
    <t>Cornwall</t>
  </si>
  <si>
    <t>Cumbria</t>
  </si>
  <si>
    <t>Gloucestershire</t>
  </si>
  <si>
    <t>Hertfordshire</t>
  </si>
  <si>
    <t>Isle of Wight</t>
  </si>
  <si>
    <t>Lincolnshire</t>
  </si>
  <si>
    <t>Norfolk</t>
  </si>
  <si>
    <t>Northumberland</t>
  </si>
  <si>
    <t>Oxfordshire</t>
  </si>
  <si>
    <t>Somerset</t>
  </si>
  <si>
    <t>Suffolk</t>
  </si>
  <si>
    <t>Surrey</t>
  </si>
  <si>
    <t>Warwickshire</t>
  </si>
  <si>
    <t>West Sussex</t>
  </si>
  <si>
    <t>Rank</t>
  </si>
  <si>
    <t>Name</t>
  </si>
  <si>
    <t>ID</t>
  </si>
  <si>
    <t>Weights</t>
  </si>
  <si>
    <t>Outcomes</t>
  </si>
  <si>
    <t>LAID</t>
  </si>
  <si>
    <t>SD</t>
  </si>
  <si>
    <t>Standardised Distance</t>
  </si>
  <si>
    <t>"Closeness"</t>
  </si>
  <si>
    <t>Closeness</t>
  </si>
  <si>
    <t>Variable</t>
  </si>
  <si>
    <t>Select Local Authority</t>
  </si>
  <si>
    <t>(Highlighted boxes can be edited)</t>
  </si>
  <si>
    <t>Note on distance measure</t>
  </si>
  <si>
    <t>Weights used to define statistical neighbours</t>
  </si>
  <si>
    <t>Mean Weekly pay - gross</t>
  </si>
  <si>
    <t>% of vehicles that are three years old or less</t>
  </si>
  <si>
    <t>% dependent children in household with occupancy rating of +2 or more</t>
  </si>
  <si>
    <t>% dependent children in overcrowded household</t>
  </si>
  <si>
    <t>% dependent children in households with 2 or more cars</t>
  </si>
  <si>
    <t>% dependent children in one adult household</t>
  </si>
  <si>
    <t>% dependent children in household where HRP is in any managerial or professional occupation</t>
  </si>
  <si>
    <t>% dependent children in household where HRP is in any routine occupation</t>
  </si>
  <si>
    <t>% people with mixed ethnicity</t>
  </si>
  <si>
    <t>% people with Indian ethnicity</t>
  </si>
  <si>
    <t>% people with Pakistani ethnicity</t>
  </si>
  <si>
    <t>% people with Bangladeshi ethnicity</t>
  </si>
  <si>
    <t>% people with Other Asian ethnicity</t>
  </si>
  <si>
    <t>% people with Black Caribbean ethnicity</t>
  </si>
  <si>
    <t>% people with Black African ethnicity</t>
  </si>
  <si>
    <t>% people with Other Black ethnicity</t>
  </si>
  <si>
    <t>% of working age people with higher qualifications</t>
  </si>
  <si>
    <t>% people in good health</t>
  </si>
  <si>
    <t>% households owned outright or owned with mortgage</t>
  </si>
  <si>
    <t>% households with 3 or more dependent children</t>
  </si>
  <si>
    <t>% of the population living in villages, hamlets or isolated settlements</t>
  </si>
  <si>
    <t>Weight</t>
  </si>
  <si>
    <t>Source</t>
  </si>
  <si>
    <t>DVLA 2004</t>
  </si>
  <si>
    <t>% of pupils known to be eligible for FSM</t>
  </si>
  <si>
    <t>Weighted Euclidean distance between local authorities is equivalent to less than 0.25 per standardised variable</t>
  </si>
  <si>
    <t>Weighted Euclidean distance between local authorities is equivalent to less than 0.55 per standardised variable</t>
  </si>
  <si>
    <t>Weighted Euclidean distance between local authorities is equivalent to less than 0.85 per standardised variable</t>
  </si>
  <si>
    <t>Weighted Euclidean distance between local authorities is equivalent to less than 1.15 per standardised variable</t>
  </si>
  <si>
    <t>Weighted Euclidean distance between local authorities is equivalent to 1.15 per standardised variable or more</t>
  </si>
  <si>
    <t>LA</t>
  </si>
  <si>
    <t>Region</t>
  </si>
  <si>
    <t>London</t>
  </si>
  <si>
    <t>Barking &amp; Dagenham</t>
  </si>
  <si>
    <t>West Midlands</t>
  </si>
  <si>
    <t>North West/Merseyside</t>
  </si>
  <si>
    <t>Yorkshire &amp; The Humber</t>
  </si>
  <si>
    <t>North East</t>
  </si>
  <si>
    <t>South West</t>
  </si>
  <si>
    <t>East Midlands</t>
  </si>
  <si>
    <t>Eastern</t>
  </si>
  <si>
    <t>South East</t>
  </si>
  <si>
    <t>RegionNum</t>
  </si>
  <si>
    <t>RegNum</t>
  </si>
  <si>
    <t>RegDist</t>
  </si>
  <si>
    <t>Local Authority</t>
  </si>
  <si>
    <t>Other Local Authorities in Region</t>
  </si>
  <si>
    <t>Note: This sheet automatically updates based on selections in "Neighbour Finder"</t>
  </si>
  <si>
    <t>Dissimilarity</t>
  </si>
  <si>
    <t>Note: To avoid undue influence of an outlier data from Isles of Scilly is not used in calculation of standard deviations of background variables</t>
  </si>
  <si>
    <t>© NFER</t>
  </si>
  <si>
    <t>Extremely Close:</t>
  </si>
  <si>
    <t>Very Close:</t>
  </si>
  <si>
    <t>Close:</t>
  </si>
  <si>
    <t>Somewhat Close:</t>
  </si>
  <si>
    <t>Not Close:</t>
  </si>
  <si>
    <t>Children's Services Statistical Neighbour Benchmarking Tool</t>
  </si>
  <si>
    <t>St. Helens</t>
  </si>
  <si>
    <t>Derby</t>
  </si>
  <si>
    <t>York</t>
  </si>
  <si>
    <t>East Riding of Yorkshire</t>
  </si>
  <si>
    <t>Kingston upon Thames</t>
  </si>
  <si>
    <t>Nottingham</t>
  </si>
  <si>
    <t>Peterborough</t>
  </si>
  <si>
    <t>Blackburn with Darwen</t>
  </si>
  <si>
    <t>Barking and Dagenham</t>
  </si>
  <si>
    <t>Bath and North East Somerset</t>
  </si>
  <si>
    <t>Brighton and Hove</t>
  </si>
  <si>
    <t>Bristol, City of</t>
  </si>
  <si>
    <t>Hammersmith and Fulham</t>
  </si>
  <si>
    <t>Kensington and Chelsea</t>
  </si>
  <si>
    <t>Kingston Upon Hull, City of</t>
  </si>
  <si>
    <t>Redcar and Cleveland</t>
  </si>
  <si>
    <t>Southend-on-Sea</t>
  </si>
  <si>
    <t>Stockton-on-Tees</t>
  </si>
  <si>
    <t>Stoke-on-Trent</t>
  </si>
  <si>
    <t>Telford and Wrekin</t>
  </si>
  <si>
    <t>Windsor and Maidenhead</t>
  </si>
  <si>
    <t>Bedford Borough</t>
  </si>
  <si>
    <t>Central Bedfordshire</t>
  </si>
  <si>
    <t>Cheshire East</t>
  </si>
  <si>
    <t>Cheshire West and Chester</t>
  </si>
  <si>
    <t>Bournemouth, Christchurch &amp; Poole</t>
  </si>
  <si>
    <t>North Northamptonshire</t>
  </si>
  <si>
    <t>West Northamptonshire</t>
  </si>
  <si>
    <t>% know to be eligible for FSM</t>
  </si>
  <si>
    <t>Census 2011</t>
  </si>
  <si>
    <t>Annual Survey of Hours and Earnings 2019</t>
  </si>
  <si>
    <t>Mean Weekly pay 2019 - gross</t>
  </si>
  <si>
    <t>Note: 2019 Mean weekly pay (annual survey of hours and earnings  - resident analysis) for City of London from 2018. Estimates for 2011 and subsequent years use a weighting scheme based on occupations which have been coded according to Standard Occupational Classification (SOC) 2010 that replaced SOC 2000.</t>
  </si>
  <si>
    <t xml:space="preserve">The distance between any two local authorities is defined as the weighted Euclidean distance between the </t>
  </si>
  <si>
    <t>authorities using each of the background variables. "Closeness" as displayed in the above table is defined as follows:</t>
  </si>
  <si>
    <t>DfE (FSM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</si>
</sst>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00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b/>
      <u/>
      <sz val="16"/>
      <color indexed="30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9"/>
      <name val="Verdana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12"/>
      </top>
      <bottom style="double">
        <color indexed="12"/>
      </bottom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/>
      <right/>
      <top style="double">
        <color indexed="20"/>
      </top>
      <bottom/>
      <diagonal/>
    </border>
    <border>
      <left style="double">
        <color indexed="20"/>
      </left>
      <right/>
      <top/>
      <bottom style="dashed">
        <color indexed="20"/>
      </bottom>
      <diagonal/>
    </border>
    <border>
      <left/>
      <right style="dashed">
        <color indexed="20"/>
      </right>
      <top/>
      <bottom style="dashed">
        <color indexed="20"/>
      </bottom>
      <diagonal/>
    </border>
    <border>
      <left style="dashed">
        <color indexed="20"/>
      </left>
      <right style="dashed">
        <color indexed="20"/>
      </right>
      <top/>
      <bottom style="dashed">
        <color indexed="20"/>
      </bottom>
      <diagonal/>
    </border>
    <border>
      <left style="double">
        <color indexed="20"/>
      </left>
      <right/>
      <top style="dashed">
        <color indexed="20"/>
      </top>
      <bottom style="dashed">
        <color indexed="20"/>
      </bottom>
      <diagonal/>
    </border>
    <border>
      <left/>
      <right style="dashed">
        <color indexed="20"/>
      </right>
      <top style="dashed">
        <color indexed="20"/>
      </top>
      <bottom style="dashed">
        <color indexed="20"/>
      </bottom>
      <diagonal/>
    </border>
    <border>
      <left style="dashed">
        <color indexed="20"/>
      </left>
      <right style="dashed">
        <color indexed="20"/>
      </right>
      <top style="dashed">
        <color indexed="20"/>
      </top>
      <bottom style="dashed">
        <color indexed="20"/>
      </bottom>
      <diagonal/>
    </border>
    <border>
      <left style="double">
        <color indexed="20"/>
      </left>
      <right/>
      <top/>
      <bottom style="double">
        <color indexed="20"/>
      </bottom>
      <diagonal/>
    </border>
    <border>
      <left/>
      <right style="dashed">
        <color indexed="20"/>
      </right>
      <top/>
      <bottom style="double">
        <color indexed="20"/>
      </bottom>
      <diagonal/>
    </border>
    <border>
      <left style="dashed">
        <color indexed="20"/>
      </left>
      <right style="dashed">
        <color indexed="20"/>
      </right>
      <top/>
      <bottom style="double">
        <color indexed="20"/>
      </bottom>
      <diagonal/>
    </border>
    <border>
      <left style="double">
        <color indexed="20"/>
      </left>
      <right/>
      <top style="double">
        <color indexed="20"/>
      </top>
      <bottom/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/>
      <right/>
      <top/>
      <bottom style="double">
        <color indexed="20"/>
      </bottom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/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ashed">
        <color indexed="20"/>
      </left>
      <right style="double">
        <color indexed="20"/>
      </right>
      <top style="double">
        <color indexed="20"/>
      </top>
      <bottom style="dashed">
        <color indexed="20"/>
      </bottom>
      <diagonal/>
    </border>
    <border>
      <left style="dashed">
        <color indexed="20"/>
      </left>
      <right style="double">
        <color indexed="20"/>
      </right>
      <top style="dashed">
        <color indexed="20"/>
      </top>
      <bottom style="dashed">
        <color indexed="20"/>
      </bottom>
      <diagonal/>
    </border>
    <border>
      <left style="dashed">
        <color indexed="20"/>
      </left>
      <right style="double">
        <color indexed="20"/>
      </right>
      <top/>
      <bottom style="double">
        <color indexed="20"/>
      </bottom>
      <diagonal/>
    </border>
    <border>
      <left/>
      <right style="double">
        <color indexed="20"/>
      </right>
      <top style="double">
        <color indexed="20"/>
      </top>
      <bottom/>
      <diagonal/>
    </border>
    <border>
      <left/>
      <right style="double">
        <color indexed="20"/>
      </right>
      <top/>
      <bottom style="double">
        <color indexed="20"/>
      </bottom>
      <diagonal/>
    </border>
    <border>
      <left style="double">
        <color indexed="12"/>
      </left>
      <right/>
      <top style="double">
        <color indexed="12"/>
      </top>
      <bottom/>
      <diagonal/>
    </border>
  </borders>
  <cellStyleXfs count="7">
    <xf numFmtId="0" fontId="0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19" fillId="0" borderId="0"/>
    <xf numFmtId="0" fontId="1" fillId="0" borderId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Border="1"/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7" fillId="0" borderId="0" xfId="0" applyFont="1"/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wrapText="1"/>
    </xf>
    <xf numFmtId="0" fontId="9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9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17" xfId="0" applyFont="1" applyFill="1" applyBorder="1" applyAlignment="1">
      <alignment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10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wrapText="1"/>
    </xf>
    <xf numFmtId="0" fontId="7" fillId="0" borderId="0" xfId="0" applyFont="1" applyAlignment="1"/>
    <xf numFmtId="0" fontId="8" fillId="0" borderId="0" xfId="0" applyFont="1"/>
    <xf numFmtId="0" fontId="11" fillId="0" borderId="27" xfId="0" applyFont="1" applyBorder="1"/>
    <xf numFmtId="0" fontId="12" fillId="0" borderId="28" xfId="0" applyFont="1" applyFill="1" applyBorder="1" applyAlignment="1">
      <alignment horizontal="left" wrapText="1"/>
    </xf>
    <xf numFmtId="0" fontId="8" fillId="0" borderId="29" xfId="0" applyFont="1" applyBorder="1" applyAlignment="1">
      <alignment wrapText="1"/>
    </xf>
    <xf numFmtId="0" fontId="13" fillId="0" borderId="0" xfId="0" applyFont="1"/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7" fillId="0" borderId="30" xfId="0" applyFont="1" applyFill="1" applyBorder="1" applyAlignment="1">
      <alignment horizontal="left" wrapText="1"/>
    </xf>
    <xf numFmtId="0" fontId="18" fillId="0" borderId="1" xfId="5" applyFont="1" applyFill="1" applyBorder="1" applyAlignment="1">
      <alignment horizontal="left" wrapText="1"/>
    </xf>
    <xf numFmtId="0" fontId="18" fillId="0" borderId="1" xfId="5" applyFont="1" applyFill="1" applyBorder="1" applyAlignment="1">
      <alignment horizontal="right" wrapText="1"/>
    </xf>
    <xf numFmtId="0" fontId="11" fillId="0" borderId="24" xfId="0" applyFont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7" fillId="0" borderId="0" xfId="0" applyFont="1" applyFill="1"/>
    <xf numFmtId="0" fontId="21" fillId="0" borderId="0" xfId="0" applyFont="1"/>
    <xf numFmtId="0" fontId="9" fillId="0" borderId="31" xfId="0" applyFont="1" applyFill="1" applyBorder="1" applyAlignment="1">
      <alignment horizontal="right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right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right"/>
    </xf>
    <xf numFmtId="0" fontId="7" fillId="0" borderId="38" xfId="0" applyFont="1" applyBorder="1" applyAlignment="1">
      <alignment horizontal="center"/>
    </xf>
    <xf numFmtId="0" fontId="0" fillId="3" borderId="0" xfId="0" applyFill="1"/>
    <xf numFmtId="0" fontId="22" fillId="0" borderId="0" xfId="0" applyFont="1"/>
    <xf numFmtId="0" fontId="8" fillId="2" borderId="39" xfId="0" applyFont="1" applyFill="1" applyBorder="1" applyAlignment="1" applyProtection="1">
      <alignment horizontal="left" wrapText="1"/>
      <protection locked="0"/>
    </xf>
    <xf numFmtId="0" fontId="28" fillId="0" borderId="0" xfId="0" applyFont="1"/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1" fontId="0" fillId="0" borderId="0" xfId="0" applyNumberFormat="1" applyFill="1"/>
    <xf numFmtId="0" fontId="0" fillId="0" borderId="0" xfId="0" applyFill="1"/>
    <xf numFmtId="165" fontId="26" fillId="0" borderId="0" xfId="2" applyNumberFormat="1" applyFont="1" applyFill="1"/>
    <xf numFmtId="165" fontId="22" fillId="0" borderId="0" xfId="1" applyNumberFormat="1" applyFont="1" applyFill="1"/>
    <xf numFmtId="165" fontId="22" fillId="0" borderId="0" xfId="1" applyNumberFormat="1" applyFont="1" applyFill="1" applyAlignment="1"/>
    <xf numFmtId="165" fontId="26" fillId="0" borderId="0" xfId="3" applyNumberFormat="1" applyFont="1" applyFill="1"/>
    <xf numFmtId="165" fontId="27" fillId="0" borderId="0" xfId="4" applyNumberFormat="1" applyFont="1" applyFill="1"/>
    <xf numFmtId="165" fontId="26" fillId="0" borderId="0" xfId="0" applyNumberFormat="1" applyFont="1" applyFill="1"/>
    <xf numFmtId="165" fontId="24" fillId="0" borderId="0" xfId="2" applyNumberFormat="1" applyFill="1"/>
    <xf numFmtId="0" fontId="7" fillId="0" borderId="0" xfId="0" applyFont="1" applyAlignment="1">
      <alignment wrapText="1"/>
    </xf>
    <xf numFmtId="0" fontId="15" fillId="0" borderId="0" xfId="0" applyFont="1" applyBorder="1" applyAlignment="1">
      <alignment vertical="center"/>
    </xf>
    <xf numFmtId="0" fontId="16" fillId="0" borderId="0" xfId="0" applyFont="1" applyAlignment="1"/>
    <xf numFmtId="1" fontId="22" fillId="0" borderId="0" xfId="0" applyNumberFormat="1" applyFont="1" applyFill="1"/>
    <xf numFmtId="165" fontId="22" fillId="0" borderId="0" xfId="0" applyNumberFormat="1" applyFont="1" applyFill="1"/>
    <xf numFmtId="0" fontId="7" fillId="0" borderId="0" xfId="0" applyFont="1" applyAlignment="1">
      <alignment vertical="top"/>
    </xf>
  </cellXfs>
  <cellStyles count="7">
    <cellStyle name="Normal" xfId="0" builtinId="0"/>
    <cellStyle name="Normal 2" xfId="6" xr:uid="{79884FBF-DE87-477A-9603-8A0BF6221718}"/>
    <cellStyle name="Normal 3" xfId="1" xr:uid="{00000000-0005-0000-0000-000001000000}"/>
    <cellStyle name="Normal 5" xfId="2" xr:uid="{00000000-0005-0000-0000-000002000000}"/>
    <cellStyle name="Normal 5 2" xfId="3" xr:uid="{00000000-0005-0000-0000-000003000000}"/>
    <cellStyle name="Normal 6" xfId="4" xr:uid="{00000000-0005-0000-0000-000004000000}"/>
    <cellStyle name="Normal_Sheet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4:P36"/>
  <sheetViews>
    <sheetView showGridLines="0" showRowColHeaders="0" tabSelected="1" zoomScale="75" zoomScaleNormal="75" workbookViewId="0">
      <selection activeCell="C7" sqref="C7"/>
    </sheetView>
  </sheetViews>
  <sheetFormatPr defaultColWidth="9.08984375" defaultRowHeight="17.5" x14ac:dyDescent="0.35"/>
  <cols>
    <col min="1" max="1" width="3.26953125" style="1" customWidth="1"/>
    <col min="2" max="2" width="21" style="1" customWidth="1"/>
    <col min="3" max="3" width="54" style="23" customWidth="1"/>
    <col min="4" max="4" width="20.6328125" style="23" customWidth="1"/>
    <col min="5" max="5" width="8.26953125" style="24" customWidth="1"/>
    <col min="6" max="7" width="22.7265625" style="25" customWidth="1"/>
    <col min="8" max="8" width="173.08984375" style="25" customWidth="1"/>
    <col min="9" max="9" width="22.7265625" style="25" hidden="1" customWidth="1"/>
    <col min="10" max="10" width="9.6328125" style="1" hidden="1" customWidth="1"/>
    <col min="11" max="12" width="0" style="1" hidden="1" customWidth="1"/>
    <col min="13" max="13" width="27.7265625" style="1" customWidth="1"/>
    <col min="14" max="14" width="10.08984375" style="64" customWidth="1"/>
    <col min="15" max="15" width="6.81640625" style="65" customWidth="1"/>
    <col min="16" max="16" width="19" style="65" customWidth="1"/>
    <col min="17" max="16384" width="9.08984375" style="1"/>
  </cols>
  <sheetData>
    <row r="4" spans="1:16" ht="26.25" customHeight="1" x14ac:dyDescent="0.4">
      <c r="A4" s="9"/>
      <c r="B4" s="90" t="s">
        <v>219</v>
      </c>
      <c r="C4" s="91"/>
      <c r="D4" s="91"/>
      <c r="E4" s="91"/>
      <c r="F4" s="91"/>
      <c r="G4" s="91"/>
      <c r="H4" s="91"/>
      <c r="I4" s="91"/>
      <c r="J4" s="91"/>
      <c r="K4" s="65"/>
      <c r="L4" s="65"/>
      <c r="N4" s="1"/>
      <c r="O4" s="1"/>
      <c r="P4" s="1"/>
    </row>
    <row r="5" spans="1:16" ht="16.5" customHeight="1" thickBot="1" x14ac:dyDescent="0.4">
      <c r="A5" s="9"/>
      <c r="B5" s="26" t="s">
        <v>160</v>
      </c>
      <c r="C5" s="27"/>
      <c r="D5" s="27"/>
      <c r="E5" s="28"/>
      <c r="F5" s="1"/>
      <c r="G5" s="1"/>
      <c r="H5" s="1"/>
      <c r="I5" s="1"/>
      <c r="J5" s="64"/>
      <c r="K5" s="65"/>
      <c r="L5" s="65"/>
      <c r="N5" s="1"/>
      <c r="O5" s="1"/>
      <c r="P5" s="1"/>
    </row>
    <row r="6" spans="1:16" ht="23.25" customHeight="1" thickTop="1" thickBot="1" x14ac:dyDescent="0.4">
      <c r="A6" s="9"/>
      <c r="B6" s="29"/>
      <c r="C6" s="54" t="s">
        <v>159</v>
      </c>
      <c r="D6" s="30"/>
      <c r="E6" s="66" t="s">
        <v>150</v>
      </c>
      <c r="F6" s="1"/>
      <c r="G6" s="1"/>
    </row>
    <row r="7" spans="1:16" ht="108.75" customHeight="1" thickTop="1" x14ac:dyDescent="0.35">
      <c r="A7" s="9"/>
      <c r="B7" s="29"/>
      <c r="C7" s="76" t="s">
        <v>228</v>
      </c>
      <c r="D7" s="59"/>
      <c r="E7" s="67">
        <f>VLOOKUP('Neighbour Finder'!C7,namelookup!B1:C152,2,0)</f>
        <v>301</v>
      </c>
      <c r="F7" s="1"/>
      <c r="G7" s="1"/>
      <c r="I7" s="1"/>
      <c r="J7" s="64"/>
      <c r="K7" s="65"/>
      <c r="L7" s="65"/>
      <c r="N7" s="1"/>
      <c r="O7" s="1"/>
      <c r="P7" s="1"/>
    </row>
    <row r="8" spans="1:16" ht="18" thickBot="1" x14ac:dyDescent="0.4">
      <c r="A8" s="9"/>
      <c r="B8" s="29"/>
      <c r="C8" s="31"/>
      <c r="D8" s="32"/>
      <c r="E8" s="68"/>
      <c r="F8" s="1"/>
      <c r="G8" s="1"/>
      <c r="H8" s="1"/>
      <c r="I8" s="1"/>
      <c r="J8" s="64"/>
      <c r="K8" s="65"/>
      <c r="L8" s="65"/>
      <c r="N8" s="1"/>
      <c r="O8" s="1"/>
      <c r="P8" s="1"/>
    </row>
    <row r="9" spans="1:16" ht="15" customHeight="1" thickTop="1" thickBot="1" x14ac:dyDescent="0.4">
      <c r="A9" s="9"/>
      <c r="B9" s="29"/>
      <c r="C9" s="33"/>
      <c r="D9" s="33"/>
      <c r="E9" s="34"/>
      <c r="F9" s="1"/>
      <c r="G9" s="1"/>
      <c r="H9" s="1"/>
      <c r="I9" s="1"/>
      <c r="J9" s="64"/>
      <c r="K9" s="65"/>
      <c r="L9" s="65"/>
      <c r="N9" s="1"/>
      <c r="O9" s="1"/>
      <c r="P9" s="1"/>
    </row>
    <row r="10" spans="1:16" ht="20.25" customHeight="1" thickTop="1" x14ac:dyDescent="0.35">
      <c r="A10" s="9"/>
      <c r="B10" s="53" t="s">
        <v>0</v>
      </c>
      <c r="C10" s="35"/>
      <c r="D10" s="35"/>
      <c r="E10" s="72"/>
      <c r="F10" s="1"/>
      <c r="G10" s="1"/>
      <c r="H10" s="1"/>
      <c r="I10" s="1"/>
      <c r="J10" s="64" t="s">
        <v>152</v>
      </c>
      <c r="K10" s="65"/>
      <c r="L10" s="65"/>
      <c r="N10" s="1"/>
      <c r="O10" s="1"/>
      <c r="P10" s="1"/>
    </row>
    <row r="11" spans="1:16" ht="153.75" customHeight="1" thickBot="1" x14ac:dyDescent="0.4">
      <c r="A11" s="9"/>
      <c r="B11" s="62" t="s">
        <v>1</v>
      </c>
      <c r="C11" s="55" t="s">
        <v>149</v>
      </c>
      <c r="D11" s="55" t="s">
        <v>156</v>
      </c>
      <c r="E11" s="73" t="s">
        <v>150</v>
      </c>
      <c r="F11" s="1"/>
      <c r="G11" s="77"/>
      <c r="H11" s="1"/>
      <c r="I11" s="1"/>
      <c r="J11" s="64" t="e">
        <f>IF(#REF!&gt;0,#REF!,"")</f>
        <v>#REF!</v>
      </c>
      <c r="K11" s="65"/>
      <c r="L11" s="65"/>
      <c r="N11" s="1"/>
      <c r="O11" s="1"/>
      <c r="P11" s="1"/>
    </row>
    <row r="12" spans="1:16" ht="20.149999999999999" customHeight="1" thickTop="1" x14ac:dyDescent="0.35">
      <c r="A12" s="9"/>
      <c r="B12" s="36">
        <v>1</v>
      </c>
      <c r="C12" s="37" t="str">
        <f>VLOOKUP(E12,namelookup!A$1:B$152,2,0)</f>
        <v>Greenwich</v>
      </c>
      <c r="D12" s="38" t="str">
        <f>VLOOKUP(E12,Demographics!$A$6:$B$156,2,0)</f>
        <v>Close</v>
      </c>
      <c r="E12" s="69">
        <f>VLOOKUP('Neighbour Finder'!B12+1,Demographics!$E$6:$R$158,2,0)</f>
        <v>203</v>
      </c>
      <c r="F12" s="1"/>
      <c r="G12" s="1"/>
      <c r="H12" s="1"/>
      <c r="I12" s="1"/>
      <c r="J12" s="64" t="e">
        <f>IF(#REF!&gt;0,#REF!,"")</f>
        <v>#REF!</v>
      </c>
      <c r="K12" s="65"/>
      <c r="L12" s="65"/>
      <c r="N12" s="1"/>
      <c r="O12" s="1"/>
      <c r="P12" s="1"/>
    </row>
    <row r="13" spans="1:16" ht="20.149999999999999" customHeight="1" x14ac:dyDescent="0.35">
      <c r="A13" s="9"/>
      <c r="B13" s="39">
        <v>2</v>
      </c>
      <c r="C13" s="40" t="str">
        <f>VLOOKUP(E13,namelookup!A$1:B$152,2,0)</f>
        <v>Enfield</v>
      </c>
      <c r="D13" s="41" t="str">
        <f>VLOOKUP(E13,Demographics!$A$6:$B$156,2,0)</f>
        <v>Somewhat close</v>
      </c>
      <c r="E13" s="70">
        <f>VLOOKUP('Neighbour Finder'!B13+1,Demographics!$E$6:$R$158,2,0)</f>
        <v>308</v>
      </c>
      <c r="F13" s="1"/>
      <c r="G13" s="1"/>
      <c r="H13" s="1"/>
      <c r="I13" s="1"/>
      <c r="J13" s="64" t="e">
        <f>IF(#REF!&gt;0,#REF!,"")</f>
        <v>#REF!</v>
      </c>
      <c r="K13" s="65"/>
      <c r="L13" s="65"/>
      <c r="N13" s="1"/>
      <c r="O13" s="1"/>
      <c r="P13" s="1"/>
    </row>
    <row r="14" spans="1:16" ht="20.149999999999999" customHeight="1" x14ac:dyDescent="0.35">
      <c r="A14" s="9"/>
      <c r="B14" s="39">
        <v>3</v>
      </c>
      <c r="C14" s="40" t="str">
        <f>VLOOKUP(E14,namelookup!A$1:B$152,2,0)</f>
        <v>Manchester</v>
      </c>
      <c r="D14" s="41" t="str">
        <f>VLOOKUP(E14,Demographics!$A$6:$B$156,2,0)</f>
        <v>Somewhat close</v>
      </c>
      <c r="E14" s="70">
        <f>VLOOKUP('Neighbour Finder'!B14+1,Demographics!$E$6:$R$158,2,0)</f>
        <v>352</v>
      </c>
      <c r="F14" s="1"/>
      <c r="G14" s="1"/>
      <c r="H14" s="1"/>
      <c r="I14" s="1"/>
      <c r="J14" s="64" t="e">
        <f>IF(#REF!&gt;0,#REF!,"")</f>
        <v>#REF!</v>
      </c>
      <c r="K14" s="65"/>
      <c r="L14" s="65"/>
      <c r="N14" s="1"/>
      <c r="O14" s="1"/>
      <c r="P14" s="1"/>
    </row>
    <row r="15" spans="1:16" ht="20.149999999999999" customHeight="1" x14ac:dyDescent="0.35">
      <c r="A15" s="9"/>
      <c r="B15" s="39">
        <v>4</v>
      </c>
      <c r="C15" s="40" t="str">
        <f>VLOOKUP(E15,namelookup!A$1:B$152,2,0)</f>
        <v>Luton</v>
      </c>
      <c r="D15" s="41" t="str">
        <f>VLOOKUP(E15,Demographics!$A$6:$B$156,2,0)</f>
        <v>Somewhat close</v>
      </c>
      <c r="E15" s="70">
        <f>VLOOKUP('Neighbour Finder'!B15+1,Demographics!$E$6:$R$158,2,0)</f>
        <v>821</v>
      </c>
      <c r="F15" s="1"/>
      <c r="G15" s="1"/>
      <c r="H15" s="1"/>
      <c r="I15" s="1"/>
      <c r="J15" s="64" t="e">
        <f>IF(#REF!&gt;0,#REF!,"")</f>
        <v>#REF!</v>
      </c>
      <c r="K15" s="65"/>
      <c r="L15" s="65"/>
      <c r="N15" s="1"/>
      <c r="O15" s="1"/>
      <c r="P15" s="1"/>
    </row>
    <row r="16" spans="1:16" ht="20.149999999999999" customHeight="1" x14ac:dyDescent="0.35">
      <c r="A16" s="9"/>
      <c r="B16" s="39">
        <v>5</v>
      </c>
      <c r="C16" s="40" t="str">
        <f>VLOOKUP(E16,namelookup!A$1:B$152,2,0)</f>
        <v>Birmingham</v>
      </c>
      <c r="D16" s="41" t="str">
        <f>VLOOKUP(E16,Demographics!$A$6:$B$156,2,0)</f>
        <v>Not Close</v>
      </c>
      <c r="E16" s="70">
        <f>VLOOKUP('Neighbour Finder'!B16+1,Demographics!$E$6:$R$158,2,0)</f>
        <v>330</v>
      </c>
      <c r="F16" s="1"/>
      <c r="G16" s="1"/>
      <c r="H16" s="1"/>
      <c r="I16" s="1"/>
      <c r="J16" s="64" t="e">
        <f>IF(#REF!&gt;0,#REF!,"")</f>
        <v>#REF!</v>
      </c>
      <c r="K16" s="65"/>
      <c r="L16" s="65"/>
      <c r="N16" s="1"/>
      <c r="O16" s="1"/>
      <c r="P16" s="1"/>
    </row>
    <row r="17" spans="1:16" ht="20.149999999999999" customHeight="1" x14ac:dyDescent="0.35">
      <c r="A17" s="9"/>
      <c r="B17" s="39">
        <v>6</v>
      </c>
      <c r="C17" s="40" t="str">
        <f>VLOOKUP(E17,namelookup!A$1:B$152,2,0)</f>
        <v>Waltham Forest</v>
      </c>
      <c r="D17" s="41" t="str">
        <f>VLOOKUP(E17,Demographics!$A$6:$B$156,2,0)</f>
        <v>Not Close</v>
      </c>
      <c r="E17" s="70">
        <f>VLOOKUP('Neighbour Finder'!B17+1,Demographics!$E$6:$R$158,2,0)</f>
        <v>320</v>
      </c>
      <c r="F17" s="1"/>
      <c r="G17" s="1"/>
      <c r="H17" s="1"/>
      <c r="I17" s="1"/>
      <c r="J17" s="64" t="e">
        <f>IF(#REF!&gt;0,#REF!,"")</f>
        <v>#REF!</v>
      </c>
      <c r="K17" s="65"/>
      <c r="L17" s="65"/>
      <c r="N17" s="1"/>
      <c r="O17" s="1"/>
      <c r="P17" s="1"/>
    </row>
    <row r="18" spans="1:16" ht="20.149999999999999" customHeight="1" x14ac:dyDescent="0.35">
      <c r="A18" s="9"/>
      <c r="B18" s="39">
        <v>7</v>
      </c>
      <c r="C18" s="40" t="str">
        <f>VLOOKUP(E18,namelookup!A$1:B$152,2,0)</f>
        <v>Slough</v>
      </c>
      <c r="D18" s="41" t="str">
        <f>VLOOKUP(E18,Demographics!$A$6:$B$156,2,0)</f>
        <v>Not Close</v>
      </c>
      <c r="E18" s="70">
        <f>VLOOKUP('Neighbour Finder'!B18+1,Demographics!$E$6:$R$158,2,0)</f>
        <v>871</v>
      </c>
      <c r="F18" s="1"/>
      <c r="G18" s="1"/>
      <c r="H18" s="1"/>
      <c r="I18" s="1"/>
      <c r="J18" s="64" t="e">
        <f>IF(#REF!&gt;0,#REF!,"")</f>
        <v>#REF!</v>
      </c>
      <c r="K18" s="65"/>
      <c r="L18" s="65"/>
      <c r="N18" s="1"/>
      <c r="O18" s="1"/>
      <c r="P18" s="1"/>
    </row>
    <row r="19" spans="1:16" ht="20.149999999999999" customHeight="1" x14ac:dyDescent="0.35">
      <c r="A19" s="9"/>
      <c r="B19" s="39">
        <v>8</v>
      </c>
      <c r="C19" s="40" t="str">
        <f>VLOOKUP(E19,namelookup!A$1:B$152,2,0)</f>
        <v>Nottingham</v>
      </c>
      <c r="D19" s="41" t="str">
        <f>VLOOKUP(E19,Demographics!$A$6:$B$156,2,0)</f>
        <v>Not Close</v>
      </c>
      <c r="E19" s="70">
        <f>VLOOKUP('Neighbour Finder'!B19+1,Demographics!$E$6:$R$158,2,0)</f>
        <v>892</v>
      </c>
      <c r="F19" s="1"/>
      <c r="G19" s="1"/>
      <c r="H19" s="1"/>
      <c r="I19" s="1"/>
      <c r="J19" s="64" t="e">
        <f>IF(#REF!&gt;0,#REF!,"")</f>
        <v>#REF!</v>
      </c>
      <c r="K19" s="65"/>
      <c r="L19" s="65"/>
      <c r="N19" s="1"/>
      <c r="O19" s="1"/>
      <c r="P19" s="1"/>
    </row>
    <row r="20" spans="1:16" ht="20.149999999999999" customHeight="1" x14ac:dyDescent="0.35">
      <c r="A20" s="9"/>
      <c r="B20" s="39">
        <v>9</v>
      </c>
      <c r="C20" s="40" t="str">
        <f>VLOOKUP(E20,namelookup!A$1:B$152,2,0)</f>
        <v>Coventry</v>
      </c>
      <c r="D20" s="41" t="str">
        <f>VLOOKUP(E20,Demographics!$A$6:$B$156,2,0)</f>
        <v>Not Close</v>
      </c>
      <c r="E20" s="70">
        <f>VLOOKUP('Neighbour Finder'!B20+1,Demographics!$E$6:$R$158,2,0)</f>
        <v>331</v>
      </c>
      <c r="F20" s="1"/>
      <c r="G20" s="1"/>
      <c r="H20" s="1"/>
      <c r="I20" s="1"/>
      <c r="J20" s="64" t="e">
        <f>IF(#REF!&gt;0,#REF!,"")</f>
        <v>#REF!</v>
      </c>
      <c r="K20" s="65"/>
      <c r="L20" s="65"/>
      <c r="N20" s="1"/>
      <c r="O20" s="1"/>
      <c r="P20" s="1"/>
    </row>
    <row r="21" spans="1:16" ht="20.149999999999999" customHeight="1" thickBot="1" x14ac:dyDescent="0.4">
      <c r="A21" s="9"/>
      <c r="B21" s="42">
        <v>10</v>
      </c>
      <c r="C21" s="43" t="str">
        <f>VLOOKUP(E21,namelookup!A$1:B$152,2,0)</f>
        <v>Newham</v>
      </c>
      <c r="D21" s="44" t="str">
        <f>VLOOKUP(E21,Demographics!$A$6:$B$156,2,0)</f>
        <v>Not Close</v>
      </c>
      <c r="E21" s="71">
        <f>VLOOKUP('Neighbour Finder'!B21+1,Demographics!$E$6:$R$158,2,0)</f>
        <v>316</v>
      </c>
      <c r="F21" s="1"/>
      <c r="G21" s="1"/>
      <c r="H21" s="1"/>
      <c r="I21" s="1"/>
      <c r="J21" s="64" t="e">
        <f>IF(#REF!&gt;0,#REF!,"")</f>
        <v>#REF!</v>
      </c>
      <c r="K21" s="65"/>
      <c r="L21" s="65"/>
      <c r="N21" s="1"/>
      <c r="O21" s="1"/>
      <c r="P21" s="1"/>
    </row>
    <row r="22" spans="1:16" ht="9.75" customHeight="1" thickTop="1" x14ac:dyDescent="0.35">
      <c r="A22" s="9"/>
      <c r="C22" s="45"/>
      <c r="D22" s="45"/>
      <c r="E22" s="46"/>
      <c r="F22" s="1"/>
      <c r="G22" s="1"/>
      <c r="H22" s="1"/>
      <c r="I22" s="1"/>
      <c r="J22" s="64" t="e">
        <f>IF(#REF!&gt;0,#REF!,"")</f>
        <v>#REF!</v>
      </c>
      <c r="K22" s="65"/>
      <c r="L22" s="65"/>
      <c r="N22" s="1"/>
      <c r="O22" s="1"/>
      <c r="P22" s="1"/>
    </row>
    <row r="23" spans="1:16" s="9" customFormat="1" ht="15.5" x14ac:dyDescent="0.35">
      <c r="B23" s="47" t="s">
        <v>161</v>
      </c>
      <c r="C23" s="48"/>
      <c r="D23" s="48"/>
      <c r="E23" s="49"/>
      <c r="F23" s="50"/>
      <c r="K23" s="64" t="e">
        <f>IF(#REF!&gt;0,#REF!,"")</f>
        <v>#REF!</v>
      </c>
      <c r="L23" s="65"/>
      <c r="M23" s="65"/>
    </row>
    <row r="24" spans="1:16" s="9" customFormat="1" ht="23.25" customHeight="1" x14ac:dyDescent="0.35">
      <c r="B24" s="51" t="s">
        <v>253</v>
      </c>
      <c r="C24" s="89"/>
      <c r="D24" s="89"/>
      <c r="E24" s="89"/>
      <c r="F24" s="48"/>
      <c r="K24" s="64" t="e">
        <f>IF(#REF!&gt;0,#REF!,"")</f>
        <v>#REF!</v>
      </c>
      <c r="L24" s="65"/>
      <c r="M24" s="65"/>
    </row>
    <row r="25" spans="1:16" s="9" customFormat="1" ht="23.25" customHeight="1" x14ac:dyDescent="0.35">
      <c r="B25" s="94" t="s">
        <v>254</v>
      </c>
      <c r="C25" s="89"/>
      <c r="D25" s="89"/>
      <c r="E25" s="89"/>
      <c r="F25" s="48"/>
      <c r="K25" s="64" t="e">
        <f>IF(#REF!&gt;0,#REF!,"")</f>
        <v>#REF!</v>
      </c>
      <c r="L25" s="65"/>
      <c r="M25" s="65"/>
    </row>
    <row r="26" spans="1:16" s="9" customFormat="1" ht="18.75" customHeight="1" x14ac:dyDescent="0.35">
      <c r="B26" s="52" t="s">
        <v>214</v>
      </c>
      <c r="C26" s="51" t="s">
        <v>188</v>
      </c>
      <c r="E26" s="48"/>
      <c r="F26" s="50"/>
      <c r="K26" s="64" t="e">
        <f>IF(#REF!&gt;0,#REF!,"")</f>
        <v>#REF!</v>
      </c>
      <c r="L26" s="65"/>
      <c r="M26" s="65"/>
    </row>
    <row r="27" spans="1:16" s="9" customFormat="1" ht="18.75" customHeight="1" x14ac:dyDescent="0.35">
      <c r="B27" s="52" t="s">
        <v>215</v>
      </c>
      <c r="C27" s="51" t="s">
        <v>189</v>
      </c>
      <c r="E27" s="49"/>
      <c r="F27" s="50"/>
      <c r="K27" s="64" t="e">
        <f>IF(#REF!&gt;0,#REF!,"")</f>
        <v>#REF!</v>
      </c>
      <c r="L27" s="65"/>
      <c r="M27" s="65"/>
    </row>
    <row r="28" spans="1:16" s="9" customFormat="1" ht="18.75" customHeight="1" x14ac:dyDescent="0.35">
      <c r="B28" s="52" t="s">
        <v>216</v>
      </c>
      <c r="C28" s="51" t="s">
        <v>190</v>
      </c>
      <c r="E28" s="49"/>
      <c r="F28" s="50"/>
      <c r="K28" s="64" t="e">
        <f>IF(#REF!&gt;0,#REF!,"")</f>
        <v>#REF!</v>
      </c>
      <c r="L28" s="65"/>
      <c r="M28" s="65"/>
    </row>
    <row r="29" spans="1:16" s="9" customFormat="1" ht="18.75" customHeight="1" x14ac:dyDescent="0.35">
      <c r="B29" s="52" t="s">
        <v>217</v>
      </c>
      <c r="C29" s="51" t="s">
        <v>191</v>
      </c>
      <c r="E29" s="49"/>
      <c r="F29" s="50"/>
      <c r="K29" s="64" t="e">
        <f>IF(#REF!&gt;0,#REF!,"")</f>
        <v>#REF!</v>
      </c>
      <c r="L29" s="65"/>
      <c r="M29" s="65"/>
    </row>
    <row r="30" spans="1:16" s="9" customFormat="1" ht="18.75" customHeight="1" x14ac:dyDescent="0.35">
      <c r="B30" s="52" t="s">
        <v>218</v>
      </c>
      <c r="C30" s="51" t="s">
        <v>192</v>
      </c>
      <c r="E30" s="49"/>
      <c r="F30" s="50"/>
      <c r="K30" s="64"/>
      <c r="L30" s="65"/>
      <c r="M30" s="65"/>
    </row>
    <row r="31" spans="1:16" s="9" customFormat="1" ht="15.5" x14ac:dyDescent="0.35">
      <c r="C31" s="48"/>
      <c r="D31" s="48"/>
      <c r="F31" s="50"/>
      <c r="G31" s="50"/>
      <c r="H31" s="50"/>
      <c r="M31" s="64"/>
      <c r="N31" s="65"/>
      <c r="O31" s="65"/>
    </row>
    <row r="32" spans="1:16" x14ac:dyDescent="0.35">
      <c r="B32" s="9" t="s">
        <v>213</v>
      </c>
      <c r="I32" s="1"/>
      <c r="M32" s="64"/>
      <c r="N32" s="65"/>
      <c r="P32" s="1"/>
    </row>
    <row r="33" spans="14:14" ht="19.5" customHeight="1" x14ac:dyDescent="0.35"/>
    <row r="36" spans="14:14" x14ac:dyDescent="0.35">
      <c r="N36" s="63"/>
    </row>
  </sheetData>
  <sheetProtection sheet="1" selectLockedCells="1"/>
  <phoneticPr fontId="2" type="noConversion"/>
  <dataValidations count="1">
    <dataValidation type="list" allowBlank="1" showInputMessage="1" showErrorMessage="1" sqref="C7" xr:uid="{00000000-0002-0000-0000-000000000000}">
      <formula1>LAList</formula1>
    </dataValidation>
  </dataValidations>
  <pageMargins left="0.18" right="0.25" top="0.23" bottom="0.21" header="0.18" footer="0.18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J43"/>
  <sheetViews>
    <sheetView showGridLines="0" showRowColHeaders="0" zoomScale="75" workbookViewId="0">
      <selection activeCell="H1" sqref="H1"/>
    </sheetView>
  </sheetViews>
  <sheetFormatPr defaultColWidth="9.08984375" defaultRowHeight="15.5" x14ac:dyDescent="0.35"/>
  <cols>
    <col min="1" max="1" width="2.6328125" style="2" customWidth="1"/>
    <col min="2" max="2" width="38.08984375" style="2" customWidth="1"/>
    <col min="3" max="3" width="14.81640625" style="7" hidden="1" customWidth="1"/>
    <col min="4" max="4" width="29.81640625" style="7" customWidth="1"/>
    <col min="5" max="5" width="0.36328125" style="2" customWidth="1"/>
    <col min="6" max="8" width="9.08984375" style="2"/>
    <col min="9" max="9" width="20" style="2" customWidth="1"/>
    <col min="10" max="16384" width="9.08984375" style="2"/>
  </cols>
  <sheetData>
    <row r="1" spans="2:10" ht="38.25" customHeight="1" x14ac:dyDescent="0.4">
      <c r="B1" s="90" t="s">
        <v>219</v>
      </c>
      <c r="C1" s="91"/>
      <c r="D1" s="91"/>
      <c r="E1" s="91"/>
      <c r="F1" s="91"/>
      <c r="G1" s="91"/>
      <c r="H1" s="91"/>
      <c r="I1" s="91"/>
      <c r="J1" s="91"/>
    </row>
    <row r="2" spans="2:10" x14ac:dyDescent="0.35">
      <c r="B2" s="6" t="s">
        <v>210</v>
      </c>
    </row>
    <row r="3" spans="2:10" x14ac:dyDescent="0.35">
      <c r="B3" s="6"/>
    </row>
    <row r="4" spans="2:10" x14ac:dyDescent="0.35">
      <c r="B4" s="56" t="s">
        <v>208</v>
      </c>
      <c r="C4" s="57"/>
      <c r="D4" s="58" t="s">
        <v>194</v>
      </c>
    </row>
    <row r="5" spans="2:10" x14ac:dyDescent="0.35">
      <c r="B5" s="2" t="str">
        <f>'Neighbour Finder'!C7</f>
        <v>Barking and Dagenham</v>
      </c>
      <c r="D5" s="7" t="str">
        <f>RegDist!C1</f>
        <v>London</v>
      </c>
    </row>
    <row r="7" spans="2:10" x14ac:dyDescent="0.35">
      <c r="B7" s="56" t="s">
        <v>209</v>
      </c>
      <c r="C7" s="58" t="s">
        <v>211</v>
      </c>
      <c r="D7" s="58" t="s">
        <v>156</v>
      </c>
    </row>
    <row r="8" spans="2:10" x14ac:dyDescent="0.35">
      <c r="B8" s="2" t="str">
        <f>IF(ISERROR(VLOOKUP(E8,RegDist!$A$5:$D$154,2,0)),"",VLOOKUP(VLOOKUP(E8,RegDist!$A$5:$D$154,2,0),namelookup!$A$1:$B$152,2,0))</f>
        <v>Greenwich</v>
      </c>
      <c r="C8" s="22">
        <f>IF(ISERROR(VLOOKUP(E8,RegDist!$A$5:$D$154,4,0)),"",VLOOKUP(E8,RegDist!$A$5:$D$154,4,0))</f>
        <v>0.75575472532324894</v>
      </c>
      <c r="D8" s="7" t="str">
        <f>IF(ISERROR(VLOOKUP(E8,RegDist!$A$5:$D$154,3,0)),"",VLOOKUP(E8,RegDist!$A$5:$D$154,3,0))</f>
        <v>Close</v>
      </c>
      <c r="E8" s="2">
        <v>2</v>
      </c>
    </row>
    <row r="9" spans="2:10" x14ac:dyDescent="0.35">
      <c r="B9" s="2" t="str">
        <f>IF(ISERROR(VLOOKUP(E9,RegDist!$A$5:$D$154,2,0)),"",VLOOKUP(VLOOKUP(E9,RegDist!$A$5:$D$154,2,0),namelookup!$A$1:$B$152,2,0))</f>
        <v>Enfield</v>
      </c>
      <c r="C9" s="22">
        <f>IF(ISERROR(VLOOKUP(E9,RegDist!$A$5:$D$154,4,0)),"",VLOOKUP(E9,RegDist!$A$5:$D$154,4,0))</f>
        <v>0.93021845686568994</v>
      </c>
      <c r="D9" s="7" t="str">
        <f>IF(ISERROR(VLOOKUP(E9,RegDist!$A$5:$D$154,3,0)),"",VLOOKUP(E9,RegDist!$A$5:$D$154,3,0))</f>
        <v>Somewhat close</v>
      </c>
      <c r="E9" s="2">
        <v>3</v>
      </c>
    </row>
    <row r="10" spans="2:10" x14ac:dyDescent="0.35">
      <c r="B10" s="2" t="str">
        <f>IF(ISERROR(VLOOKUP(E10,RegDist!$A$5:$D$154,2,0)),"",VLOOKUP(VLOOKUP(E10,RegDist!$A$5:$D$154,2,0),namelookup!$A$1:$B$152,2,0))</f>
        <v>Waltham Forest</v>
      </c>
      <c r="C10" s="22">
        <f>IF(ISERROR(VLOOKUP(E10,RegDist!$A$5:$D$154,4,0)),"",VLOOKUP(E10,RegDist!$A$5:$D$154,4,0))</f>
        <v>1.2013265259944641</v>
      </c>
      <c r="D10" s="7" t="str">
        <f>IF(ISERROR(VLOOKUP(E10,RegDist!$A$5:$D$154,3,0)),"",VLOOKUP(E10,RegDist!$A$5:$D$154,3,0))</f>
        <v>Not Close</v>
      </c>
      <c r="E10" s="2">
        <v>4</v>
      </c>
    </row>
    <row r="11" spans="2:10" x14ac:dyDescent="0.35">
      <c r="B11" s="2" t="str">
        <f>IF(ISERROR(VLOOKUP(E11,RegDist!$A$5:$D$154,2,0)),"",VLOOKUP(VLOOKUP(E11,RegDist!$A$5:$D$154,2,0),namelookup!$A$1:$B$152,2,0))</f>
        <v>Newham</v>
      </c>
      <c r="C11" s="22">
        <f>IF(ISERROR(VLOOKUP(E11,RegDist!$A$5:$D$154,4,0)),"",VLOOKUP(E11,RegDist!$A$5:$D$154,4,0))</f>
        <v>1.2856801997426928</v>
      </c>
      <c r="D11" s="7" t="str">
        <f>IF(ISERROR(VLOOKUP(E11,RegDist!$A$5:$D$154,3,0)),"",VLOOKUP(E11,RegDist!$A$5:$D$154,3,0))</f>
        <v>Not Close</v>
      </c>
      <c r="E11" s="2">
        <v>5</v>
      </c>
    </row>
    <row r="12" spans="2:10" x14ac:dyDescent="0.35">
      <c r="B12" s="2" t="str">
        <f>IF(ISERROR(VLOOKUP(E12,RegDist!$A$5:$D$154,2,0)),"",VLOOKUP(VLOOKUP(E12,RegDist!$A$5:$D$154,2,0),namelookup!$A$1:$B$152,2,0))</f>
        <v>Haringey</v>
      </c>
      <c r="C12" s="22">
        <f>IF(ISERROR(VLOOKUP(E12,RegDist!$A$5:$D$154,4,0)),"",VLOOKUP(E12,RegDist!$A$5:$D$154,4,0))</f>
        <v>1.3255920487194559</v>
      </c>
      <c r="D12" s="7" t="str">
        <f>IF(ISERROR(VLOOKUP(E12,RegDist!$A$5:$D$154,3,0)),"",VLOOKUP(E12,RegDist!$A$5:$D$154,3,0))</f>
        <v>Not Close</v>
      </c>
      <c r="E12" s="2">
        <v>6</v>
      </c>
    </row>
    <row r="13" spans="2:10" x14ac:dyDescent="0.35">
      <c r="B13" s="2" t="str">
        <f>IF(ISERROR(VLOOKUP(E13,RegDist!$A$5:$D$154,2,0)),"",VLOOKUP(VLOOKUP(E13,RegDist!$A$5:$D$154,2,0),namelookup!$A$1:$B$152,2,0))</f>
        <v>Hillingdon</v>
      </c>
      <c r="C13" s="22">
        <f>IF(ISERROR(VLOOKUP(E13,RegDist!$A$5:$D$154,4,0)),"",VLOOKUP(E13,RegDist!$A$5:$D$154,4,0))</f>
        <v>1.3767730182088711</v>
      </c>
      <c r="D13" s="7" t="str">
        <f>IF(ISERROR(VLOOKUP(E13,RegDist!$A$5:$D$154,3,0)),"",VLOOKUP(E13,RegDist!$A$5:$D$154,3,0))</f>
        <v>Not Close</v>
      </c>
      <c r="E13" s="2">
        <v>7</v>
      </c>
    </row>
    <row r="14" spans="2:10" x14ac:dyDescent="0.35">
      <c r="B14" s="2" t="str">
        <f>IF(ISERROR(VLOOKUP(E14,RegDist!$A$5:$D$154,2,0)),"",VLOOKUP(VLOOKUP(E14,RegDist!$A$5:$D$154,2,0),namelookup!$A$1:$B$152,2,0))</f>
        <v>Bexley</v>
      </c>
      <c r="C14" s="22">
        <f>IF(ISERROR(VLOOKUP(E14,RegDist!$A$5:$D$154,4,0)),"",VLOOKUP(E14,RegDist!$A$5:$D$154,4,0))</f>
        <v>1.4158406739293279</v>
      </c>
      <c r="D14" s="7" t="str">
        <f>IF(ISERROR(VLOOKUP(E14,RegDist!$A$5:$D$154,3,0)),"",VLOOKUP(E14,RegDist!$A$5:$D$154,3,0))</f>
        <v>Not Close</v>
      </c>
      <c r="E14" s="2">
        <v>8</v>
      </c>
    </row>
    <row r="15" spans="2:10" x14ac:dyDescent="0.35">
      <c r="B15" s="2" t="str">
        <f>IF(ISERROR(VLOOKUP(E15,RegDist!$A$5:$D$154,2,0)),"",VLOOKUP(VLOOKUP(E15,RegDist!$A$5:$D$154,2,0),namelookup!$A$1:$B$152,2,0))</f>
        <v>Southwark</v>
      </c>
      <c r="C15" s="22">
        <f>IF(ISERROR(VLOOKUP(E15,RegDist!$A$5:$D$154,4,0)),"",VLOOKUP(E15,RegDist!$A$5:$D$154,4,0))</f>
        <v>1.4222610069588879</v>
      </c>
      <c r="D15" s="7" t="str">
        <f>IF(ISERROR(VLOOKUP(E15,RegDist!$A$5:$D$154,3,0)),"",VLOOKUP(E15,RegDist!$A$5:$D$154,3,0))</f>
        <v>Not Close</v>
      </c>
      <c r="E15" s="2">
        <v>9</v>
      </c>
    </row>
    <row r="16" spans="2:10" x14ac:dyDescent="0.35">
      <c r="B16" s="2" t="str">
        <f>IF(ISERROR(VLOOKUP(E16,RegDist!$A$5:$D$154,2,0)),"",VLOOKUP(VLOOKUP(E16,RegDist!$A$5:$D$154,2,0),namelookup!$A$1:$B$152,2,0))</f>
        <v>Croydon</v>
      </c>
      <c r="C16" s="22">
        <f>IF(ISERROR(VLOOKUP(E16,RegDist!$A$5:$D$154,4,0)),"",VLOOKUP(E16,RegDist!$A$5:$D$154,4,0))</f>
        <v>1.4796953774063064</v>
      </c>
      <c r="D16" s="7" t="str">
        <f>IF(ISERROR(VLOOKUP(E16,RegDist!$A$5:$D$154,3,0)),"",VLOOKUP(E16,RegDist!$A$5:$D$154,3,0))</f>
        <v>Not Close</v>
      </c>
      <c r="E16" s="2">
        <v>10</v>
      </c>
    </row>
    <row r="17" spans="2:5" x14ac:dyDescent="0.35">
      <c r="B17" s="2" t="str">
        <f>IF(ISERROR(VLOOKUP(E17,RegDist!$A$5:$D$154,2,0)),"",VLOOKUP(VLOOKUP(E17,RegDist!$A$5:$D$154,2,0),namelookup!$A$1:$B$152,2,0))</f>
        <v>Ealing</v>
      </c>
      <c r="C17" s="22">
        <f>IF(ISERROR(VLOOKUP(E17,RegDist!$A$5:$D$154,4,0)),"",VLOOKUP(E17,RegDist!$A$5:$D$154,4,0))</f>
        <v>1.4987450611723363</v>
      </c>
      <c r="D17" s="7" t="str">
        <f>IF(ISERROR(VLOOKUP(E17,RegDist!$A$5:$D$154,3,0)),"",VLOOKUP(E17,RegDist!$A$5:$D$154,3,0))</f>
        <v>Not Close</v>
      </c>
      <c r="E17" s="2">
        <v>11</v>
      </c>
    </row>
    <row r="18" spans="2:5" x14ac:dyDescent="0.35">
      <c r="B18" s="2" t="str">
        <f>IF(ISERROR(VLOOKUP(E18,RegDist!$A$5:$D$154,2,0)),"",VLOOKUP(VLOOKUP(E18,RegDist!$A$5:$D$154,2,0),namelookup!$A$1:$B$152,2,0))</f>
        <v>Hounslow</v>
      </c>
      <c r="C18" s="22">
        <f>IF(ISERROR(VLOOKUP(E18,RegDist!$A$5:$D$154,4,0)),"",VLOOKUP(E18,RegDist!$A$5:$D$154,4,0))</f>
        <v>1.513510996442808</v>
      </c>
      <c r="D18" s="7" t="str">
        <f>IF(ISERROR(VLOOKUP(E18,RegDist!$A$5:$D$154,3,0)),"",VLOOKUP(E18,RegDist!$A$5:$D$154,3,0))</f>
        <v>Not Close</v>
      </c>
      <c r="E18" s="2">
        <v>12</v>
      </c>
    </row>
    <row r="19" spans="2:5" x14ac:dyDescent="0.35">
      <c r="B19" s="2" t="str">
        <f>IF(ISERROR(VLOOKUP(E19,RegDist!$A$5:$D$154,2,0)),"",VLOOKUP(VLOOKUP(E19,RegDist!$A$5:$D$154,2,0),namelookup!$A$1:$B$152,2,0))</f>
        <v>Redbridge</v>
      </c>
      <c r="C19" s="22">
        <f>IF(ISERROR(VLOOKUP(E19,RegDist!$A$5:$D$154,4,0)),"",VLOOKUP(E19,RegDist!$A$5:$D$154,4,0))</f>
        <v>1.5306146536457941</v>
      </c>
      <c r="D19" s="7" t="str">
        <f>IF(ISERROR(VLOOKUP(E19,RegDist!$A$5:$D$154,3,0)),"",VLOOKUP(E19,RegDist!$A$5:$D$154,3,0))</f>
        <v>Not Close</v>
      </c>
      <c r="E19" s="2">
        <v>13</v>
      </c>
    </row>
    <row r="20" spans="2:5" x14ac:dyDescent="0.35">
      <c r="B20" s="2" t="str">
        <f>IF(ISERROR(VLOOKUP(E20,RegDist!$A$5:$D$154,2,0)),"",VLOOKUP(VLOOKUP(E20,RegDist!$A$5:$D$154,2,0),namelookup!$A$1:$B$152,2,0))</f>
        <v>Barnet</v>
      </c>
      <c r="C20" s="22">
        <f>IF(ISERROR(VLOOKUP(E20,RegDist!$A$5:$D$154,4,0)),"",VLOOKUP(E20,RegDist!$A$5:$D$154,4,0))</f>
        <v>1.572535356951541</v>
      </c>
      <c r="D20" s="7" t="str">
        <f>IF(ISERROR(VLOOKUP(E20,RegDist!$A$5:$D$154,3,0)),"",VLOOKUP(E20,RegDist!$A$5:$D$154,3,0))</f>
        <v>Not Close</v>
      </c>
      <c r="E20" s="2">
        <v>14</v>
      </c>
    </row>
    <row r="21" spans="2:5" x14ac:dyDescent="0.35">
      <c r="B21" s="2" t="str">
        <f>IF(ISERROR(VLOOKUP(E21,RegDist!$A$5:$D$154,2,0)),"",VLOOKUP(VLOOKUP(E21,RegDist!$A$5:$D$154,2,0),namelookup!$A$1:$B$152,2,0))</f>
        <v>Brent</v>
      </c>
      <c r="C21" s="22">
        <f>IF(ISERROR(VLOOKUP(E21,RegDist!$A$5:$D$154,4,0)),"",VLOOKUP(E21,RegDist!$A$5:$D$154,4,0))</f>
        <v>1.6139097390682495</v>
      </c>
      <c r="D21" s="7" t="str">
        <f>IF(ISERROR(VLOOKUP(E21,RegDist!$A$5:$D$154,3,0)),"",VLOOKUP(E21,RegDist!$A$5:$D$154,3,0))</f>
        <v>Not Close</v>
      </c>
      <c r="E21" s="2">
        <v>15</v>
      </c>
    </row>
    <row r="22" spans="2:5" x14ac:dyDescent="0.35">
      <c r="B22" s="2" t="str">
        <f>IF(ISERROR(VLOOKUP(E22,RegDist!$A$5:$D$154,2,0)),"",VLOOKUP(VLOOKUP(E22,RegDist!$A$5:$D$154,2,0),namelookup!$A$1:$B$152,2,0))</f>
        <v>Hackney</v>
      </c>
      <c r="C22" s="22">
        <f>IF(ISERROR(VLOOKUP(E22,RegDist!$A$5:$D$154,4,0)),"",VLOOKUP(E22,RegDist!$A$5:$D$154,4,0))</f>
        <v>1.6331012201485913</v>
      </c>
      <c r="D22" s="7" t="str">
        <f>IF(ISERROR(VLOOKUP(E22,RegDist!$A$5:$D$154,3,0)),"",VLOOKUP(E22,RegDist!$A$5:$D$154,3,0))</f>
        <v>Not Close</v>
      </c>
      <c r="E22" s="2">
        <v>16</v>
      </c>
    </row>
    <row r="23" spans="2:5" x14ac:dyDescent="0.35">
      <c r="B23" s="2" t="str">
        <f>IF(ISERROR(VLOOKUP(E23,RegDist!$A$5:$D$154,2,0)),"",VLOOKUP(VLOOKUP(E23,RegDist!$A$5:$D$154,2,0),namelookup!$A$1:$B$152,2,0))</f>
        <v>Merton</v>
      </c>
      <c r="C23" s="22">
        <f>IF(ISERROR(VLOOKUP(E23,RegDist!$A$5:$D$154,4,0)),"",VLOOKUP(E23,RegDist!$A$5:$D$154,4,0))</f>
        <v>1.6514386050565442</v>
      </c>
      <c r="D23" s="7" t="str">
        <f>IF(ISERROR(VLOOKUP(E23,RegDist!$A$5:$D$154,3,0)),"",VLOOKUP(E23,RegDist!$A$5:$D$154,3,0))</f>
        <v>Not Close</v>
      </c>
      <c r="E23" s="2">
        <v>17</v>
      </c>
    </row>
    <row r="24" spans="2:5" x14ac:dyDescent="0.35">
      <c r="B24" s="2" t="str">
        <f>IF(ISERROR(VLOOKUP(E24,RegDist!$A$5:$D$154,2,0)),"",VLOOKUP(VLOOKUP(E24,RegDist!$A$5:$D$154,2,0),namelookup!$A$1:$B$152,2,0))</f>
        <v>Havering</v>
      </c>
      <c r="C24" s="22">
        <f>IF(ISERROR(VLOOKUP(E24,RegDist!$A$5:$D$154,4,0)),"",VLOOKUP(E24,RegDist!$A$5:$D$154,4,0))</f>
        <v>1.6624973743004829</v>
      </c>
      <c r="D24" s="7" t="str">
        <f>IF(ISERROR(VLOOKUP(E24,RegDist!$A$5:$D$154,3,0)),"",VLOOKUP(E24,RegDist!$A$5:$D$154,3,0))</f>
        <v>Not Close</v>
      </c>
      <c r="E24" s="2">
        <v>18</v>
      </c>
    </row>
    <row r="25" spans="2:5" x14ac:dyDescent="0.35">
      <c r="B25" s="2" t="str">
        <f>IF(ISERROR(VLOOKUP(E25,RegDist!$A$5:$D$154,2,0)),"",VLOOKUP(VLOOKUP(E25,RegDist!$A$5:$D$154,2,0),namelookup!$A$1:$B$152,2,0))</f>
        <v>Sutton</v>
      </c>
      <c r="C25" s="22">
        <f>IF(ISERROR(VLOOKUP(E25,RegDist!$A$5:$D$154,4,0)),"",VLOOKUP(E25,RegDist!$A$5:$D$154,4,0))</f>
        <v>1.6639340346828055</v>
      </c>
      <c r="D25" s="7" t="str">
        <f>IF(ISERROR(VLOOKUP(E25,RegDist!$A$5:$D$154,3,0)),"",VLOOKUP(E25,RegDist!$A$5:$D$154,3,0))</f>
        <v>Not Close</v>
      </c>
      <c r="E25" s="2">
        <v>19</v>
      </c>
    </row>
    <row r="26" spans="2:5" x14ac:dyDescent="0.35">
      <c r="B26" s="2" t="str">
        <f>IF(ISERROR(VLOOKUP(E26,RegDist!$A$5:$D$154,2,0)),"",VLOOKUP(VLOOKUP(E26,RegDist!$A$5:$D$154,2,0),namelookup!$A$1:$B$152,2,0))</f>
        <v>Hammersmith and Fulham</v>
      </c>
      <c r="C26" s="22">
        <f>IF(ISERROR(VLOOKUP(E26,RegDist!$A$5:$D$154,4,0)),"",VLOOKUP(E26,RegDist!$A$5:$D$154,4,0))</f>
        <v>1.6741265013637125</v>
      </c>
      <c r="D26" s="7" t="str">
        <f>IF(ISERROR(VLOOKUP(E26,RegDist!$A$5:$D$154,3,0)),"",VLOOKUP(E26,RegDist!$A$5:$D$154,3,0))</f>
        <v>Not Close</v>
      </c>
      <c r="E26" s="2">
        <v>20</v>
      </c>
    </row>
    <row r="27" spans="2:5" x14ac:dyDescent="0.35">
      <c r="B27" s="2" t="str">
        <f>IF(ISERROR(VLOOKUP(E27,RegDist!$A$5:$D$154,2,0)),"",VLOOKUP(VLOOKUP(E27,RegDist!$A$5:$D$154,2,0),namelookup!$A$1:$B$152,2,0))</f>
        <v>Islington</v>
      </c>
      <c r="C27" s="22">
        <f>IF(ISERROR(VLOOKUP(E27,RegDist!$A$5:$D$154,4,0)),"",VLOOKUP(E27,RegDist!$A$5:$D$154,4,0))</f>
        <v>1.696257366111861</v>
      </c>
      <c r="D27" s="7" t="str">
        <f>IF(ISERROR(VLOOKUP(E27,RegDist!$A$5:$D$154,3,0)),"",VLOOKUP(E27,RegDist!$A$5:$D$154,3,0))</f>
        <v>Not Close</v>
      </c>
      <c r="E27" s="2">
        <v>21</v>
      </c>
    </row>
    <row r="28" spans="2:5" x14ac:dyDescent="0.35">
      <c r="B28" s="2" t="str">
        <f>IF(ISERROR(VLOOKUP(E28,RegDist!$A$5:$D$154,2,0)),"",VLOOKUP(VLOOKUP(E28,RegDist!$A$5:$D$154,2,0),namelookup!$A$1:$B$152,2,0))</f>
        <v>Camden</v>
      </c>
      <c r="C28" s="22">
        <f>IF(ISERROR(VLOOKUP(E28,RegDist!$A$5:$D$154,4,0)),"",VLOOKUP(E28,RegDist!$A$5:$D$154,4,0))</f>
        <v>1.7432332362476077</v>
      </c>
      <c r="D28" s="7" t="str">
        <f>IF(ISERROR(VLOOKUP(E28,RegDist!$A$5:$D$154,3,0)),"",VLOOKUP(E28,RegDist!$A$5:$D$154,3,0))</f>
        <v>Not Close</v>
      </c>
      <c r="E28" s="2">
        <v>22</v>
      </c>
    </row>
    <row r="29" spans="2:5" x14ac:dyDescent="0.35">
      <c r="B29" s="2" t="str">
        <f>IF(ISERROR(VLOOKUP(E29,RegDist!$A$5:$D$154,2,0)),"",VLOOKUP(VLOOKUP(E29,RegDist!$A$5:$D$154,2,0),namelookup!$A$1:$B$152,2,0))</f>
        <v>Bromley</v>
      </c>
      <c r="C29" s="22">
        <f>IF(ISERROR(VLOOKUP(E29,RegDist!$A$5:$D$154,4,0)),"",VLOOKUP(E29,RegDist!$A$5:$D$154,4,0))</f>
        <v>1.7739218791826845</v>
      </c>
      <c r="D29" s="7" t="str">
        <f>IF(ISERROR(VLOOKUP(E29,RegDist!$A$5:$D$154,3,0)),"",VLOOKUP(E29,RegDist!$A$5:$D$154,3,0))</f>
        <v>Not Close</v>
      </c>
      <c r="E29" s="2">
        <v>23</v>
      </c>
    </row>
    <row r="30" spans="2:5" x14ac:dyDescent="0.35">
      <c r="B30" s="2" t="str">
        <f>IF(ISERROR(VLOOKUP(E30,RegDist!$A$5:$D$154,2,0)),"",VLOOKUP(VLOOKUP(E30,RegDist!$A$5:$D$154,2,0),namelookup!$A$1:$B$152,2,0))</f>
        <v>Westminster</v>
      </c>
      <c r="C30" s="22">
        <f>IF(ISERROR(VLOOKUP(E30,RegDist!$A$5:$D$154,4,0)),"",VLOOKUP(E30,RegDist!$A$5:$D$154,4,0))</f>
        <v>1.7836523193620304</v>
      </c>
      <c r="D30" s="7" t="str">
        <f>IF(ISERROR(VLOOKUP(E30,RegDist!$A$5:$D$154,3,0)),"",VLOOKUP(E30,RegDist!$A$5:$D$154,3,0))</f>
        <v>Not Close</v>
      </c>
      <c r="E30" s="2">
        <v>24</v>
      </c>
    </row>
    <row r="31" spans="2:5" x14ac:dyDescent="0.35">
      <c r="B31" s="2" t="str">
        <f>IF(ISERROR(VLOOKUP(E31,RegDist!$A$5:$D$154,2,0)),"",VLOOKUP(VLOOKUP(E31,RegDist!$A$5:$D$154,2,0),namelookup!$A$1:$B$152,2,0))</f>
        <v>Lewisham</v>
      </c>
      <c r="C31" s="22">
        <f>IF(ISERROR(VLOOKUP(E31,RegDist!$A$5:$D$154,4,0)),"",VLOOKUP(E31,RegDist!$A$5:$D$154,4,0))</f>
        <v>1.8046253283191647</v>
      </c>
      <c r="D31" s="7" t="str">
        <f>IF(ISERROR(VLOOKUP(E31,RegDist!$A$5:$D$154,3,0)),"",VLOOKUP(E31,RegDist!$A$5:$D$154,3,0))</f>
        <v>Not Close</v>
      </c>
      <c r="E31" s="2">
        <v>25</v>
      </c>
    </row>
    <row r="32" spans="2:5" x14ac:dyDescent="0.35">
      <c r="B32" s="2" t="str">
        <f>IF(ISERROR(VLOOKUP(E32,RegDist!$A$5:$D$154,2,0)),"",VLOOKUP(VLOOKUP(E32,RegDist!$A$5:$D$154,2,0),namelookup!$A$1:$B$152,2,0))</f>
        <v>Wandsworth</v>
      </c>
      <c r="C32" s="22">
        <f>IF(ISERROR(VLOOKUP(E32,RegDist!$A$5:$D$154,4,0)),"",VLOOKUP(E32,RegDist!$A$5:$D$154,4,0))</f>
        <v>1.8402678666274661</v>
      </c>
      <c r="D32" s="7" t="str">
        <f>IF(ISERROR(VLOOKUP(E32,RegDist!$A$5:$D$154,3,0)),"",VLOOKUP(E32,RegDist!$A$5:$D$154,3,0))</f>
        <v>Not Close</v>
      </c>
      <c r="E32" s="2">
        <v>26</v>
      </c>
    </row>
    <row r="33" spans="2:5" x14ac:dyDescent="0.35">
      <c r="B33" s="2" t="str">
        <f>IF(ISERROR(VLOOKUP(E33,RegDist!$A$5:$D$154,2,0)),"",VLOOKUP(VLOOKUP(E33,RegDist!$A$5:$D$154,2,0),namelookup!$A$1:$B$152,2,0))</f>
        <v>Lambeth</v>
      </c>
      <c r="C33" s="22">
        <f>IF(ISERROR(VLOOKUP(E33,RegDist!$A$5:$D$154,4,0)),"",VLOOKUP(E33,RegDist!$A$5:$D$154,4,0))</f>
        <v>1.8652085459803891</v>
      </c>
      <c r="D33" s="7" t="str">
        <f>IF(ISERROR(VLOOKUP(E33,RegDist!$A$5:$D$154,3,0)),"",VLOOKUP(E33,RegDist!$A$5:$D$154,3,0))</f>
        <v>Not Close</v>
      </c>
      <c r="E33" s="2">
        <v>27</v>
      </c>
    </row>
    <row r="34" spans="2:5" x14ac:dyDescent="0.35">
      <c r="B34" s="2" t="str">
        <f>IF(ISERROR(VLOOKUP(E34,RegDist!$A$5:$D$154,2,0)),"",VLOOKUP(VLOOKUP(E34,RegDist!$A$5:$D$154,2,0),namelookup!$A$1:$B$152,2,0))</f>
        <v>Kensington and Chelsea</v>
      </c>
      <c r="C34" s="22">
        <f>IF(ISERROR(VLOOKUP(E34,RegDist!$A$5:$D$154,4,0)),"",VLOOKUP(E34,RegDist!$A$5:$D$154,4,0))</f>
        <v>2.0441289497930906</v>
      </c>
      <c r="D34" s="7" t="str">
        <f>IF(ISERROR(VLOOKUP(E34,RegDist!$A$5:$D$154,3,0)),"",VLOOKUP(E34,RegDist!$A$5:$D$154,3,0))</f>
        <v>Not Close</v>
      </c>
      <c r="E34" s="2">
        <v>28</v>
      </c>
    </row>
    <row r="35" spans="2:5" x14ac:dyDescent="0.35">
      <c r="B35" s="2" t="str">
        <f>IF(ISERROR(VLOOKUP(E35,RegDist!$A$5:$D$154,2,0)),"",VLOOKUP(VLOOKUP(E35,RegDist!$A$5:$D$154,2,0),namelookup!$A$1:$B$152,2,0))</f>
        <v>Harrow</v>
      </c>
      <c r="C35" s="22">
        <f>IF(ISERROR(VLOOKUP(E35,RegDist!$A$5:$D$154,4,0)),"",VLOOKUP(E35,RegDist!$A$5:$D$154,4,0))</f>
        <v>2.0635859601377642</v>
      </c>
      <c r="D35" s="7" t="str">
        <f>IF(ISERROR(VLOOKUP(E35,RegDist!$A$5:$D$154,3,0)),"",VLOOKUP(E35,RegDist!$A$5:$D$154,3,0))</f>
        <v>Not Close</v>
      </c>
      <c r="E35" s="2">
        <v>29</v>
      </c>
    </row>
    <row r="36" spans="2:5" x14ac:dyDescent="0.35">
      <c r="B36" s="2" t="str">
        <f>IF(ISERROR(VLOOKUP(E36,RegDist!$A$5:$D$154,2,0)),"",VLOOKUP(VLOOKUP(E36,RegDist!$A$5:$D$154,2,0),namelookup!$A$1:$B$152,2,0))</f>
        <v>Kingston upon Thames</v>
      </c>
      <c r="C36" s="22">
        <f>IF(ISERROR(VLOOKUP(E36,RegDist!$A$5:$D$154,4,0)),"",VLOOKUP(E36,RegDist!$A$5:$D$154,4,0))</f>
        <v>2.0787275488042902</v>
      </c>
      <c r="D36" s="7" t="str">
        <f>IF(ISERROR(VLOOKUP(E36,RegDist!$A$5:$D$154,3,0)),"",VLOOKUP(E36,RegDist!$A$5:$D$154,3,0))</f>
        <v>Not Close</v>
      </c>
      <c r="E36" s="2">
        <v>30</v>
      </c>
    </row>
    <row r="37" spans="2:5" x14ac:dyDescent="0.35">
      <c r="B37" s="2" t="str">
        <f>IF(ISERROR(VLOOKUP(E37,RegDist!$A$5:$D$154,2,0)),"",VLOOKUP(VLOOKUP(E37,RegDist!$A$5:$D$154,2,0),namelookup!$A$1:$B$152,2,0))</f>
        <v>Tower Hamlets</v>
      </c>
      <c r="C37" s="22">
        <f>IF(ISERROR(VLOOKUP(E37,RegDist!$A$5:$D$154,4,0)),"",VLOOKUP(E37,RegDist!$A$5:$D$154,4,0))</f>
        <v>2.3154329067394559</v>
      </c>
      <c r="D37" s="7" t="str">
        <f>IF(ISERROR(VLOOKUP(E37,RegDist!$A$5:$D$154,3,0)),"",VLOOKUP(E37,RegDist!$A$5:$D$154,3,0))</f>
        <v>Not Close</v>
      </c>
      <c r="E37" s="2">
        <v>31</v>
      </c>
    </row>
    <row r="38" spans="2:5" x14ac:dyDescent="0.35">
      <c r="B38" s="2" t="str">
        <f>IF(ISERROR(VLOOKUP(E38,RegDist!$A$5:$D$154,2,0)),"",VLOOKUP(VLOOKUP(E38,RegDist!$A$5:$D$154,2,0),namelookup!$A$1:$B$152,2,0))</f>
        <v>Richmond upon Thames</v>
      </c>
      <c r="C38" s="22">
        <f>IF(ISERROR(VLOOKUP(E38,RegDist!$A$5:$D$154,4,0)),"",VLOOKUP(E38,RegDist!$A$5:$D$154,4,0))</f>
        <v>2.4241746266613919</v>
      </c>
      <c r="D38" s="7" t="str">
        <f>IF(ISERROR(VLOOKUP(E38,RegDist!$A$5:$D$154,3,0)),"",VLOOKUP(E38,RegDist!$A$5:$D$154,3,0))</f>
        <v>Not Close</v>
      </c>
      <c r="E38" s="2">
        <v>32</v>
      </c>
    </row>
    <row r="39" spans="2:5" x14ac:dyDescent="0.35">
      <c r="B39" s="2" t="str">
        <f>IF(ISERROR(VLOOKUP(E39,RegDist!$A$5:$D$154,2,0)),"",VLOOKUP(VLOOKUP(E39,RegDist!$A$5:$D$154,2,0),namelookup!$A$1:$B$152,2,0))</f>
        <v>City of London</v>
      </c>
      <c r="C39" s="22">
        <f>IF(ISERROR(VLOOKUP(E39,RegDist!$A$5:$D$154,4,0)),"",VLOOKUP(E39,RegDist!$A$5:$D$154,4,0))</f>
        <v>2.7952285109223967</v>
      </c>
      <c r="D39" s="7" t="str">
        <f>IF(ISERROR(VLOOKUP(E39,RegDist!$A$5:$D$154,3,0)),"",VLOOKUP(E39,RegDist!$A$5:$D$154,3,0))</f>
        <v>Not Close</v>
      </c>
      <c r="E39" s="2">
        <v>33</v>
      </c>
    </row>
    <row r="40" spans="2:5" x14ac:dyDescent="0.35">
      <c r="B40" s="2" t="str">
        <f>IF(ISERROR(VLOOKUP(E40,RegDist!$A$5:$D$154,2,0)),"",VLOOKUP(VLOOKUP(E40,RegDist!$A$5:$D$154,2,0),namelookup!$A$1:$B$152,2,0))</f>
        <v/>
      </c>
      <c r="C40" s="22" t="str">
        <f>IF(ISERROR(VLOOKUP(E40,RegDist!$A$5:$D$154,4,0)),"",VLOOKUP(E40,RegDist!$A$5:$D$154,4,0))</f>
        <v/>
      </c>
      <c r="D40" s="7" t="str">
        <f>IF(ISERROR(VLOOKUP(E40,RegDist!$A$5:$D$154,3,0)),"",VLOOKUP(E40,RegDist!$A$5:$D$154,3,0))</f>
        <v/>
      </c>
      <c r="E40" s="2">
        <v>34</v>
      </c>
    </row>
    <row r="41" spans="2:5" x14ac:dyDescent="0.35">
      <c r="B41" s="2" t="str">
        <f>IF(ISERROR(VLOOKUP(E41,RegDist!$A$5:$D$154,2,0)),"",VLOOKUP(VLOOKUP(E41,RegDist!$A$5:$D$154,2,0),namelookup!$A$1:$B$152,2,0))</f>
        <v/>
      </c>
      <c r="C41" s="22" t="str">
        <f>IF(ISERROR(VLOOKUP(E41,RegDist!$A$5:$D$154,4,0)),"",VLOOKUP(E41,RegDist!$A$5:$D$154,4,0))</f>
        <v/>
      </c>
      <c r="D41" s="7" t="str">
        <f>IF(ISERROR(VLOOKUP(E41,RegDist!$A$5:$D$154,3,0)),"",VLOOKUP(E41,RegDist!$A$5:$D$154,3,0))</f>
        <v/>
      </c>
      <c r="E41" s="2">
        <v>35</v>
      </c>
    </row>
    <row r="42" spans="2:5" x14ac:dyDescent="0.35">
      <c r="B42" s="2" t="str">
        <f>IF(ISERROR(VLOOKUP(E42,RegDist!$A$5:$D$154,2,0)),"",VLOOKUP(VLOOKUP(E42,RegDist!$A$5:$D$154,2,0),namelookup!$A$1:$B$152,2,0))</f>
        <v/>
      </c>
      <c r="C42" s="22" t="str">
        <f>IF(ISERROR(VLOOKUP(E42,RegDist!$A$5:$D$154,4,0)),"",VLOOKUP(E42,RegDist!$A$5:$D$154,4,0))</f>
        <v/>
      </c>
      <c r="D42" s="7" t="str">
        <f>IF(ISERROR(VLOOKUP(E42,RegDist!$A$5:$D$154,3,0)),"",VLOOKUP(E42,RegDist!$A$5:$D$154,3,0))</f>
        <v/>
      </c>
      <c r="E42" s="2">
        <v>36</v>
      </c>
    </row>
    <row r="43" spans="2:5" x14ac:dyDescent="0.35">
      <c r="B43" s="2" t="str">
        <f>IF(ISERROR(VLOOKUP(E43,RegDist!$A$5:$D$154,2,0)),"",VLOOKUP(VLOOKUP(E43,RegDist!$A$5:$D$154,2,0),namelookup!$A$1:$B$152,2,0))</f>
        <v/>
      </c>
      <c r="C43" s="22" t="str">
        <f>IF(ISERROR(VLOOKUP(E43,RegDist!$A$5:$D$154,4,0)),"",VLOOKUP(E43,RegDist!$A$5:$D$154,4,0))</f>
        <v/>
      </c>
      <c r="D43" s="7" t="str">
        <f>IF(ISERROR(VLOOKUP(E43,RegDist!$A$5:$D$154,3,0)),"",VLOOKUP(E43,RegDist!$A$5:$D$154,3,0))</f>
        <v/>
      </c>
      <c r="E43" s="2">
        <v>37</v>
      </c>
    </row>
  </sheetData>
  <sheetProtection sheet="1" select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25"/>
  <sheetViews>
    <sheetView showGridLines="0" showRowColHeaders="0" zoomScale="90" workbookViewId="0">
      <selection activeCell="D4" sqref="D4"/>
    </sheetView>
  </sheetViews>
  <sheetFormatPr defaultColWidth="9.08984375" defaultRowHeight="15.5" x14ac:dyDescent="0.35"/>
  <cols>
    <col min="1" max="1" width="58.6328125" style="5" customWidth="1"/>
    <col min="2" max="2" width="21.08984375" style="5" customWidth="1"/>
    <col min="3" max="3" width="10.26953125" style="7" customWidth="1"/>
    <col min="4" max="4" width="32.26953125" style="5" customWidth="1"/>
    <col min="5" max="5" width="16.6328125" style="5" customWidth="1"/>
    <col min="6" max="16384" width="9.08984375" style="2"/>
  </cols>
  <sheetData>
    <row r="1" spans="1:5" x14ac:dyDescent="0.35">
      <c r="A1" s="8" t="s">
        <v>162</v>
      </c>
      <c r="B1" s="8"/>
      <c r="D1" s="3"/>
      <c r="E1" s="3"/>
    </row>
    <row r="2" spans="1:5" x14ac:dyDescent="0.35">
      <c r="A2" s="4"/>
      <c r="B2" s="4"/>
      <c r="C2" s="21"/>
      <c r="D2" s="3"/>
      <c r="E2" s="3"/>
    </row>
    <row r="3" spans="1:5" ht="16" thickBot="1" x14ac:dyDescent="0.4">
      <c r="A3" s="18" t="s">
        <v>158</v>
      </c>
      <c r="B3" s="19" t="s">
        <v>185</v>
      </c>
      <c r="C3" s="20" t="s">
        <v>184</v>
      </c>
      <c r="D3" s="2"/>
      <c r="E3" s="2"/>
    </row>
    <row r="4" spans="1:5" ht="47" thickTop="1" x14ac:dyDescent="0.35">
      <c r="A4" s="10" t="s">
        <v>163</v>
      </c>
      <c r="B4" s="13" t="s">
        <v>250</v>
      </c>
      <c r="C4" s="15">
        <v>3</v>
      </c>
      <c r="D4" s="2"/>
      <c r="E4" s="2"/>
    </row>
    <row r="5" spans="1:5" x14ac:dyDescent="0.35">
      <c r="A5" s="11" t="s">
        <v>187</v>
      </c>
      <c r="B5" s="14" t="s">
        <v>255</v>
      </c>
      <c r="C5" s="16">
        <v>17</v>
      </c>
      <c r="D5" s="2"/>
      <c r="E5" s="2"/>
    </row>
    <row r="6" spans="1:5" x14ac:dyDescent="0.35">
      <c r="A6" s="11" t="s">
        <v>164</v>
      </c>
      <c r="B6" s="14" t="s">
        <v>186</v>
      </c>
      <c r="C6" s="16">
        <v>15</v>
      </c>
      <c r="D6" s="2"/>
      <c r="E6" s="2"/>
    </row>
    <row r="7" spans="1:5" ht="31" x14ac:dyDescent="0.35">
      <c r="A7" s="11" t="s">
        <v>165</v>
      </c>
      <c r="B7" s="14" t="s">
        <v>249</v>
      </c>
      <c r="C7" s="16">
        <v>4</v>
      </c>
      <c r="D7" s="2"/>
      <c r="E7" s="2"/>
    </row>
    <row r="8" spans="1:5" x14ac:dyDescent="0.35">
      <c r="A8" s="11" t="s">
        <v>166</v>
      </c>
      <c r="B8" s="14" t="s">
        <v>249</v>
      </c>
      <c r="C8" s="16">
        <v>19</v>
      </c>
      <c r="D8" s="2"/>
      <c r="E8" s="2"/>
    </row>
    <row r="9" spans="1:5" x14ac:dyDescent="0.35">
      <c r="A9" s="11" t="s">
        <v>167</v>
      </c>
      <c r="B9" s="14" t="s">
        <v>249</v>
      </c>
      <c r="C9" s="16">
        <v>8</v>
      </c>
      <c r="D9" s="2"/>
      <c r="E9" s="2"/>
    </row>
    <row r="10" spans="1:5" x14ac:dyDescent="0.35">
      <c r="A10" s="11" t="s">
        <v>168</v>
      </c>
      <c r="B10" s="14" t="s">
        <v>249</v>
      </c>
      <c r="C10" s="16">
        <v>12</v>
      </c>
      <c r="D10" s="2"/>
      <c r="E10" s="2"/>
    </row>
    <row r="11" spans="1:5" ht="31" x14ac:dyDescent="0.35">
      <c r="A11" s="11" t="s">
        <v>169</v>
      </c>
      <c r="B11" s="14" t="s">
        <v>249</v>
      </c>
      <c r="C11" s="16">
        <v>5</v>
      </c>
      <c r="D11" s="2"/>
      <c r="E11" s="2"/>
    </row>
    <row r="12" spans="1:5" ht="31" x14ac:dyDescent="0.35">
      <c r="A12" s="11" t="s">
        <v>170</v>
      </c>
      <c r="B12" s="14" t="s">
        <v>249</v>
      </c>
      <c r="C12" s="16">
        <v>9</v>
      </c>
      <c r="D12" s="2"/>
      <c r="E12" s="2"/>
    </row>
    <row r="13" spans="1:5" x14ac:dyDescent="0.35">
      <c r="A13" s="11" t="s">
        <v>171</v>
      </c>
      <c r="B13" s="14" t="s">
        <v>249</v>
      </c>
      <c r="C13" s="16">
        <v>5</v>
      </c>
      <c r="D13" s="2"/>
      <c r="E13" s="2"/>
    </row>
    <row r="14" spans="1:5" x14ac:dyDescent="0.35">
      <c r="A14" s="11" t="s">
        <v>172</v>
      </c>
      <c r="B14" s="14" t="s">
        <v>249</v>
      </c>
      <c r="C14" s="16">
        <v>9</v>
      </c>
      <c r="D14" s="2"/>
      <c r="E14" s="2"/>
    </row>
    <row r="15" spans="1:5" x14ac:dyDescent="0.35">
      <c r="A15" s="11" t="s">
        <v>173</v>
      </c>
      <c r="B15" s="14" t="s">
        <v>249</v>
      </c>
      <c r="C15" s="16">
        <v>2</v>
      </c>
      <c r="D15" s="2"/>
      <c r="E15" s="2"/>
    </row>
    <row r="16" spans="1:5" x14ac:dyDescent="0.35">
      <c r="A16" s="11" t="s">
        <v>174</v>
      </c>
      <c r="B16" s="14" t="s">
        <v>249</v>
      </c>
      <c r="C16" s="16">
        <v>7</v>
      </c>
      <c r="D16" s="2"/>
      <c r="E16" s="2"/>
    </row>
    <row r="17" spans="1:5" x14ac:dyDescent="0.35">
      <c r="A17" s="11" t="s">
        <v>175</v>
      </c>
      <c r="B17" s="14" t="s">
        <v>249</v>
      </c>
      <c r="C17" s="16">
        <v>16</v>
      </c>
      <c r="D17" s="2"/>
      <c r="E17" s="2"/>
    </row>
    <row r="18" spans="1:5" x14ac:dyDescent="0.35">
      <c r="A18" s="11" t="s">
        <v>176</v>
      </c>
      <c r="B18" s="14" t="s">
        <v>249</v>
      </c>
      <c r="C18" s="16">
        <v>30</v>
      </c>
      <c r="D18" s="2"/>
      <c r="E18" s="2"/>
    </row>
    <row r="19" spans="1:5" x14ac:dyDescent="0.35">
      <c r="A19" s="11" t="s">
        <v>177</v>
      </c>
      <c r="B19" s="14" t="s">
        <v>249</v>
      </c>
      <c r="C19" s="16">
        <v>14</v>
      </c>
      <c r="D19" s="2"/>
    </row>
    <row r="20" spans="1:5" x14ac:dyDescent="0.35">
      <c r="A20" s="11" t="s">
        <v>178</v>
      </c>
      <c r="B20" s="14" t="s">
        <v>249</v>
      </c>
      <c r="C20" s="16">
        <v>8</v>
      </c>
      <c r="D20" s="2"/>
    </row>
    <row r="21" spans="1:5" x14ac:dyDescent="0.35">
      <c r="A21" s="11" t="s">
        <v>179</v>
      </c>
      <c r="B21" s="14" t="s">
        <v>249</v>
      </c>
      <c r="C21" s="16">
        <v>27</v>
      </c>
      <c r="D21" s="2"/>
    </row>
    <row r="22" spans="1:5" x14ac:dyDescent="0.35">
      <c r="A22" s="11" t="s">
        <v>180</v>
      </c>
      <c r="B22" s="14" t="s">
        <v>249</v>
      </c>
      <c r="C22" s="16">
        <v>6</v>
      </c>
      <c r="D22" s="2"/>
    </row>
    <row r="23" spans="1:5" x14ac:dyDescent="0.35">
      <c r="A23" s="11" t="s">
        <v>181</v>
      </c>
      <c r="B23" s="14" t="s">
        <v>249</v>
      </c>
      <c r="C23" s="16">
        <v>24</v>
      </c>
      <c r="D23" s="2"/>
    </row>
    <row r="24" spans="1:5" x14ac:dyDescent="0.35">
      <c r="A24" s="11" t="s">
        <v>182</v>
      </c>
      <c r="B24" s="14" t="s">
        <v>249</v>
      </c>
      <c r="C24" s="16">
        <v>9</v>
      </c>
      <c r="D24" s="2"/>
    </row>
    <row r="25" spans="1:5" ht="31" x14ac:dyDescent="0.35">
      <c r="A25" s="12" t="s">
        <v>183</v>
      </c>
      <c r="B25" s="14" t="s">
        <v>249</v>
      </c>
      <c r="C25" s="17">
        <v>4</v>
      </c>
      <c r="D25" s="2"/>
    </row>
  </sheetData>
  <sheetProtection sheet="1" objects="1" scenarios="1" selectLockedCells="1" selectUnlockedCells="1"/>
  <phoneticPr fontId="2" type="noConversion"/>
  <pageMargins left="0.43" right="0.57999999999999996" top="0.53" bottom="0.78" header="0.3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 tint="0.79998168889431442"/>
  </sheetPr>
  <dimension ref="A1:H153"/>
  <sheetViews>
    <sheetView workbookViewId="0">
      <pane ySplit="1" topLeftCell="A2" activePane="bottomLeft" state="frozen"/>
      <selection activeCell="AJ171" sqref="AJ171"/>
      <selection pane="bottomLeft" activeCell="G134" sqref="G134"/>
    </sheetView>
  </sheetViews>
  <sheetFormatPr defaultRowHeight="12.5" x14ac:dyDescent="0.25"/>
  <cols>
    <col min="2" max="2" width="31.26953125" customWidth="1"/>
    <col min="3" max="3" width="17.6328125" customWidth="1"/>
    <col min="7" max="7" width="21.7265625" bestFit="1" customWidth="1"/>
  </cols>
  <sheetData>
    <row r="1" spans="1:8" x14ac:dyDescent="0.25">
      <c r="A1" t="s">
        <v>193</v>
      </c>
      <c r="B1" t="s">
        <v>149</v>
      </c>
      <c r="C1" t="s">
        <v>194</v>
      </c>
      <c r="D1" t="s">
        <v>205</v>
      </c>
      <c r="G1" t="s">
        <v>202</v>
      </c>
      <c r="H1">
        <v>1</v>
      </c>
    </row>
    <row r="2" spans="1:8" x14ac:dyDescent="0.25">
      <c r="A2">
        <v>201</v>
      </c>
      <c r="B2" t="s">
        <v>4</v>
      </c>
      <c r="C2" t="s">
        <v>195</v>
      </c>
      <c r="D2">
        <f>VLOOKUP(C2,$G$1:$H$9,2,0)</f>
        <v>3</v>
      </c>
      <c r="G2" t="s">
        <v>203</v>
      </c>
      <c r="H2">
        <v>2</v>
      </c>
    </row>
    <row r="3" spans="1:8" x14ac:dyDescent="0.25">
      <c r="A3">
        <v>202</v>
      </c>
      <c r="B3" t="s">
        <v>5</v>
      </c>
      <c r="C3" t="s">
        <v>195</v>
      </c>
      <c r="D3">
        <f t="shared" ref="D3:D66" si="0">VLOOKUP(C3,$G$1:$H$9,2,0)</f>
        <v>3</v>
      </c>
      <c r="G3" t="s">
        <v>195</v>
      </c>
      <c r="H3">
        <v>3</v>
      </c>
    </row>
    <row r="4" spans="1:8" x14ac:dyDescent="0.25">
      <c r="A4">
        <v>203</v>
      </c>
      <c r="B4" t="s">
        <v>6</v>
      </c>
      <c r="C4" t="s">
        <v>195</v>
      </c>
      <c r="D4">
        <f t="shared" si="0"/>
        <v>3</v>
      </c>
      <c r="G4" t="s">
        <v>200</v>
      </c>
      <c r="H4">
        <v>4</v>
      </c>
    </row>
    <row r="5" spans="1:8" x14ac:dyDescent="0.25">
      <c r="A5">
        <v>204</v>
      </c>
      <c r="B5" t="s">
        <v>7</v>
      </c>
      <c r="C5" t="s">
        <v>195</v>
      </c>
      <c r="D5">
        <f t="shared" si="0"/>
        <v>3</v>
      </c>
      <c r="G5" t="s">
        <v>198</v>
      </c>
      <c r="H5">
        <v>5</v>
      </c>
    </row>
    <row r="6" spans="1:8" x14ac:dyDescent="0.25">
      <c r="A6">
        <v>205</v>
      </c>
      <c r="B6" t="s">
        <v>8</v>
      </c>
      <c r="C6" t="s">
        <v>195</v>
      </c>
      <c r="D6">
        <f t="shared" si="0"/>
        <v>3</v>
      </c>
      <c r="G6" t="s">
        <v>204</v>
      </c>
      <c r="H6">
        <v>6</v>
      </c>
    </row>
    <row r="7" spans="1:8" x14ac:dyDescent="0.25">
      <c r="A7">
        <v>206</v>
      </c>
      <c r="B7" t="s">
        <v>9</v>
      </c>
      <c r="C7" t="s">
        <v>195</v>
      </c>
      <c r="D7">
        <f t="shared" si="0"/>
        <v>3</v>
      </c>
      <c r="G7" t="s">
        <v>201</v>
      </c>
      <c r="H7">
        <v>7</v>
      </c>
    </row>
    <row r="8" spans="1:8" x14ac:dyDescent="0.25">
      <c r="A8">
        <v>207</v>
      </c>
      <c r="B8" t="s">
        <v>10</v>
      </c>
      <c r="C8" t="s">
        <v>195</v>
      </c>
      <c r="D8">
        <f t="shared" si="0"/>
        <v>3</v>
      </c>
      <c r="G8" t="s">
        <v>197</v>
      </c>
      <c r="H8">
        <v>8</v>
      </c>
    </row>
    <row r="9" spans="1:8" x14ac:dyDescent="0.25">
      <c r="A9">
        <v>208</v>
      </c>
      <c r="B9" t="s">
        <v>11</v>
      </c>
      <c r="C9" t="s">
        <v>195</v>
      </c>
      <c r="D9">
        <f t="shared" si="0"/>
        <v>3</v>
      </c>
      <c r="G9" t="s">
        <v>199</v>
      </c>
      <c r="H9">
        <v>9</v>
      </c>
    </row>
    <row r="10" spans="1:8" x14ac:dyDescent="0.25">
      <c r="A10">
        <v>209</v>
      </c>
      <c r="B10" t="s">
        <v>12</v>
      </c>
      <c r="C10" t="s">
        <v>195</v>
      </c>
      <c r="D10">
        <f t="shared" si="0"/>
        <v>3</v>
      </c>
    </row>
    <row r="11" spans="1:8" x14ac:dyDescent="0.25">
      <c r="A11">
        <v>210</v>
      </c>
      <c r="B11" t="s">
        <v>13</v>
      </c>
      <c r="C11" t="s">
        <v>195</v>
      </c>
      <c r="D11">
        <f t="shared" si="0"/>
        <v>3</v>
      </c>
    </row>
    <row r="12" spans="1:8" x14ac:dyDescent="0.25">
      <c r="A12">
        <v>211</v>
      </c>
      <c r="B12" t="s">
        <v>14</v>
      </c>
      <c r="C12" t="s">
        <v>195</v>
      </c>
      <c r="D12">
        <f t="shared" si="0"/>
        <v>3</v>
      </c>
    </row>
    <row r="13" spans="1:8" x14ac:dyDescent="0.25">
      <c r="A13">
        <v>212</v>
      </c>
      <c r="B13" t="s">
        <v>15</v>
      </c>
      <c r="C13" t="s">
        <v>195</v>
      </c>
      <c r="D13">
        <f t="shared" si="0"/>
        <v>3</v>
      </c>
    </row>
    <row r="14" spans="1:8" x14ac:dyDescent="0.25">
      <c r="A14">
        <v>213</v>
      </c>
      <c r="B14" t="s">
        <v>16</v>
      </c>
      <c r="C14" t="s">
        <v>195</v>
      </c>
      <c r="D14">
        <f t="shared" si="0"/>
        <v>3</v>
      </c>
    </row>
    <row r="15" spans="1:8" x14ac:dyDescent="0.25">
      <c r="A15">
        <v>301</v>
      </c>
      <c r="B15" t="s">
        <v>196</v>
      </c>
      <c r="C15" t="s">
        <v>195</v>
      </c>
      <c r="D15">
        <f t="shared" si="0"/>
        <v>3</v>
      </c>
    </row>
    <row r="16" spans="1:8" x14ac:dyDescent="0.25">
      <c r="A16">
        <v>302</v>
      </c>
      <c r="B16" t="s">
        <v>17</v>
      </c>
      <c r="C16" t="s">
        <v>195</v>
      </c>
      <c r="D16">
        <f t="shared" si="0"/>
        <v>3</v>
      </c>
    </row>
    <row r="17" spans="1:4" x14ac:dyDescent="0.25">
      <c r="A17">
        <v>303</v>
      </c>
      <c r="B17" t="s">
        <v>18</v>
      </c>
      <c r="C17" t="s">
        <v>195</v>
      </c>
      <c r="D17">
        <f t="shared" si="0"/>
        <v>3</v>
      </c>
    </row>
    <row r="18" spans="1:4" x14ac:dyDescent="0.25">
      <c r="A18">
        <v>304</v>
      </c>
      <c r="B18" t="s">
        <v>19</v>
      </c>
      <c r="C18" t="s">
        <v>195</v>
      </c>
      <c r="D18">
        <f t="shared" si="0"/>
        <v>3</v>
      </c>
    </row>
    <row r="19" spans="1:4" x14ac:dyDescent="0.25">
      <c r="A19">
        <v>305</v>
      </c>
      <c r="B19" t="s">
        <v>20</v>
      </c>
      <c r="C19" t="s">
        <v>195</v>
      </c>
      <c r="D19">
        <f t="shared" si="0"/>
        <v>3</v>
      </c>
    </row>
    <row r="20" spans="1:4" x14ac:dyDescent="0.25">
      <c r="A20">
        <v>306</v>
      </c>
      <c r="B20" t="s">
        <v>21</v>
      </c>
      <c r="C20" t="s">
        <v>195</v>
      </c>
      <c r="D20">
        <f t="shared" si="0"/>
        <v>3</v>
      </c>
    </row>
    <row r="21" spans="1:4" x14ac:dyDescent="0.25">
      <c r="A21">
        <v>307</v>
      </c>
      <c r="B21" t="s">
        <v>22</v>
      </c>
      <c r="C21" t="s">
        <v>195</v>
      </c>
      <c r="D21">
        <f t="shared" si="0"/>
        <v>3</v>
      </c>
    </row>
    <row r="22" spans="1:4" x14ac:dyDescent="0.25">
      <c r="A22">
        <v>308</v>
      </c>
      <c r="B22" t="s">
        <v>23</v>
      </c>
      <c r="C22" t="s">
        <v>195</v>
      </c>
      <c r="D22">
        <f t="shared" si="0"/>
        <v>3</v>
      </c>
    </row>
    <row r="23" spans="1:4" x14ac:dyDescent="0.25">
      <c r="A23">
        <v>309</v>
      </c>
      <c r="B23" t="s">
        <v>24</v>
      </c>
      <c r="C23" t="s">
        <v>195</v>
      </c>
      <c r="D23">
        <f t="shared" si="0"/>
        <v>3</v>
      </c>
    </row>
    <row r="24" spans="1:4" x14ac:dyDescent="0.25">
      <c r="A24">
        <v>310</v>
      </c>
      <c r="B24" t="s">
        <v>25</v>
      </c>
      <c r="C24" t="s">
        <v>195</v>
      </c>
      <c r="D24">
        <f t="shared" si="0"/>
        <v>3</v>
      </c>
    </row>
    <row r="25" spans="1:4" x14ac:dyDescent="0.25">
      <c r="A25">
        <v>311</v>
      </c>
      <c r="B25" t="s">
        <v>26</v>
      </c>
      <c r="C25" t="s">
        <v>195</v>
      </c>
      <c r="D25">
        <f t="shared" si="0"/>
        <v>3</v>
      </c>
    </row>
    <row r="26" spans="1:4" x14ac:dyDescent="0.25">
      <c r="A26">
        <v>312</v>
      </c>
      <c r="B26" t="s">
        <v>27</v>
      </c>
      <c r="C26" t="s">
        <v>195</v>
      </c>
      <c r="D26">
        <f t="shared" si="0"/>
        <v>3</v>
      </c>
    </row>
    <row r="27" spans="1:4" x14ac:dyDescent="0.25">
      <c r="A27">
        <v>313</v>
      </c>
      <c r="B27" t="s">
        <v>28</v>
      </c>
      <c r="C27" t="s">
        <v>195</v>
      </c>
      <c r="D27">
        <f t="shared" si="0"/>
        <v>3</v>
      </c>
    </row>
    <row r="28" spans="1:4" x14ac:dyDescent="0.25">
      <c r="A28">
        <v>314</v>
      </c>
      <c r="B28" t="s">
        <v>29</v>
      </c>
      <c r="C28" t="s">
        <v>195</v>
      </c>
      <c r="D28">
        <f t="shared" si="0"/>
        <v>3</v>
      </c>
    </row>
    <row r="29" spans="1:4" x14ac:dyDescent="0.25">
      <c r="A29">
        <v>315</v>
      </c>
      <c r="B29" t="s">
        <v>30</v>
      </c>
      <c r="C29" t="s">
        <v>195</v>
      </c>
      <c r="D29">
        <f t="shared" si="0"/>
        <v>3</v>
      </c>
    </row>
    <row r="30" spans="1:4" x14ac:dyDescent="0.25">
      <c r="A30">
        <v>316</v>
      </c>
      <c r="B30" t="s">
        <v>31</v>
      </c>
      <c r="C30" t="s">
        <v>195</v>
      </c>
      <c r="D30">
        <f t="shared" si="0"/>
        <v>3</v>
      </c>
    </row>
    <row r="31" spans="1:4" x14ac:dyDescent="0.25">
      <c r="A31">
        <v>317</v>
      </c>
      <c r="B31" t="s">
        <v>32</v>
      </c>
      <c r="C31" t="s">
        <v>195</v>
      </c>
      <c r="D31">
        <f t="shared" si="0"/>
        <v>3</v>
      </c>
    </row>
    <row r="32" spans="1:4" x14ac:dyDescent="0.25">
      <c r="A32">
        <v>318</v>
      </c>
      <c r="B32" t="s">
        <v>33</v>
      </c>
      <c r="C32" t="s">
        <v>195</v>
      </c>
      <c r="D32">
        <f t="shared" si="0"/>
        <v>3</v>
      </c>
    </row>
    <row r="33" spans="1:4" x14ac:dyDescent="0.25">
      <c r="A33">
        <v>319</v>
      </c>
      <c r="B33" t="s">
        <v>34</v>
      </c>
      <c r="C33" t="s">
        <v>195</v>
      </c>
      <c r="D33">
        <f t="shared" si="0"/>
        <v>3</v>
      </c>
    </row>
    <row r="34" spans="1:4" x14ac:dyDescent="0.25">
      <c r="A34">
        <v>320</v>
      </c>
      <c r="B34" t="s">
        <v>35</v>
      </c>
      <c r="C34" t="s">
        <v>195</v>
      </c>
      <c r="D34">
        <f t="shared" si="0"/>
        <v>3</v>
      </c>
    </row>
    <row r="35" spans="1:4" x14ac:dyDescent="0.25">
      <c r="A35">
        <v>330</v>
      </c>
      <c r="B35" t="s">
        <v>36</v>
      </c>
      <c r="C35" t="s">
        <v>197</v>
      </c>
      <c r="D35">
        <f t="shared" si="0"/>
        <v>8</v>
      </c>
    </row>
    <row r="36" spans="1:4" x14ac:dyDescent="0.25">
      <c r="A36">
        <v>331</v>
      </c>
      <c r="B36" t="s">
        <v>37</v>
      </c>
      <c r="C36" t="s">
        <v>197</v>
      </c>
      <c r="D36">
        <f t="shared" si="0"/>
        <v>8</v>
      </c>
    </row>
    <row r="37" spans="1:4" x14ac:dyDescent="0.25">
      <c r="A37">
        <v>332</v>
      </c>
      <c r="B37" t="s">
        <v>38</v>
      </c>
      <c r="C37" t="s">
        <v>197</v>
      </c>
      <c r="D37">
        <f t="shared" si="0"/>
        <v>8</v>
      </c>
    </row>
    <row r="38" spans="1:4" x14ac:dyDescent="0.25">
      <c r="A38">
        <v>333</v>
      </c>
      <c r="B38" t="s">
        <v>39</v>
      </c>
      <c r="C38" t="s">
        <v>197</v>
      </c>
      <c r="D38">
        <f t="shared" si="0"/>
        <v>8</v>
      </c>
    </row>
    <row r="39" spans="1:4" x14ac:dyDescent="0.25">
      <c r="A39">
        <v>334</v>
      </c>
      <c r="B39" t="s">
        <v>40</v>
      </c>
      <c r="C39" t="s">
        <v>197</v>
      </c>
      <c r="D39">
        <f t="shared" si="0"/>
        <v>8</v>
      </c>
    </row>
    <row r="40" spans="1:4" x14ac:dyDescent="0.25">
      <c r="A40">
        <v>335</v>
      </c>
      <c r="B40" t="s">
        <v>41</v>
      </c>
      <c r="C40" t="s">
        <v>197</v>
      </c>
      <c r="D40">
        <f t="shared" si="0"/>
        <v>8</v>
      </c>
    </row>
    <row r="41" spans="1:4" x14ac:dyDescent="0.25">
      <c r="A41">
        <v>336</v>
      </c>
      <c r="B41" t="s">
        <v>42</v>
      </c>
      <c r="C41" t="s">
        <v>197</v>
      </c>
      <c r="D41">
        <f t="shared" si="0"/>
        <v>8</v>
      </c>
    </row>
    <row r="42" spans="1:4" x14ac:dyDescent="0.25">
      <c r="A42">
        <v>340</v>
      </c>
      <c r="B42" t="s">
        <v>43</v>
      </c>
      <c r="C42" t="s">
        <v>198</v>
      </c>
      <c r="D42">
        <f t="shared" si="0"/>
        <v>5</v>
      </c>
    </row>
    <row r="43" spans="1:4" x14ac:dyDescent="0.25">
      <c r="A43">
        <v>341</v>
      </c>
      <c r="B43" t="s">
        <v>44</v>
      </c>
      <c r="C43" t="s">
        <v>198</v>
      </c>
      <c r="D43">
        <f t="shared" si="0"/>
        <v>5</v>
      </c>
    </row>
    <row r="44" spans="1:4" x14ac:dyDescent="0.25">
      <c r="A44">
        <v>342</v>
      </c>
      <c r="B44" t="s">
        <v>45</v>
      </c>
      <c r="C44" t="s">
        <v>198</v>
      </c>
      <c r="D44">
        <f t="shared" si="0"/>
        <v>5</v>
      </c>
    </row>
    <row r="45" spans="1:4" x14ac:dyDescent="0.25">
      <c r="A45">
        <v>343</v>
      </c>
      <c r="B45" t="s">
        <v>46</v>
      </c>
      <c r="C45" t="s">
        <v>198</v>
      </c>
      <c r="D45">
        <f t="shared" si="0"/>
        <v>5</v>
      </c>
    </row>
    <row r="46" spans="1:4" x14ac:dyDescent="0.25">
      <c r="A46">
        <v>344</v>
      </c>
      <c r="B46" t="s">
        <v>47</v>
      </c>
      <c r="C46" t="s">
        <v>198</v>
      </c>
      <c r="D46">
        <f t="shared" si="0"/>
        <v>5</v>
      </c>
    </row>
    <row r="47" spans="1:4" x14ac:dyDescent="0.25">
      <c r="A47">
        <v>350</v>
      </c>
      <c r="B47" t="s">
        <v>48</v>
      </c>
      <c r="C47" t="s">
        <v>198</v>
      </c>
      <c r="D47">
        <f t="shared" si="0"/>
        <v>5</v>
      </c>
    </row>
    <row r="48" spans="1:4" x14ac:dyDescent="0.25">
      <c r="A48">
        <v>351</v>
      </c>
      <c r="B48" t="s">
        <v>49</v>
      </c>
      <c r="C48" t="s">
        <v>198</v>
      </c>
      <c r="D48">
        <f t="shared" si="0"/>
        <v>5</v>
      </c>
    </row>
    <row r="49" spans="1:4" x14ac:dyDescent="0.25">
      <c r="A49">
        <v>352</v>
      </c>
      <c r="B49" t="s">
        <v>50</v>
      </c>
      <c r="C49" t="s">
        <v>198</v>
      </c>
      <c r="D49">
        <f t="shared" si="0"/>
        <v>5</v>
      </c>
    </row>
    <row r="50" spans="1:4" x14ac:dyDescent="0.25">
      <c r="A50">
        <v>353</v>
      </c>
      <c r="B50" t="s">
        <v>51</v>
      </c>
      <c r="C50" t="s">
        <v>198</v>
      </c>
      <c r="D50">
        <f t="shared" si="0"/>
        <v>5</v>
      </c>
    </row>
    <row r="51" spans="1:4" x14ac:dyDescent="0.25">
      <c r="A51">
        <v>354</v>
      </c>
      <c r="B51" t="s">
        <v>52</v>
      </c>
      <c r="C51" t="s">
        <v>198</v>
      </c>
      <c r="D51">
        <f t="shared" si="0"/>
        <v>5</v>
      </c>
    </row>
    <row r="52" spans="1:4" x14ac:dyDescent="0.25">
      <c r="A52">
        <v>355</v>
      </c>
      <c r="B52" t="s">
        <v>53</v>
      </c>
      <c r="C52" t="s">
        <v>198</v>
      </c>
      <c r="D52">
        <f t="shared" si="0"/>
        <v>5</v>
      </c>
    </row>
    <row r="53" spans="1:4" x14ac:dyDescent="0.25">
      <c r="A53">
        <v>356</v>
      </c>
      <c r="B53" t="s">
        <v>54</v>
      </c>
      <c r="C53" t="s">
        <v>198</v>
      </c>
      <c r="D53">
        <f t="shared" si="0"/>
        <v>5</v>
      </c>
    </row>
    <row r="54" spans="1:4" x14ac:dyDescent="0.25">
      <c r="A54">
        <v>357</v>
      </c>
      <c r="B54" t="s">
        <v>55</v>
      </c>
      <c r="C54" t="s">
        <v>198</v>
      </c>
      <c r="D54">
        <f t="shared" si="0"/>
        <v>5</v>
      </c>
    </row>
    <row r="55" spans="1:4" x14ac:dyDescent="0.25">
      <c r="A55">
        <v>358</v>
      </c>
      <c r="B55" t="s">
        <v>56</v>
      </c>
      <c r="C55" t="s">
        <v>198</v>
      </c>
      <c r="D55">
        <f t="shared" si="0"/>
        <v>5</v>
      </c>
    </row>
    <row r="56" spans="1:4" x14ac:dyDescent="0.25">
      <c r="A56">
        <v>359</v>
      </c>
      <c r="B56" t="s">
        <v>57</v>
      </c>
      <c r="C56" t="s">
        <v>198</v>
      </c>
      <c r="D56">
        <f t="shared" si="0"/>
        <v>5</v>
      </c>
    </row>
    <row r="57" spans="1:4" x14ac:dyDescent="0.25">
      <c r="A57">
        <v>370</v>
      </c>
      <c r="B57" t="s">
        <v>58</v>
      </c>
      <c r="C57" t="s">
        <v>199</v>
      </c>
      <c r="D57">
        <f t="shared" si="0"/>
        <v>9</v>
      </c>
    </row>
    <row r="58" spans="1:4" x14ac:dyDescent="0.25">
      <c r="A58">
        <v>371</v>
      </c>
      <c r="B58" t="s">
        <v>59</v>
      </c>
      <c r="C58" t="s">
        <v>199</v>
      </c>
      <c r="D58">
        <f t="shared" si="0"/>
        <v>9</v>
      </c>
    </row>
    <row r="59" spans="1:4" x14ac:dyDescent="0.25">
      <c r="A59">
        <v>372</v>
      </c>
      <c r="B59" t="s">
        <v>60</v>
      </c>
      <c r="C59" t="s">
        <v>199</v>
      </c>
      <c r="D59">
        <f t="shared" si="0"/>
        <v>9</v>
      </c>
    </row>
    <row r="60" spans="1:4" x14ac:dyDescent="0.25">
      <c r="A60">
        <v>373</v>
      </c>
      <c r="B60" t="s">
        <v>61</v>
      </c>
      <c r="C60" t="s">
        <v>199</v>
      </c>
      <c r="D60">
        <f t="shared" si="0"/>
        <v>9</v>
      </c>
    </row>
    <row r="61" spans="1:4" x14ac:dyDescent="0.25">
      <c r="A61">
        <v>380</v>
      </c>
      <c r="B61" t="s">
        <v>62</v>
      </c>
      <c r="C61" t="s">
        <v>199</v>
      </c>
      <c r="D61">
        <f t="shared" si="0"/>
        <v>9</v>
      </c>
    </row>
    <row r="62" spans="1:4" x14ac:dyDescent="0.25">
      <c r="A62">
        <v>381</v>
      </c>
      <c r="B62" t="s">
        <v>63</v>
      </c>
      <c r="C62" t="s">
        <v>199</v>
      </c>
      <c r="D62">
        <f t="shared" si="0"/>
        <v>9</v>
      </c>
    </row>
    <row r="63" spans="1:4" x14ac:dyDescent="0.25">
      <c r="A63">
        <v>382</v>
      </c>
      <c r="B63" t="s">
        <v>64</v>
      </c>
      <c r="C63" t="s">
        <v>199</v>
      </c>
      <c r="D63">
        <f t="shared" si="0"/>
        <v>9</v>
      </c>
    </row>
    <row r="64" spans="1:4" x14ac:dyDescent="0.25">
      <c r="A64">
        <v>383</v>
      </c>
      <c r="B64" t="s">
        <v>65</v>
      </c>
      <c r="C64" t="s">
        <v>199</v>
      </c>
      <c r="D64">
        <f t="shared" si="0"/>
        <v>9</v>
      </c>
    </row>
    <row r="65" spans="1:4" x14ac:dyDescent="0.25">
      <c r="A65">
        <v>384</v>
      </c>
      <c r="B65" t="s">
        <v>66</v>
      </c>
      <c r="C65" t="s">
        <v>199</v>
      </c>
      <c r="D65">
        <f t="shared" si="0"/>
        <v>9</v>
      </c>
    </row>
    <row r="66" spans="1:4" x14ac:dyDescent="0.25">
      <c r="A66">
        <v>390</v>
      </c>
      <c r="B66" t="s">
        <v>67</v>
      </c>
      <c r="C66" t="s">
        <v>200</v>
      </c>
      <c r="D66">
        <f t="shared" si="0"/>
        <v>4</v>
      </c>
    </row>
    <row r="67" spans="1:4" x14ac:dyDescent="0.25">
      <c r="A67">
        <v>391</v>
      </c>
      <c r="B67" t="s">
        <v>68</v>
      </c>
      <c r="C67" t="s">
        <v>200</v>
      </c>
      <c r="D67">
        <f t="shared" ref="D67:D129" si="1">VLOOKUP(C67,$G$1:$H$9,2,0)</f>
        <v>4</v>
      </c>
    </row>
    <row r="68" spans="1:4" x14ac:dyDescent="0.25">
      <c r="A68">
        <v>392</v>
      </c>
      <c r="B68" t="s">
        <v>69</v>
      </c>
      <c r="C68" t="s">
        <v>200</v>
      </c>
      <c r="D68">
        <f t="shared" si="1"/>
        <v>4</v>
      </c>
    </row>
    <row r="69" spans="1:4" x14ac:dyDescent="0.25">
      <c r="A69">
        <v>393</v>
      </c>
      <c r="B69" t="s">
        <v>70</v>
      </c>
      <c r="C69" t="s">
        <v>200</v>
      </c>
      <c r="D69">
        <f t="shared" si="1"/>
        <v>4</v>
      </c>
    </row>
    <row r="70" spans="1:4" x14ac:dyDescent="0.25">
      <c r="A70">
        <v>394</v>
      </c>
      <c r="B70" t="s">
        <v>71</v>
      </c>
      <c r="C70" t="s">
        <v>200</v>
      </c>
      <c r="D70">
        <f t="shared" si="1"/>
        <v>4</v>
      </c>
    </row>
    <row r="71" spans="1:4" x14ac:dyDescent="0.25">
      <c r="A71">
        <v>420</v>
      </c>
      <c r="B71" t="s">
        <v>72</v>
      </c>
      <c r="C71" t="s">
        <v>201</v>
      </c>
      <c r="D71">
        <f t="shared" si="1"/>
        <v>7</v>
      </c>
    </row>
    <row r="72" spans="1:4" x14ac:dyDescent="0.25">
      <c r="A72">
        <v>800</v>
      </c>
      <c r="B72" t="s">
        <v>73</v>
      </c>
      <c r="C72" t="s">
        <v>201</v>
      </c>
      <c r="D72">
        <f t="shared" si="1"/>
        <v>7</v>
      </c>
    </row>
    <row r="73" spans="1:4" x14ac:dyDescent="0.25">
      <c r="A73">
        <v>801</v>
      </c>
      <c r="B73" t="s">
        <v>74</v>
      </c>
      <c r="C73" t="s">
        <v>201</v>
      </c>
      <c r="D73">
        <f t="shared" si="1"/>
        <v>7</v>
      </c>
    </row>
    <row r="74" spans="1:4" x14ac:dyDescent="0.25">
      <c r="A74">
        <v>802</v>
      </c>
      <c r="B74" t="s">
        <v>75</v>
      </c>
      <c r="C74" t="s">
        <v>201</v>
      </c>
      <c r="D74">
        <f t="shared" si="1"/>
        <v>7</v>
      </c>
    </row>
    <row r="75" spans="1:4" x14ac:dyDescent="0.25">
      <c r="A75">
        <v>803</v>
      </c>
      <c r="B75" t="s">
        <v>76</v>
      </c>
      <c r="C75" t="s">
        <v>201</v>
      </c>
      <c r="D75">
        <f t="shared" si="1"/>
        <v>7</v>
      </c>
    </row>
    <row r="76" spans="1:4" x14ac:dyDescent="0.25">
      <c r="A76">
        <v>805</v>
      </c>
      <c r="B76" t="s">
        <v>77</v>
      </c>
      <c r="C76" t="s">
        <v>200</v>
      </c>
      <c r="D76">
        <f t="shared" si="1"/>
        <v>4</v>
      </c>
    </row>
    <row r="77" spans="1:4" x14ac:dyDescent="0.25">
      <c r="A77">
        <v>806</v>
      </c>
      <c r="B77" t="s">
        <v>78</v>
      </c>
      <c r="C77" t="s">
        <v>200</v>
      </c>
      <c r="D77">
        <f t="shared" si="1"/>
        <v>4</v>
      </c>
    </row>
    <row r="78" spans="1:4" x14ac:dyDescent="0.25">
      <c r="A78">
        <v>807</v>
      </c>
      <c r="B78" t="s">
        <v>79</v>
      </c>
      <c r="C78" t="s">
        <v>200</v>
      </c>
      <c r="D78">
        <f t="shared" si="1"/>
        <v>4</v>
      </c>
    </row>
    <row r="79" spans="1:4" x14ac:dyDescent="0.25">
      <c r="A79">
        <v>808</v>
      </c>
      <c r="B79" t="s">
        <v>80</v>
      </c>
      <c r="C79" t="s">
        <v>200</v>
      </c>
      <c r="D79">
        <f t="shared" si="1"/>
        <v>4</v>
      </c>
    </row>
    <row r="80" spans="1:4" x14ac:dyDescent="0.25">
      <c r="A80">
        <v>810</v>
      </c>
      <c r="B80" t="s">
        <v>81</v>
      </c>
      <c r="C80" t="s">
        <v>199</v>
      </c>
      <c r="D80">
        <f t="shared" si="1"/>
        <v>9</v>
      </c>
    </row>
    <row r="81" spans="1:4" x14ac:dyDescent="0.25">
      <c r="A81">
        <v>811</v>
      </c>
      <c r="B81" t="s">
        <v>82</v>
      </c>
      <c r="C81" t="s">
        <v>199</v>
      </c>
      <c r="D81">
        <f t="shared" si="1"/>
        <v>9</v>
      </c>
    </row>
    <row r="82" spans="1:4" x14ac:dyDescent="0.25">
      <c r="A82">
        <v>812</v>
      </c>
      <c r="B82" t="s">
        <v>83</v>
      </c>
      <c r="C82" t="s">
        <v>199</v>
      </c>
      <c r="D82">
        <f t="shared" si="1"/>
        <v>9</v>
      </c>
    </row>
    <row r="83" spans="1:4" x14ac:dyDescent="0.25">
      <c r="A83">
        <v>813</v>
      </c>
      <c r="B83" t="s">
        <v>84</v>
      </c>
      <c r="C83" t="s">
        <v>199</v>
      </c>
      <c r="D83">
        <f t="shared" si="1"/>
        <v>9</v>
      </c>
    </row>
    <row r="84" spans="1:4" x14ac:dyDescent="0.25">
      <c r="A84">
        <v>815</v>
      </c>
      <c r="B84" t="s">
        <v>85</v>
      </c>
      <c r="C84" t="s">
        <v>199</v>
      </c>
      <c r="D84">
        <f t="shared" si="1"/>
        <v>9</v>
      </c>
    </row>
    <row r="85" spans="1:4" x14ac:dyDescent="0.25">
      <c r="A85">
        <v>816</v>
      </c>
      <c r="B85" t="s">
        <v>86</v>
      </c>
      <c r="C85" t="s">
        <v>199</v>
      </c>
      <c r="D85">
        <f t="shared" si="1"/>
        <v>9</v>
      </c>
    </row>
    <row r="86" spans="1:4" x14ac:dyDescent="0.25">
      <c r="A86">
        <v>821</v>
      </c>
      <c r="B86" t="s">
        <v>87</v>
      </c>
      <c r="C86" t="s">
        <v>203</v>
      </c>
      <c r="D86">
        <f>VLOOKUP(C86,$G$1:$H$9,2,0)</f>
        <v>2</v>
      </c>
    </row>
    <row r="87" spans="1:4" x14ac:dyDescent="0.25">
      <c r="A87">
        <v>822</v>
      </c>
      <c r="B87" t="s">
        <v>241</v>
      </c>
      <c r="C87" t="s">
        <v>203</v>
      </c>
      <c r="D87">
        <f t="shared" si="1"/>
        <v>2</v>
      </c>
    </row>
    <row r="88" spans="1:4" x14ac:dyDescent="0.25">
      <c r="A88">
        <v>823</v>
      </c>
      <c r="B88" t="s">
        <v>242</v>
      </c>
      <c r="C88" t="s">
        <v>203</v>
      </c>
      <c r="D88">
        <f t="shared" si="1"/>
        <v>2</v>
      </c>
    </row>
    <row r="89" spans="1:4" x14ac:dyDescent="0.25">
      <c r="A89">
        <v>825</v>
      </c>
      <c r="B89" t="s">
        <v>88</v>
      </c>
      <c r="C89" t="s">
        <v>204</v>
      </c>
      <c r="D89">
        <f t="shared" si="1"/>
        <v>6</v>
      </c>
    </row>
    <row r="90" spans="1:4" x14ac:dyDescent="0.25">
      <c r="A90">
        <v>826</v>
      </c>
      <c r="B90" t="s">
        <v>89</v>
      </c>
      <c r="C90" t="s">
        <v>204</v>
      </c>
      <c r="D90">
        <f t="shared" si="1"/>
        <v>6</v>
      </c>
    </row>
    <row r="91" spans="1:4" x14ac:dyDescent="0.25">
      <c r="A91">
        <v>830</v>
      </c>
      <c r="B91" t="s">
        <v>90</v>
      </c>
      <c r="C91" t="s">
        <v>202</v>
      </c>
      <c r="D91">
        <f t="shared" si="1"/>
        <v>1</v>
      </c>
    </row>
    <row r="92" spans="1:4" x14ac:dyDescent="0.25">
      <c r="A92">
        <v>831</v>
      </c>
      <c r="B92" t="s">
        <v>91</v>
      </c>
      <c r="C92" t="s">
        <v>202</v>
      </c>
      <c r="D92">
        <f t="shared" si="1"/>
        <v>1</v>
      </c>
    </row>
    <row r="93" spans="1:4" x14ac:dyDescent="0.25">
      <c r="A93" s="74">
        <v>838</v>
      </c>
      <c r="B93" t="s">
        <v>92</v>
      </c>
      <c r="C93" t="s">
        <v>201</v>
      </c>
      <c r="D93">
        <f t="shared" si="1"/>
        <v>7</v>
      </c>
    </row>
    <row r="94" spans="1:4" x14ac:dyDescent="0.25">
      <c r="A94" s="74">
        <v>839</v>
      </c>
      <c r="B94" s="75" t="s">
        <v>245</v>
      </c>
      <c r="C94" t="s">
        <v>201</v>
      </c>
      <c r="D94">
        <f t="shared" si="1"/>
        <v>7</v>
      </c>
    </row>
    <row r="95" spans="1:4" x14ac:dyDescent="0.25">
      <c r="A95">
        <v>840</v>
      </c>
      <c r="B95" t="s">
        <v>93</v>
      </c>
      <c r="C95" t="s">
        <v>200</v>
      </c>
      <c r="D95">
        <f t="shared" si="1"/>
        <v>4</v>
      </c>
    </row>
    <row r="96" spans="1:4" x14ac:dyDescent="0.25">
      <c r="A96">
        <v>841</v>
      </c>
      <c r="B96" t="s">
        <v>94</v>
      </c>
      <c r="C96" t="s">
        <v>200</v>
      </c>
      <c r="D96">
        <f t="shared" si="1"/>
        <v>4</v>
      </c>
    </row>
    <row r="97" spans="1:4" x14ac:dyDescent="0.25">
      <c r="A97">
        <v>845</v>
      </c>
      <c r="B97" t="s">
        <v>95</v>
      </c>
      <c r="C97" t="s">
        <v>204</v>
      </c>
      <c r="D97">
        <f t="shared" si="1"/>
        <v>6</v>
      </c>
    </row>
    <row r="98" spans="1:4" x14ac:dyDescent="0.25">
      <c r="A98">
        <v>846</v>
      </c>
      <c r="B98" t="s">
        <v>96</v>
      </c>
      <c r="C98" t="s">
        <v>204</v>
      </c>
      <c r="D98">
        <f t="shared" si="1"/>
        <v>6</v>
      </c>
    </row>
    <row r="99" spans="1:4" x14ac:dyDescent="0.25">
      <c r="A99">
        <v>850</v>
      </c>
      <c r="B99" t="s">
        <v>97</v>
      </c>
      <c r="C99" t="s">
        <v>204</v>
      </c>
      <c r="D99">
        <f t="shared" si="1"/>
        <v>6</v>
      </c>
    </row>
    <row r="100" spans="1:4" x14ac:dyDescent="0.25">
      <c r="A100">
        <v>851</v>
      </c>
      <c r="B100" t="s">
        <v>98</v>
      </c>
      <c r="C100" t="s">
        <v>204</v>
      </c>
      <c r="D100">
        <f t="shared" si="1"/>
        <v>6</v>
      </c>
    </row>
    <row r="101" spans="1:4" x14ac:dyDescent="0.25">
      <c r="A101">
        <v>852</v>
      </c>
      <c r="B101" t="s">
        <v>99</v>
      </c>
      <c r="C101" t="s">
        <v>204</v>
      </c>
      <c r="D101">
        <f t="shared" si="1"/>
        <v>6</v>
      </c>
    </row>
    <row r="102" spans="1:4" x14ac:dyDescent="0.25">
      <c r="A102">
        <v>855</v>
      </c>
      <c r="B102" t="s">
        <v>100</v>
      </c>
      <c r="C102" t="s">
        <v>202</v>
      </c>
      <c r="D102">
        <f t="shared" si="1"/>
        <v>1</v>
      </c>
    </row>
    <row r="103" spans="1:4" x14ac:dyDescent="0.25">
      <c r="A103">
        <v>856</v>
      </c>
      <c r="B103" t="s">
        <v>101</v>
      </c>
      <c r="C103" t="s">
        <v>202</v>
      </c>
      <c r="D103">
        <f t="shared" si="1"/>
        <v>1</v>
      </c>
    </row>
    <row r="104" spans="1:4" x14ac:dyDescent="0.25">
      <c r="A104">
        <v>857</v>
      </c>
      <c r="B104" t="s">
        <v>102</v>
      </c>
      <c r="C104" t="s">
        <v>202</v>
      </c>
      <c r="D104">
        <f t="shared" si="1"/>
        <v>1</v>
      </c>
    </row>
    <row r="105" spans="1:4" x14ac:dyDescent="0.25">
      <c r="A105">
        <v>860</v>
      </c>
      <c r="B105" t="s">
        <v>103</v>
      </c>
      <c r="C105" t="s">
        <v>197</v>
      </c>
      <c r="D105">
        <f t="shared" si="1"/>
        <v>8</v>
      </c>
    </row>
    <row r="106" spans="1:4" x14ac:dyDescent="0.25">
      <c r="A106">
        <v>861</v>
      </c>
      <c r="B106" t="s">
        <v>104</v>
      </c>
      <c r="C106" t="s">
        <v>197</v>
      </c>
      <c r="D106">
        <f t="shared" si="1"/>
        <v>8</v>
      </c>
    </row>
    <row r="107" spans="1:4" x14ac:dyDescent="0.25">
      <c r="A107">
        <v>865</v>
      </c>
      <c r="B107" t="s">
        <v>105</v>
      </c>
      <c r="C107" t="s">
        <v>201</v>
      </c>
      <c r="D107">
        <f t="shared" si="1"/>
        <v>7</v>
      </c>
    </row>
    <row r="108" spans="1:4" x14ac:dyDescent="0.25">
      <c r="A108">
        <v>866</v>
      </c>
      <c r="B108" t="s">
        <v>106</v>
      </c>
      <c r="C108" t="s">
        <v>201</v>
      </c>
      <c r="D108">
        <f t="shared" si="1"/>
        <v>7</v>
      </c>
    </row>
    <row r="109" spans="1:4" x14ac:dyDescent="0.25">
      <c r="A109">
        <v>867</v>
      </c>
      <c r="B109" t="s">
        <v>107</v>
      </c>
      <c r="C109" t="s">
        <v>204</v>
      </c>
      <c r="D109">
        <f t="shared" si="1"/>
        <v>6</v>
      </c>
    </row>
    <row r="110" spans="1:4" x14ac:dyDescent="0.25">
      <c r="A110">
        <v>868</v>
      </c>
      <c r="B110" t="s">
        <v>108</v>
      </c>
      <c r="C110" t="s">
        <v>204</v>
      </c>
      <c r="D110">
        <f t="shared" si="1"/>
        <v>6</v>
      </c>
    </row>
    <row r="111" spans="1:4" x14ac:dyDescent="0.25">
      <c r="A111">
        <v>869</v>
      </c>
      <c r="B111" t="s">
        <v>109</v>
      </c>
      <c r="C111" t="s">
        <v>204</v>
      </c>
      <c r="D111">
        <f t="shared" si="1"/>
        <v>6</v>
      </c>
    </row>
    <row r="112" spans="1:4" x14ac:dyDescent="0.25">
      <c r="A112">
        <v>870</v>
      </c>
      <c r="B112" t="s">
        <v>110</v>
      </c>
      <c r="C112" t="s">
        <v>204</v>
      </c>
      <c r="D112">
        <f t="shared" si="1"/>
        <v>6</v>
      </c>
    </row>
    <row r="113" spans="1:4" x14ac:dyDescent="0.25">
      <c r="A113">
        <v>871</v>
      </c>
      <c r="B113" t="s">
        <v>111</v>
      </c>
      <c r="C113" t="s">
        <v>204</v>
      </c>
      <c r="D113">
        <f t="shared" si="1"/>
        <v>6</v>
      </c>
    </row>
    <row r="114" spans="1:4" x14ac:dyDescent="0.25">
      <c r="A114">
        <v>872</v>
      </c>
      <c r="B114" t="s">
        <v>112</v>
      </c>
      <c r="C114" t="s">
        <v>204</v>
      </c>
      <c r="D114">
        <f t="shared" si="1"/>
        <v>6</v>
      </c>
    </row>
    <row r="115" spans="1:4" x14ac:dyDescent="0.25">
      <c r="A115">
        <v>873</v>
      </c>
      <c r="B115" t="s">
        <v>113</v>
      </c>
      <c r="C115" t="s">
        <v>203</v>
      </c>
      <c r="D115">
        <f t="shared" si="1"/>
        <v>2</v>
      </c>
    </row>
    <row r="116" spans="1:4" x14ac:dyDescent="0.25">
      <c r="A116">
        <v>874</v>
      </c>
      <c r="B116" t="s">
        <v>114</v>
      </c>
      <c r="C116" t="s">
        <v>203</v>
      </c>
      <c r="D116">
        <f t="shared" si="1"/>
        <v>2</v>
      </c>
    </row>
    <row r="117" spans="1:4" x14ac:dyDescent="0.25">
      <c r="A117">
        <v>876</v>
      </c>
      <c r="B117" t="s">
        <v>115</v>
      </c>
      <c r="C117" t="s">
        <v>198</v>
      </c>
      <c r="D117">
        <f t="shared" si="1"/>
        <v>5</v>
      </c>
    </row>
    <row r="118" spans="1:4" x14ac:dyDescent="0.25">
      <c r="A118">
        <v>877</v>
      </c>
      <c r="B118" t="s">
        <v>116</v>
      </c>
      <c r="C118" t="s">
        <v>198</v>
      </c>
      <c r="D118">
        <f t="shared" si="1"/>
        <v>5</v>
      </c>
    </row>
    <row r="119" spans="1:4" x14ac:dyDescent="0.25">
      <c r="A119">
        <v>878</v>
      </c>
      <c r="B119" t="s">
        <v>117</v>
      </c>
      <c r="C119" t="s">
        <v>201</v>
      </c>
      <c r="D119">
        <f t="shared" si="1"/>
        <v>7</v>
      </c>
    </row>
    <row r="120" spans="1:4" x14ac:dyDescent="0.25">
      <c r="A120">
        <v>879</v>
      </c>
      <c r="B120" t="s">
        <v>118</v>
      </c>
      <c r="C120" t="s">
        <v>201</v>
      </c>
      <c r="D120">
        <f t="shared" si="1"/>
        <v>7</v>
      </c>
    </row>
    <row r="121" spans="1:4" x14ac:dyDescent="0.25">
      <c r="A121">
        <v>880</v>
      </c>
      <c r="B121" t="s">
        <v>119</v>
      </c>
      <c r="C121" t="s">
        <v>201</v>
      </c>
      <c r="D121">
        <f t="shared" si="1"/>
        <v>7</v>
      </c>
    </row>
    <row r="122" spans="1:4" x14ac:dyDescent="0.25">
      <c r="A122">
        <v>881</v>
      </c>
      <c r="B122" t="s">
        <v>120</v>
      </c>
      <c r="C122" t="s">
        <v>203</v>
      </c>
      <c r="D122">
        <f t="shared" si="1"/>
        <v>2</v>
      </c>
    </row>
    <row r="123" spans="1:4" x14ac:dyDescent="0.25">
      <c r="A123">
        <v>882</v>
      </c>
      <c r="B123" t="s">
        <v>121</v>
      </c>
      <c r="C123" t="s">
        <v>203</v>
      </c>
      <c r="D123">
        <f t="shared" si="1"/>
        <v>2</v>
      </c>
    </row>
    <row r="124" spans="1:4" x14ac:dyDescent="0.25">
      <c r="A124">
        <v>883</v>
      </c>
      <c r="B124" t="s">
        <v>122</v>
      </c>
      <c r="C124" t="s">
        <v>203</v>
      </c>
      <c r="D124">
        <f t="shared" si="1"/>
        <v>2</v>
      </c>
    </row>
    <row r="125" spans="1:4" x14ac:dyDescent="0.25">
      <c r="A125">
        <v>884</v>
      </c>
      <c r="B125" t="s">
        <v>123</v>
      </c>
      <c r="C125" t="s">
        <v>197</v>
      </c>
      <c r="D125">
        <f t="shared" si="1"/>
        <v>8</v>
      </c>
    </row>
    <row r="126" spans="1:4" x14ac:dyDescent="0.25">
      <c r="A126">
        <v>885</v>
      </c>
      <c r="B126" t="s">
        <v>124</v>
      </c>
      <c r="C126" t="s">
        <v>197</v>
      </c>
      <c r="D126">
        <f t="shared" si="1"/>
        <v>8</v>
      </c>
    </row>
    <row r="127" spans="1:4" x14ac:dyDescent="0.25">
      <c r="A127">
        <v>886</v>
      </c>
      <c r="B127" t="s">
        <v>125</v>
      </c>
      <c r="C127" t="s">
        <v>204</v>
      </c>
      <c r="D127">
        <f t="shared" si="1"/>
        <v>6</v>
      </c>
    </row>
    <row r="128" spans="1:4" x14ac:dyDescent="0.25">
      <c r="A128">
        <v>887</v>
      </c>
      <c r="B128" t="s">
        <v>126</v>
      </c>
      <c r="C128" t="s">
        <v>204</v>
      </c>
      <c r="D128">
        <f t="shared" si="1"/>
        <v>6</v>
      </c>
    </row>
    <row r="129" spans="1:4" x14ac:dyDescent="0.25">
      <c r="A129">
        <v>888</v>
      </c>
      <c r="B129" t="s">
        <v>127</v>
      </c>
      <c r="C129" t="s">
        <v>198</v>
      </c>
      <c r="D129">
        <f t="shared" si="1"/>
        <v>5</v>
      </c>
    </row>
    <row r="130" spans="1:4" x14ac:dyDescent="0.25">
      <c r="A130">
        <v>889</v>
      </c>
      <c r="B130" t="s">
        <v>128</v>
      </c>
      <c r="C130" t="s">
        <v>198</v>
      </c>
      <c r="D130">
        <f t="shared" ref="D130:D153" si="2">VLOOKUP(C130,$G$1:$H$9,2,0)</f>
        <v>5</v>
      </c>
    </row>
    <row r="131" spans="1:4" x14ac:dyDescent="0.25">
      <c r="A131">
        <v>890</v>
      </c>
      <c r="B131" t="s">
        <v>129</v>
      </c>
      <c r="C131" t="s">
        <v>198</v>
      </c>
      <c r="D131">
        <f t="shared" si="2"/>
        <v>5</v>
      </c>
    </row>
    <row r="132" spans="1:4" x14ac:dyDescent="0.25">
      <c r="A132">
        <v>891</v>
      </c>
      <c r="B132" t="s">
        <v>130</v>
      </c>
      <c r="C132" t="s">
        <v>202</v>
      </c>
      <c r="D132">
        <f t="shared" si="2"/>
        <v>1</v>
      </c>
    </row>
    <row r="133" spans="1:4" x14ac:dyDescent="0.25">
      <c r="A133">
        <v>892</v>
      </c>
      <c r="B133" t="s">
        <v>131</v>
      </c>
      <c r="C133" t="s">
        <v>202</v>
      </c>
      <c r="D133">
        <f t="shared" si="2"/>
        <v>1</v>
      </c>
    </row>
    <row r="134" spans="1:4" x14ac:dyDescent="0.25">
      <c r="A134">
        <v>893</v>
      </c>
      <c r="B134" t="s">
        <v>132</v>
      </c>
      <c r="C134" t="s">
        <v>197</v>
      </c>
      <c r="D134">
        <f t="shared" si="2"/>
        <v>8</v>
      </c>
    </row>
    <row r="135" spans="1:4" x14ac:dyDescent="0.25">
      <c r="A135">
        <v>894</v>
      </c>
      <c r="B135" t="s">
        <v>133</v>
      </c>
      <c r="C135" t="s">
        <v>197</v>
      </c>
      <c r="D135">
        <f t="shared" si="2"/>
        <v>8</v>
      </c>
    </row>
    <row r="136" spans="1:4" x14ac:dyDescent="0.25">
      <c r="A136">
        <v>895</v>
      </c>
      <c r="B136" t="s">
        <v>243</v>
      </c>
      <c r="C136" t="s">
        <v>198</v>
      </c>
      <c r="D136">
        <f t="shared" si="2"/>
        <v>5</v>
      </c>
    </row>
    <row r="137" spans="1:4" x14ac:dyDescent="0.25">
      <c r="A137">
        <v>896</v>
      </c>
      <c r="B137" t="s">
        <v>244</v>
      </c>
      <c r="C137" t="s">
        <v>198</v>
      </c>
      <c r="D137">
        <f t="shared" si="2"/>
        <v>5</v>
      </c>
    </row>
    <row r="138" spans="1:4" x14ac:dyDescent="0.25">
      <c r="A138">
        <v>908</v>
      </c>
      <c r="B138" t="s">
        <v>134</v>
      </c>
      <c r="C138" t="s">
        <v>201</v>
      </c>
      <c r="D138">
        <f t="shared" si="2"/>
        <v>7</v>
      </c>
    </row>
    <row r="139" spans="1:4" x14ac:dyDescent="0.25">
      <c r="A139">
        <v>909</v>
      </c>
      <c r="B139" t="s">
        <v>135</v>
      </c>
      <c r="C139" t="s">
        <v>198</v>
      </c>
      <c r="D139">
        <f t="shared" si="2"/>
        <v>5</v>
      </c>
    </row>
    <row r="140" spans="1:4" x14ac:dyDescent="0.25">
      <c r="A140">
        <v>916</v>
      </c>
      <c r="B140" t="s">
        <v>136</v>
      </c>
      <c r="C140" t="s">
        <v>201</v>
      </c>
      <c r="D140">
        <f t="shared" si="2"/>
        <v>7</v>
      </c>
    </row>
    <row r="141" spans="1:4" x14ac:dyDescent="0.25">
      <c r="A141">
        <v>919</v>
      </c>
      <c r="B141" t="s">
        <v>137</v>
      </c>
      <c r="C141" t="s">
        <v>203</v>
      </c>
      <c r="D141">
        <f t="shared" si="2"/>
        <v>2</v>
      </c>
    </row>
    <row r="142" spans="1:4" x14ac:dyDescent="0.25">
      <c r="A142">
        <v>921</v>
      </c>
      <c r="B142" t="s">
        <v>138</v>
      </c>
      <c r="C142" t="s">
        <v>204</v>
      </c>
      <c r="D142">
        <f t="shared" si="2"/>
        <v>6</v>
      </c>
    </row>
    <row r="143" spans="1:4" x14ac:dyDescent="0.25">
      <c r="A143">
        <v>925</v>
      </c>
      <c r="B143" t="s">
        <v>139</v>
      </c>
      <c r="C143" t="s">
        <v>202</v>
      </c>
      <c r="D143">
        <f t="shared" si="2"/>
        <v>1</v>
      </c>
    </row>
    <row r="144" spans="1:4" x14ac:dyDescent="0.25">
      <c r="A144">
        <v>926</v>
      </c>
      <c r="B144" t="s">
        <v>140</v>
      </c>
      <c r="C144" t="s">
        <v>203</v>
      </c>
      <c r="D144">
        <f t="shared" si="2"/>
        <v>2</v>
      </c>
    </row>
    <row r="145" spans="1:4" x14ac:dyDescent="0.25">
      <c r="A145" s="81">
        <v>940</v>
      </c>
      <c r="B145" s="81" t="s">
        <v>246</v>
      </c>
      <c r="C145" s="81" t="s">
        <v>202</v>
      </c>
      <c r="D145" s="81">
        <f t="shared" si="2"/>
        <v>1</v>
      </c>
    </row>
    <row r="146" spans="1:4" x14ac:dyDescent="0.25">
      <c r="A146" s="81">
        <v>941</v>
      </c>
      <c r="B146" s="81" t="s">
        <v>247</v>
      </c>
      <c r="C146" s="81" t="s">
        <v>202</v>
      </c>
      <c r="D146" s="81">
        <f t="shared" si="2"/>
        <v>1</v>
      </c>
    </row>
    <row r="147" spans="1:4" x14ac:dyDescent="0.25">
      <c r="A147">
        <v>929</v>
      </c>
      <c r="B147" t="s">
        <v>141</v>
      </c>
      <c r="C147" t="s">
        <v>200</v>
      </c>
      <c r="D147">
        <f t="shared" si="2"/>
        <v>4</v>
      </c>
    </row>
    <row r="148" spans="1:4" x14ac:dyDescent="0.25">
      <c r="A148">
        <v>931</v>
      </c>
      <c r="B148" t="s">
        <v>142</v>
      </c>
      <c r="C148" t="s">
        <v>204</v>
      </c>
      <c r="D148">
        <f t="shared" si="2"/>
        <v>6</v>
      </c>
    </row>
    <row r="149" spans="1:4" x14ac:dyDescent="0.25">
      <c r="A149">
        <v>933</v>
      </c>
      <c r="B149" t="s">
        <v>143</v>
      </c>
      <c r="C149" t="s">
        <v>201</v>
      </c>
      <c r="D149">
        <f t="shared" si="2"/>
        <v>7</v>
      </c>
    </row>
    <row r="150" spans="1:4" x14ac:dyDescent="0.25">
      <c r="A150">
        <v>935</v>
      </c>
      <c r="B150" t="s">
        <v>144</v>
      </c>
      <c r="C150" t="s">
        <v>203</v>
      </c>
      <c r="D150">
        <f t="shared" si="2"/>
        <v>2</v>
      </c>
    </row>
    <row r="151" spans="1:4" x14ac:dyDescent="0.25">
      <c r="A151">
        <v>936</v>
      </c>
      <c r="B151" t="s">
        <v>145</v>
      </c>
      <c r="C151" t="s">
        <v>204</v>
      </c>
      <c r="D151">
        <f t="shared" si="2"/>
        <v>6</v>
      </c>
    </row>
    <row r="152" spans="1:4" x14ac:dyDescent="0.25">
      <c r="A152">
        <v>937</v>
      </c>
      <c r="B152" t="s">
        <v>146</v>
      </c>
      <c r="C152" t="s">
        <v>197</v>
      </c>
      <c r="D152">
        <f t="shared" si="2"/>
        <v>8</v>
      </c>
    </row>
    <row r="153" spans="1:4" x14ac:dyDescent="0.25">
      <c r="A153">
        <v>938</v>
      </c>
      <c r="B153" t="s">
        <v>147</v>
      </c>
      <c r="C153" t="s">
        <v>204</v>
      </c>
      <c r="D153">
        <f t="shared" si="2"/>
        <v>6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6" tint="0.79998168889431442"/>
  </sheetPr>
  <dimension ref="A1:G156"/>
  <sheetViews>
    <sheetView workbookViewId="0">
      <pane ySplit="4" topLeftCell="A5" activePane="bottomLeft" state="frozenSplit"/>
      <selection activeCell="AJ171" sqref="AJ171"/>
      <selection pane="bottomLeft" activeCell="G156" sqref="G156"/>
    </sheetView>
  </sheetViews>
  <sheetFormatPr defaultRowHeight="12.5" x14ac:dyDescent="0.25"/>
  <cols>
    <col min="3" max="3" width="14.81640625" bestFit="1" customWidth="1"/>
  </cols>
  <sheetData>
    <row r="1" spans="1:7" x14ac:dyDescent="0.25">
      <c r="B1">
        <f>Demographics!F2</f>
        <v>301</v>
      </c>
      <c r="C1" t="str">
        <f>VLOOKUP(B1,Region!$A$2:$C$153,3,0)</f>
        <v>London</v>
      </c>
    </row>
    <row r="4" spans="1:7" x14ac:dyDescent="0.25">
      <c r="A4" t="s">
        <v>148</v>
      </c>
      <c r="B4" t="s">
        <v>153</v>
      </c>
      <c r="C4" t="s">
        <v>157</v>
      </c>
      <c r="D4" t="s">
        <v>155</v>
      </c>
      <c r="E4" t="s">
        <v>194</v>
      </c>
      <c r="F4" t="s">
        <v>206</v>
      </c>
      <c r="G4" t="s">
        <v>207</v>
      </c>
    </row>
    <row r="5" spans="1:7" x14ac:dyDescent="0.25">
      <c r="A5">
        <f>IF(G5=1000000,0,RANK(G5,$G$5:$G$156,1))</f>
        <v>33</v>
      </c>
      <c r="B5">
        <f>Demographics!A6</f>
        <v>201</v>
      </c>
      <c r="C5" t="str">
        <f>Demographics!B6</f>
        <v>Not Close</v>
      </c>
      <c r="D5">
        <f>Demographics!C6</f>
        <v>2.7952285109223967</v>
      </c>
      <c r="E5" t="str">
        <f>VLOOKUP(B5,Region!$A$2:$C$153,3,0)</f>
        <v>London</v>
      </c>
      <c r="F5">
        <f>VLOOKUP(B5,Region!$A$2:$D$153,4,0)</f>
        <v>3</v>
      </c>
      <c r="G5">
        <f>IF(E5=$C$1,D5,1000000)</f>
        <v>2.7952285109223967</v>
      </c>
    </row>
    <row r="6" spans="1:7" x14ac:dyDescent="0.25">
      <c r="A6">
        <f t="shared" ref="A6:A69" si="0">IF(G6=1000000,0,RANK(G6,$G$5:$G$156,1))</f>
        <v>22</v>
      </c>
      <c r="B6">
        <f>Demographics!A7</f>
        <v>202</v>
      </c>
      <c r="C6" t="str">
        <f>Demographics!B7</f>
        <v>Not Close</v>
      </c>
      <c r="D6">
        <f>Demographics!C7</f>
        <v>1.7432332362476077</v>
      </c>
      <c r="E6" t="str">
        <f>VLOOKUP(B6,Region!$A$2:$C$153,3,0)</f>
        <v>London</v>
      </c>
      <c r="F6">
        <f>VLOOKUP(B6,Region!$A$2:$D$153,4,0)</f>
        <v>3</v>
      </c>
      <c r="G6">
        <f t="shared" ref="G6:G50" si="1">IF(E6=$C$1,D6,1000000)</f>
        <v>1.7432332362476077</v>
      </c>
    </row>
    <row r="7" spans="1:7" x14ac:dyDescent="0.25">
      <c r="A7">
        <f t="shared" si="0"/>
        <v>2</v>
      </c>
      <c r="B7">
        <f>Demographics!A8</f>
        <v>203</v>
      </c>
      <c r="C7" t="str">
        <f>Demographics!B8</f>
        <v>Close</v>
      </c>
      <c r="D7">
        <f>Demographics!C8</f>
        <v>0.75575472532324894</v>
      </c>
      <c r="E7" t="str">
        <f>VLOOKUP(B7,Region!$A$2:$C$153,3,0)</f>
        <v>London</v>
      </c>
      <c r="F7">
        <f>VLOOKUP(B7,Region!$A$2:$D$153,4,0)</f>
        <v>3</v>
      </c>
      <c r="G7">
        <f t="shared" si="1"/>
        <v>0.75575472532324894</v>
      </c>
    </row>
    <row r="8" spans="1:7" x14ac:dyDescent="0.25">
      <c r="A8">
        <f t="shared" si="0"/>
        <v>16</v>
      </c>
      <c r="B8">
        <f>Demographics!A9</f>
        <v>204</v>
      </c>
      <c r="C8" t="str">
        <f>Demographics!B9</f>
        <v>Not Close</v>
      </c>
      <c r="D8">
        <f>Demographics!C9</f>
        <v>1.6331012201485913</v>
      </c>
      <c r="E8" t="str">
        <f>VLOOKUP(B8,Region!$A$2:$C$153,3,0)</f>
        <v>London</v>
      </c>
      <c r="F8">
        <f>VLOOKUP(B8,Region!$A$2:$D$153,4,0)</f>
        <v>3</v>
      </c>
      <c r="G8">
        <f t="shared" si="1"/>
        <v>1.6331012201485913</v>
      </c>
    </row>
    <row r="9" spans="1:7" x14ac:dyDescent="0.25">
      <c r="A9">
        <f t="shared" si="0"/>
        <v>20</v>
      </c>
      <c r="B9">
        <f>Demographics!A10</f>
        <v>205</v>
      </c>
      <c r="C9" t="str">
        <f>Demographics!B10</f>
        <v>Not Close</v>
      </c>
      <c r="D9">
        <f>Demographics!C10</f>
        <v>1.6741265013637125</v>
      </c>
      <c r="E9" t="str">
        <f>VLOOKUP(B9,Region!$A$2:$C$153,3,0)</f>
        <v>London</v>
      </c>
      <c r="F9">
        <f>VLOOKUP(B9,Region!$A$2:$D$153,4,0)</f>
        <v>3</v>
      </c>
      <c r="G9">
        <f t="shared" si="1"/>
        <v>1.6741265013637125</v>
      </c>
    </row>
    <row r="10" spans="1:7" x14ac:dyDescent="0.25">
      <c r="A10">
        <f t="shared" si="0"/>
        <v>21</v>
      </c>
      <c r="B10">
        <f>Demographics!A11</f>
        <v>206</v>
      </c>
      <c r="C10" t="str">
        <f>Demographics!B11</f>
        <v>Not Close</v>
      </c>
      <c r="D10">
        <f>Demographics!C11</f>
        <v>1.696257366111861</v>
      </c>
      <c r="E10" t="str">
        <f>VLOOKUP(B10,Region!$A$2:$C$153,3,0)</f>
        <v>London</v>
      </c>
      <c r="F10">
        <f>VLOOKUP(B10,Region!$A$2:$D$153,4,0)</f>
        <v>3</v>
      </c>
      <c r="G10">
        <f t="shared" si="1"/>
        <v>1.696257366111861</v>
      </c>
    </row>
    <row r="11" spans="1:7" x14ac:dyDescent="0.25">
      <c r="A11">
        <f t="shared" si="0"/>
        <v>28</v>
      </c>
      <c r="B11">
        <f>Demographics!A12</f>
        <v>207</v>
      </c>
      <c r="C11" t="str">
        <f>Demographics!B12</f>
        <v>Not Close</v>
      </c>
      <c r="D11">
        <f>Demographics!C12</f>
        <v>2.0441289497930906</v>
      </c>
      <c r="E11" t="str">
        <f>VLOOKUP(B11,Region!$A$2:$C$153,3,0)</f>
        <v>London</v>
      </c>
      <c r="F11">
        <f>VLOOKUP(B11,Region!$A$2:$D$153,4,0)</f>
        <v>3</v>
      </c>
      <c r="G11">
        <f t="shared" si="1"/>
        <v>2.0441289497930906</v>
      </c>
    </row>
    <row r="12" spans="1:7" x14ac:dyDescent="0.25">
      <c r="A12">
        <f t="shared" si="0"/>
        <v>27</v>
      </c>
      <c r="B12">
        <f>Demographics!A13</f>
        <v>208</v>
      </c>
      <c r="C12" t="str">
        <f>Demographics!B13</f>
        <v>Not Close</v>
      </c>
      <c r="D12">
        <f>Demographics!C13</f>
        <v>1.8652085459803891</v>
      </c>
      <c r="E12" t="str">
        <f>VLOOKUP(B12,Region!$A$2:$C$153,3,0)</f>
        <v>London</v>
      </c>
      <c r="F12">
        <f>VLOOKUP(B12,Region!$A$2:$D$153,4,0)</f>
        <v>3</v>
      </c>
      <c r="G12">
        <f t="shared" si="1"/>
        <v>1.8652085459803891</v>
      </c>
    </row>
    <row r="13" spans="1:7" x14ac:dyDescent="0.25">
      <c r="A13">
        <f t="shared" si="0"/>
        <v>25</v>
      </c>
      <c r="B13">
        <f>Demographics!A14</f>
        <v>209</v>
      </c>
      <c r="C13" t="str">
        <f>Demographics!B14</f>
        <v>Not Close</v>
      </c>
      <c r="D13">
        <f>Demographics!C14</f>
        <v>1.8046253283191647</v>
      </c>
      <c r="E13" t="str">
        <f>VLOOKUP(B13,Region!$A$2:$C$153,3,0)</f>
        <v>London</v>
      </c>
      <c r="F13">
        <f>VLOOKUP(B13,Region!$A$2:$D$153,4,0)</f>
        <v>3</v>
      </c>
      <c r="G13">
        <f t="shared" si="1"/>
        <v>1.8046253283191647</v>
      </c>
    </row>
    <row r="14" spans="1:7" x14ac:dyDescent="0.25">
      <c r="A14">
        <f t="shared" si="0"/>
        <v>9</v>
      </c>
      <c r="B14">
        <f>Demographics!A15</f>
        <v>210</v>
      </c>
      <c r="C14" t="str">
        <f>Demographics!B15</f>
        <v>Not Close</v>
      </c>
      <c r="D14">
        <f>Demographics!C15</f>
        <v>1.4222610069588879</v>
      </c>
      <c r="E14" t="str">
        <f>VLOOKUP(B14,Region!$A$2:$C$153,3,0)</f>
        <v>London</v>
      </c>
      <c r="F14">
        <f>VLOOKUP(B14,Region!$A$2:$D$153,4,0)</f>
        <v>3</v>
      </c>
      <c r="G14">
        <f t="shared" si="1"/>
        <v>1.4222610069588879</v>
      </c>
    </row>
    <row r="15" spans="1:7" x14ac:dyDescent="0.25">
      <c r="A15">
        <f t="shared" si="0"/>
        <v>31</v>
      </c>
      <c r="B15">
        <f>Demographics!A16</f>
        <v>211</v>
      </c>
      <c r="C15" t="str">
        <f>Demographics!B16</f>
        <v>Not Close</v>
      </c>
      <c r="D15">
        <f>Demographics!C16</f>
        <v>2.3154329067394559</v>
      </c>
      <c r="E15" t="str">
        <f>VLOOKUP(B15,Region!$A$2:$C$153,3,0)</f>
        <v>London</v>
      </c>
      <c r="F15">
        <f>VLOOKUP(B15,Region!$A$2:$D$153,4,0)</f>
        <v>3</v>
      </c>
      <c r="G15">
        <f t="shared" si="1"/>
        <v>2.3154329067394559</v>
      </c>
    </row>
    <row r="16" spans="1:7" x14ac:dyDescent="0.25">
      <c r="A16">
        <f t="shared" si="0"/>
        <v>26</v>
      </c>
      <c r="B16">
        <f>Demographics!A17</f>
        <v>212</v>
      </c>
      <c r="C16" t="str">
        <f>Demographics!B17</f>
        <v>Not Close</v>
      </c>
      <c r="D16">
        <f>Demographics!C17</f>
        <v>1.8402678666274661</v>
      </c>
      <c r="E16" t="str">
        <f>VLOOKUP(B16,Region!$A$2:$C$153,3,0)</f>
        <v>London</v>
      </c>
      <c r="F16">
        <f>VLOOKUP(B16,Region!$A$2:$D$153,4,0)</f>
        <v>3</v>
      </c>
      <c r="G16">
        <f t="shared" si="1"/>
        <v>1.8402678666274661</v>
      </c>
    </row>
    <row r="17" spans="1:7" x14ac:dyDescent="0.25">
      <c r="A17">
        <f t="shared" si="0"/>
        <v>24</v>
      </c>
      <c r="B17">
        <f>Demographics!A18</f>
        <v>213</v>
      </c>
      <c r="C17" t="str">
        <f>Demographics!B18</f>
        <v>Not Close</v>
      </c>
      <c r="D17">
        <f>Demographics!C18</f>
        <v>1.7836523193620304</v>
      </c>
      <c r="E17" t="str">
        <f>VLOOKUP(B17,Region!$A$2:$C$153,3,0)</f>
        <v>London</v>
      </c>
      <c r="F17">
        <f>VLOOKUP(B17,Region!$A$2:$D$153,4,0)</f>
        <v>3</v>
      </c>
      <c r="G17">
        <f t="shared" si="1"/>
        <v>1.7836523193620304</v>
      </c>
    </row>
    <row r="18" spans="1:7" x14ac:dyDescent="0.25">
      <c r="A18">
        <f t="shared" si="0"/>
        <v>1</v>
      </c>
      <c r="B18">
        <f>Demographics!A19</f>
        <v>301</v>
      </c>
      <c r="C18" t="str">
        <f>Demographics!B19</f>
        <v>Extremely Close</v>
      </c>
      <c r="D18">
        <f>Demographics!C19</f>
        <v>0</v>
      </c>
      <c r="E18" t="str">
        <f>VLOOKUP(B18,Region!$A$2:$C$153,3,0)</f>
        <v>London</v>
      </c>
      <c r="F18">
        <f>VLOOKUP(B18,Region!$A$2:$D$153,4,0)</f>
        <v>3</v>
      </c>
      <c r="G18">
        <f t="shared" si="1"/>
        <v>0</v>
      </c>
    </row>
    <row r="19" spans="1:7" x14ac:dyDescent="0.25">
      <c r="A19">
        <f t="shared" si="0"/>
        <v>14</v>
      </c>
      <c r="B19">
        <f>Demographics!A20</f>
        <v>302</v>
      </c>
      <c r="C19" t="str">
        <f>Demographics!B20</f>
        <v>Not Close</v>
      </c>
      <c r="D19">
        <f>Demographics!C20</f>
        <v>1.572535356951541</v>
      </c>
      <c r="E19" t="str">
        <f>VLOOKUP(B19,Region!$A$2:$C$153,3,0)</f>
        <v>London</v>
      </c>
      <c r="F19">
        <f>VLOOKUP(B19,Region!$A$2:$D$153,4,0)</f>
        <v>3</v>
      </c>
      <c r="G19">
        <f t="shared" si="1"/>
        <v>1.572535356951541</v>
      </c>
    </row>
    <row r="20" spans="1:7" x14ac:dyDescent="0.25">
      <c r="A20">
        <f t="shared" si="0"/>
        <v>8</v>
      </c>
      <c r="B20">
        <f>Demographics!A21</f>
        <v>303</v>
      </c>
      <c r="C20" t="str">
        <f>Demographics!B21</f>
        <v>Not Close</v>
      </c>
      <c r="D20">
        <f>Demographics!C21</f>
        <v>1.4158406739293279</v>
      </c>
      <c r="E20" t="str">
        <f>VLOOKUP(B20,Region!$A$2:$C$153,3,0)</f>
        <v>London</v>
      </c>
      <c r="F20">
        <f>VLOOKUP(B20,Region!$A$2:$D$153,4,0)</f>
        <v>3</v>
      </c>
      <c r="G20">
        <f t="shared" si="1"/>
        <v>1.4158406739293279</v>
      </c>
    </row>
    <row r="21" spans="1:7" x14ac:dyDescent="0.25">
      <c r="A21">
        <f t="shared" si="0"/>
        <v>15</v>
      </c>
      <c r="B21">
        <f>Demographics!A22</f>
        <v>304</v>
      </c>
      <c r="C21" t="str">
        <f>Demographics!B22</f>
        <v>Not Close</v>
      </c>
      <c r="D21">
        <f>Demographics!C22</f>
        <v>1.6139097390682495</v>
      </c>
      <c r="E21" t="str">
        <f>VLOOKUP(B21,Region!$A$2:$C$153,3,0)</f>
        <v>London</v>
      </c>
      <c r="F21">
        <f>VLOOKUP(B21,Region!$A$2:$D$153,4,0)</f>
        <v>3</v>
      </c>
      <c r="G21">
        <f t="shared" si="1"/>
        <v>1.6139097390682495</v>
      </c>
    </row>
    <row r="22" spans="1:7" x14ac:dyDescent="0.25">
      <c r="A22">
        <f t="shared" si="0"/>
        <v>23</v>
      </c>
      <c r="B22">
        <f>Demographics!A23</f>
        <v>305</v>
      </c>
      <c r="C22" t="str">
        <f>Demographics!B23</f>
        <v>Not Close</v>
      </c>
      <c r="D22">
        <f>Demographics!C23</f>
        <v>1.7739218791826845</v>
      </c>
      <c r="E22" t="str">
        <f>VLOOKUP(B22,Region!$A$2:$C$153,3,0)</f>
        <v>London</v>
      </c>
      <c r="F22">
        <f>VLOOKUP(B22,Region!$A$2:$D$153,4,0)</f>
        <v>3</v>
      </c>
      <c r="G22">
        <f t="shared" si="1"/>
        <v>1.7739218791826845</v>
      </c>
    </row>
    <row r="23" spans="1:7" x14ac:dyDescent="0.25">
      <c r="A23">
        <f t="shared" si="0"/>
        <v>10</v>
      </c>
      <c r="B23">
        <f>Demographics!A24</f>
        <v>306</v>
      </c>
      <c r="C23" t="str">
        <f>Demographics!B24</f>
        <v>Not Close</v>
      </c>
      <c r="D23">
        <f>Demographics!C24</f>
        <v>1.4796953774063064</v>
      </c>
      <c r="E23" t="str">
        <f>VLOOKUP(B23,Region!$A$2:$C$153,3,0)</f>
        <v>London</v>
      </c>
      <c r="F23">
        <f>VLOOKUP(B23,Region!$A$2:$D$153,4,0)</f>
        <v>3</v>
      </c>
      <c r="G23">
        <f t="shared" si="1"/>
        <v>1.4796953774063064</v>
      </c>
    </row>
    <row r="24" spans="1:7" x14ac:dyDescent="0.25">
      <c r="A24">
        <f t="shared" si="0"/>
        <v>11</v>
      </c>
      <c r="B24">
        <f>Demographics!A25</f>
        <v>307</v>
      </c>
      <c r="C24" t="str">
        <f>Demographics!B25</f>
        <v>Not Close</v>
      </c>
      <c r="D24">
        <f>Demographics!C25</f>
        <v>1.4987450611723363</v>
      </c>
      <c r="E24" t="str">
        <f>VLOOKUP(B24,Region!$A$2:$C$153,3,0)</f>
        <v>London</v>
      </c>
      <c r="F24">
        <f>VLOOKUP(B24,Region!$A$2:$D$153,4,0)</f>
        <v>3</v>
      </c>
      <c r="G24">
        <f t="shared" si="1"/>
        <v>1.4987450611723363</v>
      </c>
    </row>
    <row r="25" spans="1:7" x14ac:dyDescent="0.25">
      <c r="A25">
        <f t="shared" si="0"/>
        <v>3</v>
      </c>
      <c r="B25">
        <f>Demographics!A26</f>
        <v>308</v>
      </c>
      <c r="C25" t="str">
        <f>Demographics!B26</f>
        <v>Somewhat close</v>
      </c>
      <c r="D25">
        <f>Demographics!C26</f>
        <v>0.93021845686568994</v>
      </c>
      <c r="E25" t="str">
        <f>VLOOKUP(B25,Region!$A$2:$C$153,3,0)</f>
        <v>London</v>
      </c>
      <c r="F25">
        <f>VLOOKUP(B25,Region!$A$2:$D$153,4,0)</f>
        <v>3</v>
      </c>
      <c r="G25">
        <f t="shared" si="1"/>
        <v>0.93021845686568994</v>
      </c>
    </row>
    <row r="26" spans="1:7" x14ac:dyDescent="0.25">
      <c r="A26">
        <f t="shared" si="0"/>
        <v>6</v>
      </c>
      <c r="B26">
        <f>Demographics!A27</f>
        <v>309</v>
      </c>
      <c r="C26" t="str">
        <f>Demographics!B27</f>
        <v>Not Close</v>
      </c>
      <c r="D26">
        <f>Demographics!C27</f>
        <v>1.3255920487194559</v>
      </c>
      <c r="E26" t="str">
        <f>VLOOKUP(B26,Region!$A$2:$C$153,3,0)</f>
        <v>London</v>
      </c>
      <c r="F26">
        <f>VLOOKUP(B26,Region!$A$2:$D$153,4,0)</f>
        <v>3</v>
      </c>
      <c r="G26">
        <f t="shared" si="1"/>
        <v>1.3255920487194559</v>
      </c>
    </row>
    <row r="27" spans="1:7" x14ac:dyDescent="0.25">
      <c r="A27">
        <f t="shared" si="0"/>
        <v>29</v>
      </c>
      <c r="B27">
        <f>Demographics!A28</f>
        <v>310</v>
      </c>
      <c r="C27" t="str">
        <f>Demographics!B28</f>
        <v>Not Close</v>
      </c>
      <c r="D27">
        <f>Demographics!C28</f>
        <v>2.0635859601377642</v>
      </c>
      <c r="E27" t="str">
        <f>VLOOKUP(B27,Region!$A$2:$C$153,3,0)</f>
        <v>London</v>
      </c>
      <c r="F27">
        <f>VLOOKUP(B27,Region!$A$2:$D$153,4,0)</f>
        <v>3</v>
      </c>
      <c r="G27">
        <f t="shared" si="1"/>
        <v>2.0635859601377642</v>
      </c>
    </row>
    <row r="28" spans="1:7" x14ac:dyDescent="0.25">
      <c r="A28">
        <f t="shared" si="0"/>
        <v>18</v>
      </c>
      <c r="B28">
        <f>Demographics!A29</f>
        <v>311</v>
      </c>
      <c r="C28" t="str">
        <f>Demographics!B29</f>
        <v>Not Close</v>
      </c>
      <c r="D28">
        <f>Demographics!C29</f>
        <v>1.6624973743004829</v>
      </c>
      <c r="E28" t="str">
        <f>VLOOKUP(B28,Region!$A$2:$C$153,3,0)</f>
        <v>London</v>
      </c>
      <c r="F28">
        <f>VLOOKUP(B28,Region!$A$2:$D$153,4,0)</f>
        <v>3</v>
      </c>
      <c r="G28">
        <f t="shared" si="1"/>
        <v>1.6624973743004829</v>
      </c>
    </row>
    <row r="29" spans="1:7" x14ac:dyDescent="0.25">
      <c r="A29">
        <f t="shared" si="0"/>
        <v>7</v>
      </c>
      <c r="B29">
        <f>Demographics!A30</f>
        <v>312</v>
      </c>
      <c r="C29" t="str">
        <f>Demographics!B30</f>
        <v>Not Close</v>
      </c>
      <c r="D29">
        <f>Demographics!C30</f>
        <v>1.3767730182088711</v>
      </c>
      <c r="E29" t="str">
        <f>VLOOKUP(B29,Region!$A$2:$C$153,3,0)</f>
        <v>London</v>
      </c>
      <c r="F29">
        <f>VLOOKUP(B29,Region!$A$2:$D$153,4,0)</f>
        <v>3</v>
      </c>
      <c r="G29">
        <f t="shared" si="1"/>
        <v>1.3767730182088711</v>
      </c>
    </row>
    <row r="30" spans="1:7" x14ac:dyDescent="0.25">
      <c r="A30">
        <f t="shared" si="0"/>
        <v>12</v>
      </c>
      <c r="B30">
        <f>Demographics!A31</f>
        <v>313</v>
      </c>
      <c r="C30" t="str">
        <f>Demographics!B31</f>
        <v>Not Close</v>
      </c>
      <c r="D30">
        <f>Demographics!C31</f>
        <v>1.513510996442808</v>
      </c>
      <c r="E30" t="str">
        <f>VLOOKUP(B30,Region!$A$2:$C$153,3,0)</f>
        <v>London</v>
      </c>
      <c r="F30">
        <f>VLOOKUP(B30,Region!$A$2:$D$153,4,0)</f>
        <v>3</v>
      </c>
      <c r="G30">
        <f t="shared" si="1"/>
        <v>1.513510996442808</v>
      </c>
    </row>
    <row r="31" spans="1:7" x14ac:dyDescent="0.25">
      <c r="A31">
        <f t="shared" si="0"/>
        <v>30</v>
      </c>
      <c r="B31">
        <f>Demographics!A32</f>
        <v>314</v>
      </c>
      <c r="C31" t="str">
        <f>Demographics!B32</f>
        <v>Not Close</v>
      </c>
      <c r="D31">
        <f>Demographics!C32</f>
        <v>2.0787275488042902</v>
      </c>
      <c r="E31" t="str">
        <f>VLOOKUP(B31,Region!$A$2:$C$153,3,0)</f>
        <v>London</v>
      </c>
      <c r="F31">
        <f>VLOOKUP(B31,Region!$A$2:$D$153,4,0)</f>
        <v>3</v>
      </c>
      <c r="G31">
        <f t="shared" si="1"/>
        <v>2.0787275488042902</v>
      </c>
    </row>
    <row r="32" spans="1:7" x14ac:dyDescent="0.25">
      <c r="A32">
        <f t="shared" si="0"/>
        <v>17</v>
      </c>
      <c r="B32">
        <f>Demographics!A33</f>
        <v>315</v>
      </c>
      <c r="C32" t="str">
        <f>Demographics!B33</f>
        <v>Not Close</v>
      </c>
      <c r="D32">
        <f>Demographics!C33</f>
        <v>1.6514386050565442</v>
      </c>
      <c r="E32" t="str">
        <f>VLOOKUP(B32,Region!$A$2:$C$153,3,0)</f>
        <v>London</v>
      </c>
      <c r="F32">
        <f>VLOOKUP(B32,Region!$A$2:$D$153,4,0)</f>
        <v>3</v>
      </c>
      <c r="G32">
        <f t="shared" si="1"/>
        <v>1.6514386050565442</v>
      </c>
    </row>
    <row r="33" spans="1:7" x14ac:dyDescent="0.25">
      <c r="A33">
        <f t="shared" si="0"/>
        <v>5</v>
      </c>
      <c r="B33">
        <f>Demographics!A34</f>
        <v>316</v>
      </c>
      <c r="C33" t="str">
        <f>Demographics!B34</f>
        <v>Not Close</v>
      </c>
      <c r="D33">
        <f>Demographics!C34</f>
        <v>1.2856801997426928</v>
      </c>
      <c r="E33" t="str">
        <f>VLOOKUP(B33,Region!$A$2:$C$153,3,0)</f>
        <v>London</v>
      </c>
      <c r="F33">
        <f>VLOOKUP(B33,Region!$A$2:$D$153,4,0)</f>
        <v>3</v>
      </c>
      <c r="G33">
        <f t="shared" si="1"/>
        <v>1.2856801997426928</v>
      </c>
    </row>
    <row r="34" spans="1:7" x14ac:dyDescent="0.25">
      <c r="A34">
        <f t="shared" si="0"/>
        <v>13</v>
      </c>
      <c r="B34">
        <f>Demographics!A35</f>
        <v>317</v>
      </c>
      <c r="C34" t="str">
        <f>Demographics!B35</f>
        <v>Not Close</v>
      </c>
      <c r="D34">
        <f>Demographics!C35</f>
        <v>1.5306146536457941</v>
      </c>
      <c r="E34" t="str">
        <f>VLOOKUP(B34,Region!$A$2:$C$153,3,0)</f>
        <v>London</v>
      </c>
      <c r="F34">
        <f>VLOOKUP(B34,Region!$A$2:$D$153,4,0)</f>
        <v>3</v>
      </c>
      <c r="G34">
        <f t="shared" si="1"/>
        <v>1.5306146536457941</v>
      </c>
    </row>
    <row r="35" spans="1:7" x14ac:dyDescent="0.25">
      <c r="A35">
        <f t="shared" si="0"/>
        <v>32</v>
      </c>
      <c r="B35">
        <f>Demographics!A36</f>
        <v>318</v>
      </c>
      <c r="C35" t="str">
        <f>Demographics!B36</f>
        <v>Not Close</v>
      </c>
      <c r="D35">
        <f>Demographics!C36</f>
        <v>2.4241746266613919</v>
      </c>
      <c r="E35" t="str">
        <f>VLOOKUP(B35,Region!$A$2:$C$153,3,0)</f>
        <v>London</v>
      </c>
      <c r="F35">
        <f>VLOOKUP(B35,Region!$A$2:$D$153,4,0)</f>
        <v>3</v>
      </c>
      <c r="G35">
        <f t="shared" si="1"/>
        <v>2.4241746266613919</v>
      </c>
    </row>
    <row r="36" spans="1:7" x14ac:dyDescent="0.25">
      <c r="A36">
        <f t="shared" si="0"/>
        <v>19</v>
      </c>
      <c r="B36">
        <f>Demographics!A37</f>
        <v>319</v>
      </c>
      <c r="C36" t="str">
        <f>Demographics!B37</f>
        <v>Not Close</v>
      </c>
      <c r="D36">
        <f>Demographics!C37</f>
        <v>1.6639340346828055</v>
      </c>
      <c r="E36" t="str">
        <f>VLOOKUP(B36,Region!$A$2:$C$153,3,0)</f>
        <v>London</v>
      </c>
      <c r="F36">
        <f>VLOOKUP(B36,Region!$A$2:$D$153,4,0)</f>
        <v>3</v>
      </c>
      <c r="G36">
        <f t="shared" si="1"/>
        <v>1.6639340346828055</v>
      </c>
    </row>
    <row r="37" spans="1:7" x14ac:dyDescent="0.25">
      <c r="A37">
        <f t="shared" si="0"/>
        <v>4</v>
      </c>
      <c r="B37">
        <f>Demographics!A38</f>
        <v>320</v>
      </c>
      <c r="C37" t="str">
        <f>Demographics!B38</f>
        <v>Not Close</v>
      </c>
      <c r="D37">
        <f>Demographics!C38</f>
        <v>1.2013265259944641</v>
      </c>
      <c r="E37" t="str">
        <f>VLOOKUP(B37,Region!$A$2:$C$153,3,0)</f>
        <v>London</v>
      </c>
      <c r="F37">
        <f>VLOOKUP(B37,Region!$A$2:$D$153,4,0)</f>
        <v>3</v>
      </c>
      <c r="G37">
        <f t="shared" si="1"/>
        <v>1.2013265259944641</v>
      </c>
    </row>
    <row r="38" spans="1:7" x14ac:dyDescent="0.25">
      <c r="A38">
        <f t="shared" si="0"/>
        <v>0</v>
      </c>
      <c r="B38">
        <f>Demographics!A39</f>
        <v>330</v>
      </c>
      <c r="C38" t="str">
        <f>Demographics!B39</f>
        <v>Not Close</v>
      </c>
      <c r="D38">
        <f>Demographics!C39</f>
        <v>1.1927602366731758</v>
      </c>
      <c r="E38" t="str">
        <f>VLOOKUP(B38,Region!$A$2:$C$153,3,0)</f>
        <v>West Midlands</v>
      </c>
      <c r="F38">
        <f>VLOOKUP(B38,Region!$A$2:$D$153,4,0)</f>
        <v>8</v>
      </c>
      <c r="G38">
        <f t="shared" si="1"/>
        <v>1000000</v>
      </c>
    </row>
    <row r="39" spans="1:7" x14ac:dyDescent="0.25">
      <c r="A39">
        <f t="shared" si="0"/>
        <v>0</v>
      </c>
      <c r="B39">
        <f>Demographics!A40</f>
        <v>331</v>
      </c>
      <c r="C39" t="str">
        <f>Demographics!B40</f>
        <v>Not Close</v>
      </c>
      <c r="D39">
        <f>Demographics!C40</f>
        <v>1.2629571900795</v>
      </c>
      <c r="E39" t="str">
        <f>VLOOKUP(B39,Region!$A$2:$C$153,3,0)</f>
        <v>West Midlands</v>
      </c>
      <c r="F39">
        <f>VLOOKUP(B39,Region!$A$2:$D$153,4,0)</f>
        <v>8</v>
      </c>
      <c r="G39">
        <f t="shared" si="1"/>
        <v>1000000</v>
      </c>
    </row>
    <row r="40" spans="1:7" x14ac:dyDescent="0.25">
      <c r="A40">
        <f t="shared" si="0"/>
        <v>0</v>
      </c>
      <c r="B40">
        <f>Demographics!A41</f>
        <v>332</v>
      </c>
      <c r="C40" t="str">
        <f>Demographics!B41</f>
        <v>Not Close</v>
      </c>
      <c r="D40">
        <f>Demographics!C41</f>
        <v>1.7383796229794171</v>
      </c>
      <c r="E40" t="str">
        <f>VLOOKUP(B40,Region!$A$2:$C$153,3,0)</f>
        <v>West Midlands</v>
      </c>
      <c r="F40">
        <f>VLOOKUP(B40,Region!$A$2:$D$153,4,0)</f>
        <v>8</v>
      </c>
      <c r="G40">
        <f t="shared" si="1"/>
        <v>1000000</v>
      </c>
    </row>
    <row r="41" spans="1:7" x14ac:dyDescent="0.25">
      <c r="A41">
        <f t="shared" si="0"/>
        <v>0</v>
      </c>
      <c r="B41">
        <f>Demographics!A42</f>
        <v>333</v>
      </c>
      <c r="C41" t="str">
        <f>Demographics!B42</f>
        <v>Not Close</v>
      </c>
      <c r="D41">
        <f>Demographics!C42</f>
        <v>1.34811694883105</v>
      </c>
      <c r="E41" t="str">
        <f>VLOOKUP(B41,Region!$A$2:$C$153,3,0)</f>
        <v>West Midlands</v>
      </c>
      <c r="F41">
        <f>VLOOKUP(B41,Region!$A$2:$D$153,4,0)</f>
        <v>8</v>
      </c>
      <c r="G41">
        <f t="shared" si="1"/>
        <v>1000000</v>
      </c>
    </row>
    <row r="42" spans="1:7" x14ac:dyDescent="0.25">
      <c r="A42">
        <f t="shared" si="0"/>
        <v>0</v>
      </c>
      <c r="B42">
        <f>Demographics!A43</f>
        <v>334</v>
      </c>
      <c r="C42" t="str">
        <f>Demographics!B43</f>
        <v>Not Close</v>
      </c>
      <c r="D42">
        <f>Demographics!C43</f>
        <v>1.9982480870342225</v>
      </c>
      <c r="E42" t="str">
        <f>VLOOKUP(B42,Region!$A$2:$C$153,3,0)</f>
        <v>West Midlands</v>
      </c>
      <c r="F42">
        <f>VLOOKUP(B42,Region!$A$2:$D$153,4,0)</f>
        <v>8</v>
      </c>
      <c r="G42">
        <f t="shared" si="1"/>
        <v>1000000</v>
      </c>
    </row>
    <row r="43" spans="1:7" x14ac:dyDescent="0.25">
      <c r="A43">
        <f t="shared" si="0"/>
        <v>0</v>
      </c>
      <c r="B43">
        <f>Demographics!A44</f>
        <v>335</v>
      </c>
      <c r="C43" t="str">
        <f>Demographics!B44</f>
        <v>Not Close</v>
      </c>
      <c r="D43">
        <f>Demographics!C44</f>
        <v>1.4951198417869302</v>
      </c>
      <c r="E43" t="str">
        <f>VLOOKUP(B43,Region!$A$2:$C$153,3,0)</f>
        <v>West Midlands</v>
      </c>
      <c r="F43">
        <f>VLOOKUP(B43,Region!$A$2:$D$153,4,0)</f>
        <v>8</v>
      </c>
      <c r="G43">
        <f t="shared" si="1"/>
        <v>1000000</v>
      </c>
    </row>
    <row r="44" spans="1:7" x14ac:dyDescent="0.25">
      <c r="A44">
        <f t="shared" si="0"/>
        <v>0</v>
      </c>
      <c r="B44">
        <f>Demographics!A45</f>
        <v>336</v>
      </c>
      <c r="C44" t="str">
        <f>Demographics!B45</f>
        <v>Not Close</v>
      </c>
      <c r="D44">
        <f>Demographics!C45</f>
        <v>1.4081801871501041</v>
      </c>
      <c r="E44" t="str">
        <f>VLOOKUP(B44,Region!$A$2:$C$153,3,0)</f>
        <v>West Midlands</v>
      </c>
      <c r="F44">
        <f>VLOOKUP(B44,Region!$A$2:$D$153,4,0)</f>
        <v>8</v>
      </c>
      <c r="G44">
        <f t="shared" si="1"/>
        <v>1000000</v>
      </c>
    </row>
    <row r="45" spans="1:7" x14ac:dyDescent="0.25">
      <c r="A45">
        <f t="shared" si="0"/>
        <v>0</v>
      </c>
      <c r="B45">
        <f>Demographics!A46</f>
        <v>340</v>
      </c>
      <c r="C45" t="str">
        <f>Demographics!B46</f>
        <v>Not Close</v>
      </c>
      <c r="D45">
        <f>Demographics!C46</f>
        <v>1.8826577175191179</v>
      </c>
      <c r="E45" t="str">
        <f>VLOOKUP(B45,Region!$A$2:$C$153,3,0)</f>
        <v>North West/Merseyside</v>
      </c>
      <c r="F45">
        <f>VLOOKUP(B45,Region!$A$2:$D$153,4,0)</f>
        <v>5</v>
      </c>
      <c r="G45">
        <f t="shared" si="1"/>
        <v>1000000</v>
      </c>
    </row>
    <row r="46" spans="1:7" x14ac:dyDescent="0.25">
      <c r="A46">
        <f t="shared" si="0"/>
        <v>0</v>
      </c>
      <c r="B46">
        <f>Demographics!A47</f>
        <v>341</v>
      </c>
      <c r="C46" t="str">
        <f>Demographics!B47</f>
        <v>Not Close</v>
      </c>
      <c r="D46">
        <f>Demographics!C47</f>
        <v>1.6357048526764018</v>
      </c>
      <c r="E46" t="str">
        <f>VLOOKUP(B46,Region!$A$2:$C$153,3,0)</f>
        <v>North West/Merseyside</v>
      </c>
      <c r="F46">
        <f>VLOOKUP(B46,Region!$A$2:$D$153,4,0)</f>
        <v>5</v>
      </c>
      <c r="G46">
        <f t="shared" si="1"/>
        <v>1000000</v>
      </c>
    </row>
    <row r="47" spans="1:7" x14ac:dyDescent="0.25">
      <c r="A47">
        <f t="shared" si="0"/>
        <v>0</v>
      </c>
      <c r="B47">
        <f>Demographics!A48</f>
        <v>342</v>
      </c>
      <c r="C47" t="str">
        <f>Demographics!B48</f>
        <v>Not Close</v>
      </c>
      <c r="D47">
        <f>Demographics!C48</f>
        <v>1.8489185118347389</v>
      </c>
      <c r="E47" t="str">
        <f>VLOOKUP(B47,Region!$A$2:$C$153,3,0)</f>
        <v>North West/Merseyside</v>
      </c>
      <c r="F47">
        <f>VLOOKUP(B47,Region!$A$2:$D$153,4,0)</f>
        <v>5</v>
      </c>
      <c r="G47">
        <f t="shared" si="1"/>
        <v>1000000</v>
      </c>
    </row>
    <row r="48" spans="1:7" x14ac:dyDescent="0.25">
      <c r="A48">
        <f t="shared" si="0"/>
        <v>0</v>
      </c>
      <c r="B48">
        <f>Demographics!A49</f>
        <v>343</v>
      </c>
      <c r="C48" t="str">
        <f>Demographics!B49</f>
        <v>Not Close</v>
      </c>
      <c r="D48">
        <f>Demographics!C49</f>
        <v>1.877884963937327</v>
      </c>
      <c r="E48" t="str">
        <f>VLOOKUP(B48,Region!$A$2:$C$153,3,0)</f>
        <v>North West/Merseyside</v>
      </c>
      <c r="F48">
        <f>VLOOKUP(B48,Region!$A$2:$D$153,4,0)</f>
        <v>5</v>
      </c>
      <c r="G48">
        <f t="shared" si="1"/>
        <v>1000000</v>
      </c>
    </row>
    <row r="49" spans="1:7" x14ac:dyDescent="0.25">
      <c r="A49">
        <f t="shared" si="0"/>
        <v>0</v>
      </c>
      <c r="B49">
        <f>Demographics!A50</f>
        <v>344</v>
      </c>
      <c r="C49" t="str">
        <f>Demographics!B50</f>
        <v>Not Close</v>
      </c>
      <c r="D49">
        <f>Demographics!C50</f>
        <v>1.8430867315935817</v>
      </c>
      <c r="E49" t="str">
        <f>VLOOKUP(B49,Region!$A$2:$C$153,3,0)</f>
        <v>North West/Merseyside</v>
      </c>
      <c r="F49">
        <f>VLOOKUP(B49,Region!$A$2:$D$153,4,0)</f>
        <v>5</v>
      </c>
      <c r="G49">
        <f t="shared" si="1"/>
        <v>1000000</v>
      </c>
    </row>
    <row r="50" spans="1:7" x14ac:dyDescent="0.25">
      <c r="A50">
        <f t="shared" si="0"/>
        <v>0</v>
      </c>
      <c r="B50">
        <f>Demographics!A51</f>
        <v>350</v>
      </c>
      <c r="C50" t="str">
        <f>Demographics!B51</f>
        <v>Not Close</v>
      </c>
      <c r="D50">
        <f>Demographics!C51</f>
        <v>1.5910755526804277</v>
      </c>
      <c r="E50" t="str">
        <f>VLOOKUP(B50,Region!$A$2:$C$153,3,0)</f>
        <v>North West/Merseyside</v>
      </c>
      <c r="F50">
        <f>VLOOKUP(B50,Region!$A$2:$D$153,4,0)</f>
        <v>5</v>
      </c>
      <c r="G50">
        <f t="shared" si="1"/>
        <v>1000000</v>
      </c>
    </row>
    <row r="51" spans="1:7" x14ac:dyDescent="0.25">
      <c r="A51">
        <f t="shared" si="0"/>
        <v>0</v>
      </c>
      <c r="B51">
        <f>Demographics!A52</f>
        <v>351</v>
      </c>
      <c r="C51" t="str">
        <f>Demographics!B52</f>
        <v>Not Close</v>
      </c>
      <c r="D51">
        <f>Demographics!C52</f>
        <v>1.7971268286629856</v>
      </c>
      <c r="E51" t="str">
        <f>VLOOKUP(B51,Region!$A$2:$C$153,3,0)</f>
        <v>North West/Merseyside</v>
      </c>
      <c r="F51">
        <f>VLOOKUP(B51,Region!$A$2:$D$153,4,0)</f>
        <v>5</v>
      </c>
      <c r="G51">
        <f t="shared" ref="G51:G114" si="2">IF(E51=$C$1,D51,1000000)</f>
        <v>1000000</v>
      </c>
    </row>
    <row r="52" spans="1:7" x14ac:dyDescent="0.25">
      <c r="A52">
        <f t="shared" si="0"/>
        <v>0</v>
      </c>
      <c r="B52">
        <f>Demographics!A53</f>
        <v>352</v>
      </c>
      <c r="C52" t="str">
        <f>Demographics!B53</f>
        <v>Somewhat close</v>
      </c>
      <c r="D52">
        <f>Demographics!C53</f>
        <v>1.117053343614306</v>
      </c>
      <c r="E52" t="str">
        <f>VLOOKUP(B52,Region!$A$2:$C$153,3,0)</f>
        <v>North West/Merseyside</v>
      </c>
      <c r="F52">
        <f>VLOOKUP(B52,Region!$A$2:$D$153,4,0)</f>
        <v>5</v>
      </c>
      <c r="G52">
        <f t="shared" si="2"/>
        <v>1000000</v>
      </c>
    </row>
    <row r="53" spans="1:7" x14ac:dyDescent="0.25">
      <c r="A53">
        <f t="shared" si="0"/>
        <v>0</v>
      </c>
      <c r="B53">
        <f>Demographics!A54</f>
        <v>353</v>
      </c>
      <c r="C53" t="str">
        <f>Demographics!B54</f>
        <v>Not Close</v>
      </c>
      <c r="D53">
        <f>Demographics!C54</f>
        <v>1.5437138859879231</v>
      </c>
      <c r="E53" t="str">
        <f>VLOOKUP(B53,Region!$A$2:$C$153,3,0)</f>
        <v>North West/Merseyside</v>
      </c>
      <c r="F53">
        <f>VLOOKUP(B53,Region!$A$2:$D$153,4,0)</f>
        <v>5</v>
      </c>
      <c r="G53">
        <f t="shared" si="2"/>
        <v>1000000</v>
      </c>
    </row>
    <row r="54" spans="1:7" x14ac:dyDescent="0.25">
      <c r="A54">
        <f t="shared" si="0"/>
        <v>0</v>
      </c>
      <c r="B54">
        <f>Demographics!A55</f>
        <v>354</v>
      </c>
      <c r="C54" t="str">
        <f>Demographics!B55</f>
        <v>Not Close</v>
      </c>
      <c r="D54">
        <f>Demographics!C55</f>
        <v>1.5532904060262041</v>
      </c>
      <c r="E54" t="str">
        <f>VLOOKUP(B54,Region!$A$2:$C$153,3,0)</f>
        <v>North West/Merseyside</v>
      </c>
      <c r="F54">
        <f>VLOOKUP(B54,Region!$A$2:$D$153,4,0)</f>
        <v>5</v>
      </c>
      <c r="G54">
        <f t="shared" si="2"/>
        <v>1000000</v>
      </c>
    </row>
    <row r="55" spans="1:7" x14ac:dyDescent="0.25">
      <c r="A55">
        <f t="shared" si="0"/>
        <v>0</v>
      </c>
      <c r="B55">
        <f>Demographics!A56</f>
        <v>355</v>
      </c>
      <c r="C55" t="str">
        <f>Demographics!B56</f>
        <v>Not Close</v>
      </c>
      <c r="D55">
        <f>Demographics!C56</f>
        <v>1.5012870950123849</v>
      </c>
      <c r="E55" t="str">
        <f>VLOOKUP(B55,Region!$A$2:$C$153,3,0)</f>
        <v>North West/Merseyside</v>
      </c>
      <c r="F55">
        <f>VLOOKUP(B55,Region!$A$2:$D$153,4,0)</f>
        <v>5</v>
      </c>
      <c r="G55">
        <f t="shared" si="2"/>
        <v>1000000</v>
      </c>
    </row>
    <row r="56" spans="1:7" x14ac:dyDescent="0.25">
      <c r="A56">
        <f t="shared" si="0"/>
        <v>0</v>
      </c>
      <c r="B56">
        <f>Demographics!A57</f>
        <v>356</v>
      </c>
      <c r="C56" t="str">
        <f>Demographics!B57</f>
        <v>Not Close</v>
      </c>
      <c r="D56">
        <f>Demographics!C57</f>
        <v>1.9450739088477895</v>
      </c>
      <c r="E56" t="str">
        <f>VLOOKUP(B56,Region!$A$2:$C$153,3,0)</f>
        <v>North West/Merseyside</v>
      </c>
      <c r="F56">
        <f>VLOOKUP(B56,Region!$A$2:$D$153,4,0)</f>
        <v>5</v>
      </c>
      <c r="G56">
        <f t="shared" si="2"/>
        <v>1000000</v>
      </c>
    </row>
    <row r="57" spans="1:7" x14ac:dyDescent="0.25">
      <c r="A57">
        <f t="shared" si="0"/>
        <v>0</v>
      </c>
      <c r="B57">
        <f>Demographics!A58</f>
        <v>357</v>
      </c>
      <c r="C57" t="str">
        <f>Demographics!B58</f>
        <v>Not Close</v>
      </c>
      <c r="D57">
        <f>Demographics!C58</f>
        <v>1.6559578004982352</v>
      </c>
      <c r="E57" t="str">
        <f>VLOOKUP(B57,Region!$A$2:$C$153,3,0)</f>
        <v>North West/Merseyside</v>
      </c>
      <c r="F57">
        <f>VLOOKUP(B57,Region!$A$2:$D$153,4,0)</f>
        <v>5</v>
      </c>
      <c r="G57">
        <f t="shared" si="2"/>
        <v>1000000</v>
      </c>
    </row>
    <row r="58" spans="1:7" x14ac:dyDescent="0.25">
      <c r="A58">
        <f t="shared" si="0"/>
        <v>0</v>
      </c>
      <c r="B58">
        <f>Demographics!A59</f>
        <v>358</v>
      </c>
      <c r="C58" t="str">
        <f>Demographics!B59</f>
        <v>Not Close</v>
      </c>
      <c r="D58">
        <f>Demographics!C59</f>
        <v>1.9266365711338489</v>
      </c>
      <c r="E58" t="str">
        <f>VLOOKUP(B58,Region!$A$2:$C$153,3,0)</f>
        <v>North West/Merseyside</v>
      </c>
      <c r="F58">
        <f>VLOOKUP(B58,Region!$A$2:$D$153,4,0)</f>
        <v>5</v>
      </c>
      <c r="G58">
        <f t="shared" si="2"/>
        <v>1000000</v>
      </c>
    </row>
    <row r="59" spans="1:7" x14ac:dyDescent="0.25">
      <c r="A59">
        <f t="shared" si="0"/>
        <v>0</v>
      </c>
      <c r="B59">
        <f>Demographics!A60</f>
        <v>359</v>
      </c>
      <c r="C59" t="str">
        <f>Demographics!B60</f>
        <v>Not Close</v>
      </c>
      <c r="D59">
        <f>Demographics!C60</f>
        <v>1.8445853894458242</v>
      </c>
      <c r="E59" t="str">
        <f>VLOOKUP(B59,Region!$A$2:$C$153,3,0)</f>
        <v>North West/Merseyside</v>
      </c>
      <c r="F59">
        <f>VLOOKUP(B59,Region!$A$2:$D$153,4,0)</f>
        <v>5</v>
      </c>
      <c r="G59">
        <f t="shared" si="2"/>
        <v>1000000</v>
      </c>
    </row>
    <row r="60" spans="1:7" x14ac:dyDescent="0.25">
      <c r="A60">
        <f t="shared" si="0"/>
        <v>0</v>
      </c>
      <c r="B60">
        <f>Demographics!A61</f>
        <v>370</v>
      </c>
      <c r="C60" t="str">
        <f>Demographics!B61</f>
        <v>Not Close</v>
      </c>
      <c r="D60">
        <f>Demographics!C61</f>
        <v>1.8539510669143655</v>
      </c>
      <c r="E60" t="str">
        <f>VLOOKUP(B60,Region!$A$2:$C$153,3,0)</f>
        <v>Yorkshire &amp; The Humber</v>
      </c>
      <c r="F60">
        <f>VLOOKUP(B60,Region!$A$2:$D$153,4,0)</f>
        <v>9</v>
      </c>
      <c r="G60">
        <f t="shared" si="2"/>
        <v>1000000</v>
      </c>
    </row>
    <row r="61" spans="1:7" x14ac:dyDescent="0.25">
      <c r="A61">
        <f t="shared" si="0"/>
        <v>0</v>
      </c>
      <c r="B61">
        <f>Demographics!A62</f>
        <v>371</v>
      </c>
      <c r="C61" t="str">
        <f>Demographics!B62</f>
        <v>Not Close</v>
      </c>
      <c r="D61">
        <f>Demographics!C62</f>
        <v>1.7478736538487301</v>
      </c>
      <c r="E61" t="str">
        <f>VLOOKUP(B61,Region!$A$2:$C$153,3,0)</f>
        <v>Yorkshire &amp; The Humber</v>
      </c>
      <c r="F61">
        <f>VLOOKUP(B61,Region!$A$2:$D$153,4,0)</f>
        <v>9</v>
      </c>
      <c r="G61">
        <f t="shared" si="2"/>
        <v>1000000</v>
      </c>
    </row>
    <row r="62" spans="1:7" x14ac:dyDescent="0.25">
      <c r="A62">
        <f t="shared" si="0"/>
        <v>0</v>
      </c>
      <c r="B62">
        <f>Demographics!A63</f>
        <v>372</v>
      </c>
      <c r="C62" t="str">
        <f>Demographics!B63</f>
        <v>Not Close</v>
      </c>
      <c r="D62">
        <f>Demographics!C63</f>
        <v>1.7384747503950493</v>
      </c>
      <c r="E62" t="str">
        <f>VLOOKUP(B62,Region!$A$2:$C$153,3,0)</f>
        <v>Yorkshire &amp; The Humber</v>
      </c>
      <c r="F62">
        <f>VLOOKUP(B62,Region!$A$2:$D$153,4,0)</f>
        <v>9</v>
      </c>
      <c r="G62">
        <f t="shared" si="2"/>
        <v>1000000</v>
      </c>
    </row>
    <row r="63" spans="1:7" x14ac:dyDescent="0.25">
      <c r="A63">
        <f t="shared" si="0"/>
        <v>0</v>
      </c>
      <c r="B63">
        <f>Demographics!A64</f>
        <v>373</v>
      </c>
      <c r="C63" t="str">
        <f>Demographics!B64</f>
        <v>Not Close</v>
      </c>
      <c r="D63">
        <f>Demographics!C64</f>
        <v>1.4952731977755629</v>
      </c>
      <c r="E63" t="str">
        <f>VLOOKUP(B63,Region!$A$2:$C$153,3,0)</f>
        <v>Yorkshire &amp; The Humber</v>
      </c>
      <c r="F63">
        <f>VLOOKUP(B63,Region!$A$2:$D$153,4,0)</f>
        <v>9</v>
      </c>
      <c r="G63">
        <f t="shared" si="2"/>
        <v>1000000</v>
      </c>
    </row>
    <row r="64" spans="1:7" x14ac:dyDescent="0.25">
      <c r="A64">
        <f t="shared" si="0"/>
        <v>0</v>
      </c>
      <c r="B64">
        <f>Demographics!A65</f>
        <v>380</v>
      </c>
      <c r="C64" t="str">
        <f>Demographics!B65</f>
        <v>Not Close</v>
      </c>
      <c r="D64">
        <f>Demographics!C65</f>
        <v>1.5652979224291879</v>
      </c>
      <c r="E64" t="str">
        <f>VLOOKUP(B64,Region!$A$2:$C$153,3,0)</f>
        <v>Yorkshire &amp; The Humber</v>
      </c>
      <c r="F64">
        <f>VLOOKUP(B64,Region!$A$2:$D$153,4,0)</f>
        <v>9</v>
      </c>
      <c r="G64">
        <f t="shared" si="2"/>
        <v>1000000</v>
      </c>
    </row>
    <row r="65" spans="1:7" x14ac:dyDescent="0.25">
      <c r="A65">
        <f t="shared" si="0"/>
        <v>0</v>
      </c>
      <c r="B65">
        <f>Demographics!A66</f>
        <v>381</v>
      </c>
      <c r="C65" t="str">
        <f>Demographics!B66</f>
        <v>Not Close</v>
      </c>
      <c r="D65">
        <f>Demographics!C66</f>
        <v>1.8016300638344689</v>
      </c>
      <c r="E65" t="str">
        <f>VLOOKUP(B65,Region!$A$2:$C$153,3,0)</f>
        <v>Yorkshire &amp; The Humber</v>
      </c>
      <c r="F65">
        <f>VLOOKUP(B65,Region!$A$2:$D$153,4,0)</f>
        <v>9</v>
      </c>
      <c r="G65">
        <f t="shared" si="2"/>
        <v>1000000</v>
      </c>
    </row>
    <row r="66" spans="1:7" x14ac:dyDescent="0.25">
      <c r="A66">
        <f t="shared" si="0"/>
        <v>0</v>
      </c>
      <c r="B66">
        <f>Demographics!A67</f>
        <v>382</v>
      </c>
      <c r="C66" t="str">
        <f>Demographics!B67</f>
        <v>Not Close</v>
      </c>
      <c r="D66">
        <f>Demographics!C67</f>
        <v>1.7038644606009214</v>
      </c>
      <c r="E66" t="str">
        <f>VLOOKUP(B66,Region!$A$2:$C$153,3,0)</f>
        <v>Yorkshire &amp; The Humber</v>
      </c>
      <c r="F66">
        <f>VLOOKUP(B66,Region!$A$2:$D$153,4,0)</f>
        <v>9</v>
      </c>
      <c r="G66">
        <f t="shared" si="2"/>
        <v>1000000</v>
      </c>
    </row>
    <row r="67" spans="1:7" x14ac:dyDescent="0.25">
      <c r="A67">
        <f t="shared" si="0"/>
        <v>0</v>
      </c>
      <c r="B67">
        <f>Demographics!A68</f>
        <v>383</v>
      </c>
      <c r="C67" t="str">
        <f>Demographics!B68</f>
        <v>Not Close</v>
      </c>
      <c r="D67">
        <f>Demographics!C68</f>
        <v>1.5733974709551766</v>
      </c>
      <c r="E67" t="str">
        <f>VLOOKUP(B67,Region!$A$2:$C$153,3,0)</f>
        <v>Yorkshire &amp; The Humber</v>
      </c>
      <c r="F67">
        <f>VLOOKUP(B67,Region!$A$2:$D$153,4,0)</f>
        <v>9</v>
      </c>
      <c r="G67">
        <f t="shared" si="2"/>
        <v>1000000</v>
      </c>
    </row>
    <row r="68" spans="1:7" x14ac:dyDescent="0.25">
      <c r="A68">
        <f t="shared" si="0"/>
        <v>0</v>
      </c>
      <c r="B68">
        <f>Demographics!A69</f>
        <v>384</v>
      </c>
      <c r="C68" t="str">
        <f>Demographics!B69</f>
        <v>Not Close</v>
      </c>
      <c r="D68">
        <f>Demographics!C69</f>
        <v>1.8515946881159748</v>
      </c>
      <c r="E68" t="str">
        <f>VLOOKUP(B68,Region!$A$2:$C$153,3,0)</f>
        <v>Yorkshire &amp; The Humber</v>
      </c>
      <c r="F68">
        <f>VLOOKUP(B68,Region!$A$2:$D$153,4,0)</f>
        <v>9</v>
      </c>
      <c r="G68">
        <f t="shared" si="2"/>
        <v>1000000</v>
      </c>
    </row>
    <row r="69" spans="1:7" x14ac:dyDescent="0.25">
      <c r="A69">
        <f t="shared" si="0"/>
        <v>0</v>
      </c>
      <c r="B69">
        <f>Demographics!A70</f>
        <v>390</v>
      </c>
      <c r="C69" t="str">
        <f>Demographics!B70</f>
        <v>Not Close</v>
      </c>
      <c r="D69">
        <f>Demographics!C70</f>
        <v>1.814670382360752</v>
      </c>
      <c r="E69" t="str">
        <f>VLOOKUP(B69,Region!$A$2:$C$153,3,0)</f>
        <v>North East</v>
      </c>
      <c r="F69">
        <f>VLOOKUP(B69,Region!$A$2:$D$153,4,0)</f>
        <v>4</v>
      </c>
      <c r="G69">
        <f t="shared" si="2"/>
        <v>1000000</v>
      </c>
    </row>
    <row r="70" spans="1:7" x14ac:dyDescent="0.25">
      <c r="A70">
        <f t="shared" ref="A70:A133" si="3">IF(G70=1000000,0,RANK(G70,$G$5:$G$156,1))</f>
        <v>0</v>
      </c>
      <c r="B70">
        <f>Demographics!A71</f>
        <v>391</v>
      </c>
      <c r="C70" t="str">
        <f>Demographics!B71</f>
        <v>Not Close</v>
      </c>
      <c r="D70">
        <f>Demographics!C71</f>
        <v>1.7004829181417001</v>
      </c>
      <c r="E70" t="str">
        <f>VLOOKUP(B70,Region!$A$2:$C$153,3,0)</f>
        <v>North East</v>
      </c>
      <c r="F70">
        <f>VLOOKUP(B70,Region!$A$2:$D$153,4,0)</f>
        <v>4</v>
      </c>
      <c r="G70">
        <f t="shared" si="2"/>
        <v>1000000</v>
      </c>
    </row>
    <row r="71" spans="1:7" x14ac:dyDescent="0.25">
      <c r="A71">
        <f t="shared" si="3"/>
        <v>0</v>
      </c>
      <c r="B71">
        <f>Demographics!A72</f>
        <v>392</v>
      </c>
      <c r="C71" t="str">
        <f>Demographics!B72</f>
        <v>Not Close</v>
      </c>
      <c r="D71">
        <f>Demographics!C72</f>
        <v>1.9198797055723864</v>
      </c>
      <c r="E71" t="str">
        <f>VLOOKUP(B71,Region!$A$2:$C$153,3,0)</f>
        <v>North East</v>
      </c>
      <c r="F71">
        <f>VLOOKUP(B71,Region!$A$2:$D$153,4,0)</f>
        <v>4</v>
      </c>
      <c r="G71">
        <f t="shared" si="2"/>
        <v>1000000</v>
      </c>
    </row>
    <row r="72" spans="1:7" x14ac:dyDescent="0.25">
      <c r="A72">
        <f t="shared" si="3"/>
        <v>0</v>
      </c>
      <c r="B72">
        <f>Demographics!A73</f>
        <v>393</v>
      </c>
      <c r="C72" t="str">
        <f>Demographics!B73</f>
        <v>Not Close</v>
      </c>
      <c r="D72">
        <f>Demographics!C73</f>
        <v>1.7873580424585243</v>
      </c>
      <c r="E72" t="str">
        <f>VLOOKUP(B72,Region!$A$2:$C$153,3,0)</f>
        <v>North East</v>
      </c>
      <c r="F72">
        <f>VLOOKUP(B72,Region!$A$2:$D$153,4,0)</f>
        <v>4</v>
      </c>
      <c r="G72">
        <f t="shared" si="2"/>
        <v>1000000</v>
      </c>
    </row>
    <row r="73" spans="1:7" x14ac:dyDescent="0.25">
      <c r="A73">
        <f t="shared" si="3"/>
        <v>0</v>
      </c>
      <c r="B73">
        <f>Demographics!A74</f>
        <v>394</v>
      </c>
      <c r="C73" t="str">
        <f>Demographics!B74</f>
        <v>Not Close</v>
      </c>
      <c r="D73">
        <f>Demographics!C74</f>
        <v>1.8393192924639727</v>
      </c>
      <c r="E73" t="str">
        <f>VLOOKUP(B73,Region!$A$2:$C$153,3,0)</f>
        <v>North East</v>
      </c>
      <c r="F73">
        <f>VLOOKUP(B73,Region!$A$2:$D$153,4,0)</f>
        <v>4</v>
      </c>
      <c r="G73">
        <f t="shared" si="2"/>
        <v>1000000</v>
      </c>
    </row>
    <row r="74" spans="1:7" x14ac:dyDescent="0.25">
      <c r="A74">
        <f t="shared" si="3"/>
        <v>0</v>
      </c>
      <c r="B74">
        <f>Demographics!A75</f>
        <v>800</v>
      </c>
      <c r="C74" t="str">
        <f>Demographics!B75</f>
        <v>Not Close</v>
      </c>
      <c r="D74">
        <f>Demographics!C75</f>
        <v>1.9943493234245324</v>
      </c>
      <c r="E74" t="str">
        <f>VLOOKUP(B74,Region!$A$2:$C$153,3,0)</f>
        <v>South West</v>
      </c>
      <c r="F74">
        <f>VLOOKUP(B74,Region!$A$2:$D$153,4,0)</f>
        <v>7</v>
      </c>
      <c r="G74">
        <f t="shared" si="2"/>
        <v>1000000</v>
      </c>
    </row>
    <row r="75" spans="1:7" x14ac:dyDescent="0.25">
      <c r="A75">
        <f t="shared" si="3"/>
        <v>0</v>
      </c>
      <c r="B75">
        <f>Demographics!A76</f>
        <v>801</v>
      </c>
      <c r="C75" t="str">
        <f>Demographics!B76</f>
        <v>Not Close</v>
      </c>
      <c r="D75">
        <f>Demographics!C76</f>
        <v>1.3743496801329231</v>
      </c>
      <c r="E75" t="str">
        <f>VLOOKUP(B75,Region!$A$2:$C$153,3,0)</f>
        <v>South West</v>
      </c>
      <c r="F75">
        <f>VLOOKUP(B75,Region!$A$2:$D$153,4,0)</f>
        <v>7</v>
      </c>
      <c r="G75">
        <f t="shared" si="2"/>
        <v>1000000</v>
      </c>
    </row>
    <row r="76" spans="1:7" x14ac:dyDescent="0.25">
      <c r="A76">
        <f t="shared" si="3"/>
        <v>0</v>
      </c>
      <c r="B76">
        <f>Demographics!A77</f>
        <v>802</v>
      </c>
      <c r="C76" t="str">
        <f>Demographics!B77</f>
        <v>Not Close</v>
      </c>
      <c r="D76">
        <f>Demographics!C77</f>
        <v>2.0719778726242337</v>
      </c>
      <c r="E76" t="str">
        <f>VLOOKUP(B76,Region!$A$2:$C$153,3,0)</f>
        <v>South West</v>
      </c>
      <c r="F76">
        <f>VLOOKUP(B76,Region!$A$2:$D$153,4,0)</f>
        <v>7</v>
      </c>
      <c r="G76">
        <f t="shared" si="2"/>
        <v>1000000</v>
      </c>
    </row>
    <row r="77" spans="1:7" x14ac:dyDescent="0.25">
      <c r="A77">
        <f t="shared" si="3"/>
        <v>0</v>
      </c>
      <c r="B77">
        <f>Demographics!A78</f>
        <v>803</v>
      </c>
      <c r="C77" t="str">
        <f>Demographics!B78</f>
        <v>Not Close</v>
      </c>
      <c r="D77">
        <f>Demographics!C78</f>
        <v>2.0400862326438594</v>
      </c>
      <c r="E77" t="str">
        <f>VLOOKUP(B77,Region!$A$2:$C$153,3,0)</f>
        <v>South West</v>
      </c>
      <c r="F77">
        <f>VLOOKUP(B77,Region!$A$2:$D$153,4,0)</f>
        <v>7</v>
      </c>
      <c r="G77">
        <f t="shared" si="2"/>
        <v>1000000</v>
      </c>
    </row>
    <row r="78" spans="1:7" x14ac:dyDescent="0.25">
      <c r="A78">
        <f t="shared" si="3"/>
        <v>0</v>
      </c>
      <c r="B78">
        <f>Demographics!A79</f>
        <v>805</v>
      </c>
      <c r="C78" t="str">
        <f>Demographics!B79</f>
        <v>Not Close</v>
      </c>
      <c r="D78">
        <f>Demographics!C79</f>
        <v>1.8195738954928342</v>
      </c>
      <c r="E78" t="str">
        <f>VLOOKUP(B78,Region!$A$2:$C$153,3,0)</f>
        <v>North East</v>
      </c>
      <c r="F78">
        <f>VLOOKUP(B78,Region!$A$2:$D$153,4,0)</f>
        <v>4</v>
      </c>
      <c r="G78">
        <f t="shared" si="2"/>
        <v>1000000</v>
      </c>
    </row>
    <row r="79" spans="1:7" x14ac:dyDescent="0.25">
      <c r="A79">
        <f t="shared" si="3"/>
        <v>0</v>
      </c>
      <c r="B79">
        <f>Demographics!A80</f>
        <v>806</v>
      </c>
      <c r="C79" t="str">
        <f>Demographics!B80</f>
        <v>Not Close</v>
      </c>
      <c r="D79">
        <f>Demographics!C80</f>
        <v>1.5752908444061073</v>
      </c>
      <c r="E79" t="str">
        <f>VLOOKUP(B79,Region!$A$2:$C$153,3,0)</f>
        <v>North East</v>
      </c>
      <c r="F79">
        <f>VLOOKUP(B79,Region!$A$2:$D$153,4,0)</f>
        <v>4</v>
      </c>
      <c r="G79">
        <f t="shared" si="2"/>
        <v>1000000</v>
      </c>
    </row>
    <row r="80" spans="1:7" x14ac:dyDescent="0.25">
      <c r="A80">
        <f t="shared" si="3"/>
        <v>0</v>
      </c>
      <c r="B80">
        <f>Demographics!A81</f>
        <v>807</v>
      </c>
      <c r="C80" t="str">
        <f>Demographics!B81</f>
        <v>Not Close</v>
      </c>
      <c r="D80">
        <f>Demographics!C81</f>
        <v>1.8404382977669611</v>
      </c>
      <c r="E80" t="str">
        <f>VLOOKUP(B80,Region!$A$2:$C$153,3,0)</f>
        <v>North East</v>
      </c>
      <c r="F80">
        <f>VLOOKUP(B80,Region!$A$2:$D$153,4,0)</f>
        <v>4</v>
      </c>
      <c r="G80">
        <f t="shared" si="2"/>
        <v>1000000</v>
      </c>
    </row>
    <row r="81" spans="1:7" x14ac:dyDescent="0.25">
      <c r="A81">
        <f t="shared" si="3"/>
        <v>0</v>
      </c>
      <c r="B81">
        <f>Demographics!A82</f>
        <v>808</v>
      </c>
      <c r="C81" t="str">
        <f>Demographics!B82</f>
        <v>Not Close</v>
      </c>
      <c r="D81">
        <f>Demographics!C82</f>
        <v>1.8427235719338202</v>
      </c>
      <c r="E81" t="str">
        <f>VLOOKUP(B81,Region!$A$2:$C$153,3,0)</f>
        <v>North East</v>
      </c>
      <c r="F81">
        <f>VLOOKUP(B81,Region!$A$2:$D$153,4,0)</f>
        <v>4</v>
      </c>
      <c r="G81">
        <f t="shared" si="2"/>
        <v>1000000</v>
      </c>
    </row>
    <row r="82" spans="1:7" x14ac:dyDescent="0.25">
      <c r="A82">
        <f t="shared" si="3"/>
        <v>0</v>
      </c>
      <c r="B82">
        <f>Demographics!A83</f>
        <v>810</v>
      </c>
      <c r="C82" t="str">
        <f>Demographics!B83</f>
        <v>Not Close</v>
      </c>
      <c r="D82">
        <f>Demographics!C83</f>
        <v>1.6176607771223868</v>
      </c>
      <c r="E82" t="str">
        <f>VLOOKUP(B82,Region!$A$2:$C$153,3,0)</f>
        <v>Yorkshire &amp; The Humber</v>
      </c>
      <c r="F82">
        <f>VLOOKUP(B82,Region!$A$2:$D$153,4,0)</f>
        <v>9</v>
      </c>
      <c r="G82">
        <f t="shared" si="2"/>
        <v>1000000</v>
      </c>
    </row>
    <row r="83" spans="1:7" x14ac:dyDescent="0.25">
      <c r="A83">
        <f t="shared" si="3"/>
        <v>0</v>
      </c>
      <c r="B83">
        <f>Demographics!A84</f>
        <v>811</v>
      </c>
      <c r="C83" t="str">
        <f>Demographics!B84</f>
        <v>Not Close</v>
      </c>
      <c r="D83">
        <f>Demographics!C84</f>
        <v>2.1712338258767598</v>
      </c>
      <c r="E83" t="str">
        <f>VLOOKUP(B83,Region!$A$2:$C$153,3,0)</f>
        <v>Yorkshire &amp; The Humber</v>
      </c>
      <c r="F83">
        <f>VLOOKUP(B83,Region!$A$2:$D$153,4,0)</f>
        <v>9</v>
      </c>
      <c r="G83">
        <f t="shared" si="2"/>
        <v>1000000</v>
      </c>
    </row>
    <row r="84" spans="1:7" x14ac:dyDescent="0.25">
      <c r="A84">
        <f t="shared" si="3"/>
        <v>0</v>
      </c>
      <c r="B84">
        <f>Demographics!A85</f>
        <v>812</v>
      </c>
      <c r="C84" t="str">
        <f>Demographics!B85</f>
        <v>Not Close</v>
      </c>
      <c r="D84">
        <f>Demographics!C85</f>
        <v>1.7646832935276111</v>
      </c>
      <c r="E84" t="str">
        <f>VLOOKUP(B84,Region!$A$2:$C$153,3,0)</f>
        <v>Yorkshire &amp; The Humber</v>
      </c>
      <c r="F84">
        <f>VLOOKUP(B84,Region!$A$2:$D$153,4,0)</f>
        <v>9</v>
      </c>
      <c r="G84">
        <f t="shared" si="2"/>
        <v>1000000</v>
      </c>
    </row>
    <row r="85" spans="1:7" x14ac:dyDescent="0.25">
      <c r="A85">
        <f t="shared" si="3"/>
        <v>0</v>
      </c>
      <c r="B85">
        <f>Demographics!A86</f>
        <v>813</v>
      </c>
      <c r="C85" t="str">
        <f>Demographics!B86</f>
        <v>Not Close</v>
      </c>
      <c r="D85">
        <f>Demographics!C86</f>
        <v>1.8593990653941748</v>
      </c>
      <c r="E85" t="str">
        <f>VLOOKUP(B85,Region!$A$2:$C$153,3,0)</f>
        <v>Yorkshire &amp; The Humber</v>
      </c>
      <c r="F85">
        <f>VLOOKUP(B85,Region!$A$2:$D$153,4,0)</f>
        <v>9</v>
      </c>
      <c r="G85">
        <f t="shared" si="2"/>
        <v>1000000</v>
      </c>
    </row>
    <row r="86" spans="1:7" x14ac:dyDescent="0.25">
      <c r="A86">
        <f t="shared" si="3"/>
        <v>0</v>
      </c>
      <c r="B86">
        <f>Demographics!A87</f>
        <v>815</v>
      </c>
      <c r="C86" t="str">
        <f>Demographics!B87</f>
        <v>Not Close</v>
      </c>
      <c r="D86">
        <f>Demographics!C87</f>
        <v>2.1573311477404751</v>
      </c>
      <c r="E86" t="str">
        <f>VLOOKUP(B86,Region!$A$2:$C$153,3,0)</f>
        <v>Yorkshire &amp; The Humber</v>
      </c>
      <c r="F86">
        <f>VLOOKUP(B86,Region!$A$2:$D$153,4,0)</f>
        <v>9</v>
      </c>
      <c r="G86">
        <f t="shared" si="2"/>
        <v>1000000</v>
      </c>
    </row>
    <row r="87" spans="1:7" x14ac:dyDescent="0.25">
      <c r="A87">
        <f t="shared" si="3"/>
        <v>0</v>
      </c>
      <c r="B87">
        <f>Demographics!A88</f>
        <v>816</v>
      </c>
      <c r="C87" t="str">
        <f>Demographics!B88</f>
        <v>Not Close</v>
      </c>
      <c r="D87">
        <f>Demographics!C88</f>
        <v>2.0013778033849006</v>
      </c>
      <c r="E87" t="str">
        <f>VLOOKUP(B87,Region!$A$2:$C$153,3,0)</f>
        <v>Yorkshire &amp; The Humber</v>
      </c>
      <c r="F87">
        <f>VLOOKUP(B87,Region!$A$2:$D$153,4,0)</f>
        <v>9</v>
      </c>
      <c r="G87">
        <f t="shared" si="2"/>
        <v>1000000</v>
      </c>
    </row>
    <row r="88" spans="1:7" x14ac:dyDescent="0.25">
      <c r="A88">
        <f t="shared" si="3"/>
        <v>0</v>
      </c>
      <c r="B88">
        <f>Demographics!A89</f>
        <v>821</v>
      </c>
      <c r="C88" t="str">
        <f>Demographics!B89</f>
        <v>Somewhat close</v>
      </c>
      <c r="D88">
        <f>Demographics!C89</f>
        <v>1.1376245536296981</v>
      </c>
      <c r="E88" t="str">
        <f>VLOOKUP(B88,Region!$A$2:$C$153,3,0)</f>
        <v>Eastern</v>
      </c>
      <c r="F88">
        <f>VLOOKUP(B88,Region!$A$2:$D$153,4,0)</f>
        <v>2</v>
      </c>
      <c r="G88">
        <f t="shared" si="2"/>
        <v>1000000</v>
      </c>
    </row>
    <row r="89" spans="1:7" x14ac:dyDescent="0.25">
      <c r="A89">
        <f t="shared" si="3"/>
        <v>0</v>
      </c>
      <c r="B89">
        <f>Demographics!A90</f>
        <v>822</v>
      </c>
      <c r="C89" t="str">
        <f>Demographics!B90</f>
        <v>Not Close</v>
      </c>
      <c r="D89">
        <f>Demographics!C90</f>
        <v>1.6057899574765446</v>
      </c>
      <c r="E89" t="str">
        <f>VLOOKUP(B89,Region!$A$2:$C$153,3,0)</f>
        <v>Eastern</v>
      </c>
      <c r="F89">
        <f>VLOOKUP(B89,Region!$A$2:$D$153,4,0)</f>
        <v>2</v>
      </c>
      <c r="G89">
        <f t="shared" si="2"/>
        <v>1000000</v>
      </c>
    </row>
    <row r="90" spans="1:7" x14ac:dyDescent="0.25">
      <c r="A90">
        <f t="shared" si="3"/>
        <v>0</v>
      </c>
      <c r="B90">
        <f>Demographics!A91</f>
        <v>823</v>
      </c>
      <c r="C90" t="str">
        <f>Demographics!B91</f>
        <v>Not Close</v>
      </c>
      <c r="D90">
        <f>Demographics!C91</f>
        <v>2.0392409196847248</v>
      </c>
      <c r="E90" t="str">
        <f>VLOOKUP(B90,Region!$A$2:$C$153,3,0)</f>
        <v>Eastern</v>
      </c>
      <c r="F90">
        <f>VLOOKUP(B90,Region!$A$2:$D$153,4,0)</f>
        <v>2</v>
      </c>
      <c r="G90">
        <f t="shared" si="2"/>
        <v>1000000</v>
      </c>
    </row>
    <row r="91" spans="1:7" x14ac:dyDescent="0.25">
      <c r="A91">
        <f t="shared" si="3"/>
        <v>0</v>
      </c>
      <c r="B91">
        <f>Demographics!A92</f>
        <v>825</v>
      </c>
      <c r="C91" t="str">
        <f>Demographics!B92</f>
        <v>Not Close</v>
      </c>
      <c r="D91">
        <f>Demographics!C92</f>
        <v>2.1276116563179031</v>
      </c>
      <c r="E91" t="str">
        <f>VLOOKUP(B91,Region!$A$2:$C$153,3,0)</f>
        <v>South East</v>
      </c>
      <c r="F91">
        <f>VLOOKUP(B91,Region!$A$2:$D$153,4,0)</f>
        <v>6</v>
      </c>
      <c r="G91">
        <f t="shared" si="2"/>
        <v>1000000</v>
      </c>
    </row>
    <row r="92" spans="1:7" x14ac:dyDescent="0.25">
      <c r="A92">
        <f t="shared" si="3"/>
        <v>0</v>
      </c>
      <c r="B92">
        <f>Demographics!A93</f>
        <v>826</v>
      </c>
      <c r="C92" t="str">
        <f>Demographics!B93</f>
        <v>Not Close</v>
      </c>
      <c r="D92">
        <f>Demographics!C93</f>
        <v>1.3895806382289997</v>
      </c>
      <c r="E92" t="str">
        <f>VLOOKUP(B92,Region!$A$2:$C$153,3,0)</f>
        <v>South East</v>
      </c>
      <c r="F92">
        <f>VLOOKUP(B92,Region!$A$2:$D$153,4,0)</f>
        <v>6</v>
      </c>
      <c r="G92">
        <f t="shared" si="2"/>
        <v>1000000</v>
      </c>
    </row>
    <row r="93" spans="1:7" x14ac:dyDescent="0.25">
      <c r="A93">
        <f t="shared" si="3"/>
        <v>0</v>
      </c>
      <c r="B93">
        <f>Demographics!A94</f>
        <v>830</v>
      </c>
      <c r="C93" t="str">
        <f>Demographics!B94</f>
        <v>Not Close</v>
      </c>
      <c r="D93">
        <f>Demographics!C94</f>
        <v>1.9621655349864513</v>
      </c>
      <c r="E93" t="str">
        <f>VLOOKUP(B93,Region!$A$2:$C$153,3,0)</f>
        <v>East Midlands</v>
      </c>
      <c r="F93">
        <f>VLOOKUP(B93,Region!$A$2:$D$153,4,0)</f>
        <v>1</v>
      </c>
      <c r="G93">
        <f t="shared" si="2"/>
        <v>1000000</v>
      </c>
    </row>
    <row r="94" spans="1:7" x14ac:dyDescent="0.25">
      <c r="A94">
        <f t="shared" si="3"/>
        <v>0</v>
      </c>
      <c r="B94">
        <f>Demographics!A95</f>
        <v>831</v>
      </c>
      <c r="C94" t="str">
        <f>Demographics!B95</f>
        <v>Not Close</v>
      </c>
      <c r="D94">
        <f>Demographics!C95</f>
        <v>1.4588421765606141</v>
      </c>
      <c r="E94" t="str">
        <f>VLOOKUP(B94,Region!$A$2:$C$153,3,0)</f>
        <v>East Midlands</v>
      </c>
      <c r="F94">
        <f>VLOOKUP(B94,Region!$A$2:$D$153,4,0)</f>
        <v>1</v>
      </c>
      <c r="G94">
        <f t="shared" si="2"/>
        <v>1000000</v>
      </c>
    </row>
    <row r="95" spans="1:7" x14ac:dyDescent="0.25">
      <c r="A95">
        <f t="shared" si="3"/>
        <v>0</v>
      </c>
      <c r="B95">
        <f>Demographics!A96</f>
        <v>838</v>
      </c>
      <c r="C95" t="str">
        <f>Demographics!B96</f>
        <v>Not Close</v>
      </c>
      <c r="D95">
        <f>Demographics!C96</f>
        <v>2.0554427487584155</v>
      </c>
      <c r="E95" t="str">
        <f>VLOOKUP(B95,Region!$A$2:$C$153,3,0)</f>
        <v>South West</v>
      </c>
      <c r="F95">
        <f>VLOOKUP(B95,Region!$A$2:$D$153,4,0)</f>
        <v>7</v>
      </c>
      <c r="G95">
        <f t="shared" si="2"/>
        <v>1000000</v>
      </c>
    </row>
    <row r="96" spans="1:7" x14ac:dyDescent="0.25">
      <c r="A96">
        <f t="shared" si="3"/>
        <v>0</v>
      </c>
      <c r="B96">
        <f>Demographics!A97</f>
        <v>839</v>
      </c>
      <c r="C96" t="str">
        <f>Demographics!B97</f>
        <v>Not Close</v>
      </c>
      <c r="D96">
        <f>Demographics!C97</f>
        <v>1.8298083280066293</v>
      </c>
      <c r="E96" t="str">
        <f>VLOOKUP(B96,Region!$A$2:$C$153,3,0)</f>
        <v>South West</v>
      </c>
      <c r="F96">
        <f>VLOOKUP(B96,Region!$A$2:$D$153,4,0)</f>
        <v>7</v>
      </c>
      <c r="G96">
        <f t="shared" si="2"/>
        <v>1000000</v>
      </c>
    </row>
    <row r="97" spans="1:7" x14ac:dyDescent="0.25">
      <c r="A97">
        <f t="shared" si="3"/>
        <v>0</v>
      </c>
      <c r="B97">
        <f>Demographics!A98</f>
        <v>840</v>
      </c>
      <c r="C97" t="str">
        <f>Demographics!B98</f>
        <v>Not Close</v>
      </c>
      <c r="D97">
        <f>Demographics!C98</f>
        <v>1.9637085259329576</v>
      </c>
      <c r="E97" t="str">
        <f>VLOOKUP(B97,Region!$A$2:$C$153,3,0)</f>
        <v>North East</v>
      </c>
      <c r="F97">
        <f>VLOOKUP(B97,Region!$A$2:$D$153,4,0)</f>
        <v>4</v>
      </c>
      <c r="G97">
        <f t="shared" si="2"/>
        <v>1000000</v>
      </c>
    </row>
    <row r="98" spans="1:7" x14ac:dyDescent="0.25">
      <c r="A98">
        <f t="shared" si="3"/>
        <v>0</v>
      </c>
      <c r="B98">
        <f>Demographics!A99</f>
        <v>841</v>
      </c>
      <c r="C98" t="str">
        <f>Demographics!B99</f>
        <v>Not Close</v>
      </c>
      <c r="D98">
        <f>Demographics!C99</f>
        <v>1.8086590973322738</v>
      </c>
      <c r="E98" t="str">
        <f>VLOOKUP(B98,Region!$A$2:$C$153,3,0)</f>
        <v>North East</v>
      </c>
      <c r="F98">
        <f>VLOOKUP(B98,Region!$A$2:$D$153,4,0)</f>
        <v>4</v>
      </c>
      <c r="G98">
        <f t="shared" si="2"/>
        <v>1000000</v>
      </c>
    </row>
    <row r="99" spans="1:7" x14ac:dyDescent="0.25">
      <c r="A99">
        <f t="shared" si="3"/>
        <v>0</v>
      </c>
      <c r="B99">
        <f>Demographics!A100</f>
        <v>845</v>
      </c>
      <c r="C99" t="str">
        <f>Demographics!B100</f>
        <v>Not Close</v>
      </c>
      <c r="D99">
        <f>Demographics!C100</f>
        <v>1.8855688080854061</v>
      </c>
      <c r="E99" t="str">
        <f>VLOOKUP(B99,Region!$A$2:$C$153,3,0)</f>
        <v>South East</v>
      </c>
      <c r="F99">
        <f>VLOOKUP(B99,Region!$A$2:$D$153,4,0)</f>
        <v>6</v>
      </c>
      <c r="G99">
        <f t="shared" si="2"/>
        <v>1000000</v>
      </c>
    </row>
    <row r="100" spans="1:7" x14ac:dyDescent="0.25">
      <c r="A100">
        <f t="shared" si="3"/>
        <v>0</v>
      </c>
      <c r="B100">
        <f>Demographics!A101</f>
        <v>846</v>
      </c>
      <c r="C100" t="str">
        <f>Demographics!B101</f>
        <v>Not Close</v>
      </c>
      <c r="D100">
        <f>Demographics!C101</f>
        <v>1.7535878728856464</v>
      </c>
      <c r="E100" t="str">
        <f>VLOOKUP(B100,Region!$A$2:$C$153,3,0)</f>
        <v>South East</v>
      </c>
      <c r="F100">
        <f>VLOOKUP(B100,Region!$A$2:$D$153,4,0)</f>
        <v>6</v>
      </c>
      <c r="G100">
        <f t="shared" si="2"/>
        <v>1000000</v>
      </c>
    </row>
    <row r="101" spans="1:7" x14ac:dyDescent="0.25">
      <c r="A101">
        <f t="shared" si="3"/>
        <v>0</v>
      </c>
      <c r="B101">
        <f>Demographics!A102</f>
        <v>850</v>
      </c>
      <c r="C101" t="str">
        <f>Demographics!B102</f>
        <v>Not Close</v>
      </c>
      <c r="D101">
        <f>Demographics!C102</f>
        <v>2.0405544781074467</v>
      </c>
      <c r="E101" t="str">
        <f>VLOOKUP(B101,Region!$A$2:$C$153,3,0)</f>
        <v>South East</v>
      </c>
      <c r="F101">
        <f>VLOOKUP(B101,Region!$A$2:$D$153,4,0)</f>
        <v>6</v>
      </c>
      <c r="G101">
        <f t="shared" si="2"/>
        <v>1000000</v>
      </c>
    </row>
    <row r="102" spans="1:7" x14ac:dyDescent="0.25">
      <c r="A102">
        <f t="shared" si="3"/>
        <v>0</v>
      </c>
      <c r="B102">
        <f>Demographics!A103</f>
        <v>851</v>
      </c>
      <c r="C102" t="str">
        <f>Demographics!B103</f>
        <v>Not Close</v>
      </c>
      <c r="D102">
        <f>Demographics!C103</f>
        <v>1.4715893913657803</v>
      </c>
      <c r="E102" t="str">
        <f>VLOOKUP(B102,Region!$A$2:$C$153,3,0)</f>
        <v>South East</v>
      </c>
      <c r="F102">
        <f>VLOOKUP(B102,Region!$A$2:$D$153,4,0)</f>
        <v>6</v>
      </c>
      <c r="G102">
        <f t="shared" si="2"/>
        <v>1000000</v>
      </c>
    </row>
    <row r="103" spans="1:7" x14ac:dyDescent="0.25">
      <c r="A103">
        <f t="shared" si="3"/>
        <v>0</v>
      </c>
      <c r="B103">
        <f>Demographics!A104</f>
        <v>852</v>
      </c>
      <c r="C103" t="str">
        <f>Demographics!B104</f>
        <v>Not Close</v>
      </c>
      <c r="D103">
        <f>Demographics!C104</f>
        <v>1.4447537748641046</v>
      </c>
      <c r="E103" t="str">
        <f>VLOOKUP(B103,Region!$A$2:$C$153,3,0)</f>
        <v>South East</v>
      </c>
      <c r="F103">
        <f>VLOOKUP(B103,Region!$A$2:$D$153,4,0)</f>
        <v>6</v>
      </c>
      <c r="G103">
        <f t="shared" si="2"/>
        <v>1000000</v>
      </c>
    </row>
    <row r="104" spans="1:7" x14ac:dyDescent="0.25">
      <c r="A104">
        <f t="shared" si="3"/>
        <v>0</v>
      </c>
      <c r="B104">
        <f>Demographics!A105</f>
        <v>855</v>
      </c>
      <c r="C104" t="str">
        <f>Demographics!B105</f>
        <v>Not Close</v>
      </c>
      <c r="D104">
        <f>Demographics!C105</f>
        <v>2.0817769839644131</v>
      </c>
      <c r="E104" t="str">
        <f>VLOOKUP(B104,Region!$A$2:$C$153,3,0)</f>
        <v>East Midlands</v>
      </c>
      <c r="F104">
        <f>VLOOKUP(B104,Region!$A$2:$D$153,4,0)</f>
        <v>1</v>
      </c>
      <c r="G104">
        <f t="shared" si="2"/>
        <v>1000000</v>
      </c>
    </row>
    <row r="105" spans="1:7" x14ac:dyDescent="0.25">
      <c r="A105">
        <f t="shared" si="3"/>
        <v>0</v>
      </c>
      <c r="B105">
        <f>Demographics!A106</f>
        <v>856</v>
      </c>
      <c r="C105" t="str">
        <f>Demographics!B106</f>
        <v>Not Close</v>
      </c>
      <c r="D105">
        <f>Demographics!C106</f>
        <v>1.5268405049894378</v>
      </c>
      <c r="E105" t="str">
        <f>VLOOKUP(B105,Region!$A$2:$C$153,3,0)</f>
        <v>East Midlands</v>
      </c>
      <c r="F105">
        <f>VLOOKUP(B105,Region!$A$2:$D$153,4,0)</f>
        <v>1</v>
      </c>
      <c r="G105">
        <f t="shared" si="2"/>
        <v>1000000</v>
      </c>
    </row>
    <row r="106" spans="1:7" x14ac:dyDescent="0.25">
      <c r="A106">
        <f t="shared" si="3"/>
        <v>0</v>
      </c>
      <c r="B106">
        <f>Demographics!A107</f>
        <v>857</v>
      </c>
      <c r="C106" t="str">
        <f>Demographics!B107</f>
        <v>Not Close</v>
      </c>
      <c r="D106">
        <f>Demographics!C107</f>
        <v>2.335095860615624</v>
      </c>
      <c r="E106" t="str">
        <f>VLOOKUP(B106,Region!$A$2:$C$153,3,0)</f>
        <v>East Midlands</v>
      </c>
      <c r="F106">
        <f>VLOOKUP(B106,Region!$A$2:$D$153,4,0)</f>
        <v>1</v>
      </c>
      <c r="G106">
        <f t="shared" si="2"/>
        <v>1000000</v>
      </c>
    </row>
    <row r="107" spans="1:7" x14ac:dyDescent="0.25">
      <c r="A107">
        <f t="shared" si="3"/>
        <v>0</v>
      </c>
      <c r="B107">
        <f>Demographics!A108</f>
        <v>860</v>
      </c>
      <c r="C107" t="str">
        <f>Demographics!B108</f>
        <v>Not Close</v>
      </c>
      <c r="D107">
        <f>Demographics!C108</f>
        <v>1.9996342723817586</v>
      </c>
      <c r="E107" t="str">
        <f>VLOOKUP(B107,Region!$A$2:$C$153,3,0)</f>
        <v>West Midlands</v>
      </c>
      <c r="F107">
        <f>VLOOKUP(B107,Region!$A$2:$D$153,4,0)</f>
        <v>8</v>
      </c>
      <c r="G107">
        <f t="shared" si="2"/>
        <v>1000000</v>
      </c>
    </row>
    <row r="108" spans="1:7" x14ac:dyDescent="0.25">
      <c r="A108">
        <f t="shared" si="3"/>
        <v>0</v>
      </c>
      <c r="B108">
        <f>Demographics!A109</f>
        <v>861</v>
      </c>
      <c r="C108" t="str">
        <f>Demographics!B109</f>
        <v>Not Close</v>
      </c>
      <c r="D108">
        <f>Demographics!C109</f>
        <v>1.5767604870851291</v>
      </c>
      <c r="E108" t="str">
        <f>VLOOKUP(B108,Region!$A$2:$C$153,3,0)</f>
        <v>West Midlands</v>
      </c>
      <c r="F108">
        <f>VLOOKUP(B108,Region!$A$2:$D$153,4,0)</f>
        <v>8</v>
      </c>
      <c r="G108">
        <f t="shared" si="2"/>
        <v>1000000</v>
      </c>
    </row>
    <row r="109" spans="1:7" x14ac:dyDescent="0.25">
      <c r="A109">
        <f t="shared" si="3"/>
        <v>0</v>
      </c>
      <c r="B109">
        <f>Demographics!A110</f>
        <v>865</v>
      </c>
      <c r="C109" t="str">
        <f>Demographics!B110</f>
        <v>Not Close</v>
      </c>
      <c r="D109">
        <f>Demographics!C110</f>
        <v>2.0148851629106779</v>
      </c>
      <c r="E109" t="str">
        <f>VLOOKUP(B109,Region!$A$2:$C$153,3,0)</f>
        <v>South West</v>
      </c>
      <c r="F109">
        <f>VLOOKUP(B109,Region!$A$2:$D$153,4,0)</f>
        <v>7</v>
      </c>
      <c r="G109">
        <f t="shared" si="2"/>
        <v>1000000</v>
      </c>
    </row>
    <row r="110" spans="1:7" x14ac:dyDescent="0.25">
      <c r="A110">
        <f t="shared" si="3"/>
        <v>0</v>
      </c>
      <c r="B110">
        <f>Demographics!A111</f>
        <v>866</v>
      </c>
      <c r="C110" t="str">
        <f>Demographics!B111</f>
        <v>Not Close</v>
      </c>
      <c r="D110">
        <f>Demographics!C111</f>
        <v>1.7425767988601837</v>
      </c>
      <c r="E110" t="str">
        <f>VLOOKUP(B110,Region!$A$2:$C$153,3,0)</f>
        <v>South West</v>
      </c>
      <c r="F110">
        <f>VLOOKUP(B110,Region!$A$2:$D$153,4,0)</f>
        <v>7</v>
      </c>
      <c r="G110">
        <f t="shared" si="2"/>
        <v>1000000</v>
      </c>
    </row>
    <row r="111" spans="1:7" x14ac:dyDescent="0.25">
      <c r="A111">
        <f t="shared" si="3"/>
        <v>0</v>
      </c>
      <c r="B111">
        <f>Demographics!A112</f>
        <v>867</v>
      </c>
      <c r="C111" t="str">
        <f>Demographics!B112</f>
        <v>Not Close</v>
      </c>
      <c r="D111">
        <f>Demographics!C112</f>
        <v>2.000590389422443</v>
      </c>
      <c r="E111" t="str">
        <f>VLOOKUP(B111,Region!$A$2:$C$153,3,0)</f>
        <v>South East</v>
      </c>
      <c r="F111">
        <f>VLOOKUP(B111,Region!$A$2:$D$153,4,0)</f>
        <v>6</v>
      </c>
      <c r="G111">
        <f t="shared" si="2"/>
        <v>1000000</v>
      </c>
    </row>
    <row r="112" spans="1:7" x14ac:dyDescent="0.25">
      <c r="A112">
        <f t="shared" si="3"/>
        <v>0</v>
      </c>
      <c r="B112">
        <f>Demographics!A113</f>
        <v>868</v>
      </c>
      <c r="C112" t="str">
        <f>Demographics!B113</f>
        <v>Not Close</v>
      </c>
      <c r="D112">
        <f>Demographics!C113</f>
        <v>2.2092221602768127</v>
      </c>
      <c r="E112" t="str">
        <f>VLOOKUP(B112,Region!$A$2:$C$153,3,0)</f>
        <v>South East</v>
      </c>
      <c r="F112">
        <f>VLOOKUP(B112,Region!$A$2:$D$153,4,0)</f>
        <v>6</v>
      </c>
      <c r="G112">
        <f t="shared" si="2"/>
        <v>1000000</v>
      </c>
    </row>
    <row r="113" spans="1:7" x14ac:dyDescent="0.25">
      <c r="A113">
        <f t="shared" si="3"/>
        <v>0</v>
      </c>
      <c r="B113">
        <f>Demographics!A114</f>
        <v>869</v>
      </c>
      <c r="C113" t="str">
        <f>Demographics!B114</f>
        <v>Not Close</v>
      </c>
      <c r="D113">
        <f>Demographics!C114</f>
        <v>2.1766895965562272</v>
      </c>
      <c r="E113" t="str">
        <f>VLOOKUP(B113,Region!$A$2:$C$153,3,0)</f>
        <v>South East</v>
      </c>
      <c r="F113">
        <f>VLOOKUP(B113,Region!$A$2:$D$153,4,0)</f>
        <v>6</v>
      </c>
      <c r="G113">
        <f t="shared" si="2"/>
        <v>1000000</v>
      </c>
    </row>
    <row r="114" spans="1:7" x14ac:dyDescent="0.25">
      <c r="A114">
        <f t="shared" si="3"/>
        <v>0</v>
      </c>
      <c r="B114">
        <f>Demographics!A115</f>
        <v>870</v>
      </c>
      <c r="C114" t="str">
        <f>Demographics!B115</f>
        <v>Not Close</v>
      </c>
      <c r="D114">
        <f>Demographics!C115</f>
        <v>1.3746558573210772</v>
      </c>
      <c r="E114" t="str">
        <f>VLOOKUP(B114,Region!$A$2:$C$153,3,0)</f>
        <v>South East</v>
      </c>
      <c r="F114">
        <f>VLOOKUP(B114,Region!$A$2:$D$153,4,0)</f>
        <v>6</v>
      </c>
      <c r="G114">
        <f t="shared" si="2"/>
        <v>1000000</v>
      </c>
    </row>
    <row r="115" spans="1:7" x14ac:dyDescent="0.25">
      <c r="A115">
        <f t="shared" si="3"/>
        <v>0</v>
      </c>
      <c r="B115">
        <f>Demographics!A116</f>
        <v>871</v>
      </c>
      <c r="C115" t="str">
        <f>Demographics!B116</f>
        <v>Not Close</v>
      </c>
      <c r="D115">
        <f>Demographics!C116</f>
        <v>1.2234671375580917</v>
      </c>
      <c r="E115" t="str">
        <f>VLOOKUP(B115,Region!$A$2:$C$153,3,0)</f>
        <v>South East</v>
      </c>
      <c r="F115">
        <f>VLOOKUP(B115,Region!$A$2:$D$153,4,0)</f>
        <v>6</v>
      </c>
      <c r="G115">
        <f t="shared" ref="G115:G156" si="4">IF(E115=$C$1,D115,1000000)</f>
        <v>1000000</v>
      </c>
    </row>
    <row r="116" spans="1:7" x14ac:dyDescent="0.25">
      <c r="A116">
        <f t="shared" si="3"/>
        <v>0</v>
      </c>
      <c r="B116">
        <f>Demographics!A117</f>
        <v>872</v>
      </c>
      <c r="C116" t="str">
        <f>Demographics!B117</f>
        <v>Not Close</v>
      </c>
      <c r="D116">
        <f>Demographics!C117</f>
        <v>2.508519193042265</v>
      </c>
      <c r="E116" t="str">
        <f>VLOOKUP(B116,Region!$A$2:$C$153,3,0)</f>
        <v>South East</v>
      </c>
      <c r="F116">
        <f>VLOOKUP(B116,Region!$A$2:$D$153,4,0)</f>
        <v>6</v>
      </c>
      <c r="G116">
        <f t="shared" si="4"/>
        <v>1000000</v>
      </c>
    </row>
    <row r="117" spans="1:7" x14ac:dyDescent="0.25">
      <c r="A117">
        <f t="shared" si="3"/>
        <v>0</v>
      </c>
      <c r="B117">
        <f>Demographics!A118</f>
        <v>873</v>
      </c>
      <c r="C117" t="str">
        <f>Demographics!B118</f>
        <v>Not Close</v>
      </c>
      <c r="D117">
        <f>Demographics!C118</f>
        <v>2.0322099445971475</v>
      </c>
      <c r="E117" t="str">
        <f>VLOOKUP(B117,Region!$A$2:$C$153,3,0)</f>
        <v>Eastern</v>
      </c>
      <c r="F117">
        <f>VLOOKUP(B117,Region!$A$2:$D$153,4,0)</f>
        <v>2</v>
      </c>
      <c r="G117">
        <f t="shared" si="4"/>
        <v>1000000</v>
      </c>
    </row>
    <row r="118" spans="1:7" x14ac:dyDescent="0.25">
      <c r="A118">
        <f t="shared" si="3"/>
        <v>0</v>
      </c>
      <c r="B118">
        <f>Demographics!A119</f>
        <v>874</v>
      </c>
      <c r="C118" t="str">
        <f>Demographics!B119</f>
        <v>Not Close</v>
      </c>
      <c r="D118">
        <f>Demographics!C119</f>
        <v>1.468111714717663</v>
      </c>
      <c r="E118" t="str">
        <f>VLOOKUP(B118,Region!$A$2:$C$153,3,0)</f>
        <v>Eastern</v>
      </c>
      <c r="F118">
        <f>VLOOKUP(B118,Region!$A$2:$D$153,4,0)</f>
        <v>2</v>
      </c>
      <c r="G118">
        <f t="shared" si="4"/>
        <v>1000000</v>
      </c>
    </row>
    <row r="119" spans="1:7" x14ac:dyDescent="0.25">
      <c r="A119">
        <f t="shared" si="3"/>
        <v>0</v>
      </c>
      <c r="B119">
        <f>Demographics!A120</f>
        <v>876</v>
      </c>
      <c r="C119" t="str">
        <f>Demographics!B120</f>
        <v>Not Close</v>
      </c>
      <c r="D119">
        <f>Demographics!C120</f>
        <v>1.8514130232427133</v>
      </c>
      <c r="E119" t="str">
        <f>VLOOKUP(B119,Region!$A$2:$C$153,3,0)</f>
        <v>North West/Merseyside</v>
      </c>
      <c r="F119">
        <f>VLOOKUP(B119,Region!$A$2:$D$153,4,0)</f>
        <v>5</v>
      </c>
      <c r="G119">
        <f t="shared" si="4"/>
        <v>1000000</v>
      </c>
    </row>
    <row r="120" spans="1:7" x14ac:dyDescent="0.25">
      <c r="A120">
        <f t="shared" si="3"/>
        <v>0</v>
      </c>
      <c r="B120">
        <f>Demographics!A121</f>
        <v>877</v>
      </c>
      <c r="C120" t="str">
        <f>Demographics!B121</f>
        <v>Not Close</v>
      </c>
      <c r="D120">
        <f>Demographics!C121</f>
        <v>2.0432542027912848</v>
      </c>
      <c r="E120" t="str">
        <f>VLOOKUP(B120,Region!$A$2:$C$153,3,0)</f>
        <v>North West/Merseyside</v>
      </c>
      <c r="F120">
        <f>VLOOKUP(B120,Region!$A$2:$D$153,4,0)</f>
        <v>5</v>
      </c>
      <c r="G120">
        <f t="shared" si="4"/>
        <v>1000000</v>
      </c>
    </row>
    <row r="121" spans="1:7" x14ac:dyDescent="0.25">
      <c r="A121">
        <f t="shared" si="3"/>
        <v>0</v>
      </c>
      <c r="B121">
        <f>Demographics!A122</f>
        <v>878</v>
      </c>
      <c r="C121" t="str">
        <f>Demographics!B122</f>
        <v>Not Close</v>
      </c>
      <c r="D121">
        <f>Demographics!C122</f>
        <v>2.0290708722301116</v>
      </c>
      <c r="E121" t="str">
        <f>VLOOKUP(B121,Region!$A$2:$C$153,3,0)</f>
        <v>South West</v>
      </c>
      <c r="F121">
        <f>VLOOKUP(B121,Region!$A$2:$D$153,4,0)</f>
        <v>7</v>
      </c>
      <c r="G121">
        <f t="shared" si="4"/>
        <v>1000000</v>
      </c>
    </row>
    <row r="122" spans="1:7" x14ac:dyDescent="0.25">
      <c r="A122">
        <f t="shared" si="3"/>
        <v>0</v>
      </c>
      <c r="B122">
        <f>Demographics!A123</f>
        <v>879</v>
      </c>
      <c r="C122" t="str">
        <f>Demographics!B123</f>
        <v>Not Close</v>
      </c>
      <c r="D122">
        <f>Demographics!C123</f>
        <v>1.6697277458002495</v>
      </c>
      <c r="E122" t="str">
        <f>VLOOKUP(B122,Region!$A$2:$C$153,3,0)</f>
        <v>South West</v>
      </c>
      <c r="F122">
        <f>VLOOKUP(B122,Region!$A$2:$D$153,4,0)</f>
        <v>7</v>
      </c>
      <c r="G122">
        <f t="shared" si="4"/>
        <v>1000000</v>
      </c>
    </row>
    <row r="123" spans="1:7" x14ac:dyDescent="0.25">
      <c r="A123">
        <f t="shared" si="3"/>
        <v>0</v>
      </c>
      <c r="B123">
        <f>Demographics!A124</f>
        <v>880</v>
      </c>
      <c r="C123" t="str">
        <f>Demographics!B124</f>
        <v>Not Close</v>
      </c>
      <c r="D123">
        <f>Demographics!C124</f>
        <v>1.8219310770954817</v>
      </c>
      <c r="E123" t="str">
        <f>VLOOKUP(B123,Region!$A$2:$C$153,3,0)</f>
        <v>South West</v>
      </c>
      <c r="F123">
        <f>VLOOKUP(B123,Region!$A$2:$D$153,4,0)</f>
        <v>7</v>
      </c>
      <c r="G123">
        <f t="shared" si="4"/>
        <v>1000000</v>
      </c>
    </row>
    <row r="124" spans="1:7" x14ac:dyDescent="0.25">
      <c r="A124">
        <f t="shared" si="3"/>
        <v>0</v>
      </c>
      <c r="B124">
        <f>Demographics!A125</f>
        <v>881</v>
      </c>
      <c r="C124" t="str">
        <f>Demographics!B125</f>
        <v>Not Close</v>
      </c>
      <c r="D124">
        <f>Demographics!C125</f>
        <v>1.9173954608009345</v>
      </c>
      <c r="E124" t="str">
        <f>VLOOKUP(B124,Region!$A$2:$C$153,3,0)</f>
        <v>Eastern</v>
      </c>
      <c r="F124">
        <f>VLOOKUP(B124,Region!$A$2:$D$153,4,0)</f>
        <v>2</v>
      </c>
      <c r="G124">
        <f t="shared" si="4"/>
        <v>1000000</v>
      </c>
    </row>
    <row r="125" spans="1:7" x14ac:dyDescent="0.25">
      <c r="A125">
        <f t="shared" si="3"/>
        <v>0</v>
      </c>
      <c r="B125">
        <f>Demographics!A126</f>
        <v>882</v>
      </c>
      <c r="C125" t="str">
        <f>Demographics!B126</f>
        <v>Not Close</v>
      </c>
      <c r="D125">
        <f>Demographics!C126</f>
        <v>1.6452084231677013</v>
      </c>
      <c r="E125" t="str">
        <f>VLOOKUP(B125,Region!$A$2:$C$153,3,0)</f>
        <v>Eastern</v>
      </c>
      <c r="F125">
        <f>VLOOKUP(B125,Region!$A$2:$D$153,4,0)</f>
        <v>2</v>
      </c>
      <c r="G125">
        <f t="shared" si="4"/>
        <v>1000000</v>
      </c>
    </row>
    <row r="126" spans="1:7" x14ac:dyDescent="0.25">
      <c r="A126">
        <f t="shared" si="3"/>
        <v>0</v>
      </c>
      <c r="B126">
        <f>Demographics!A127</f>
        <v>883</v>
      </c>
      <c r="C126" t="str">
        <f>Demographics!B127</f>
        <v>Not Close</v>
      </c>
      <c r="D126">
        <f>Demographics!C127</f>
        <v>1.3918426348845931</v>
      </c>
      <c r="E126" t="str">
        <f>VLOOKUP(B126,Region!$A$2:$C$153,3,0)</f>
        <v>Eastern</v>
      </c>
      <c r="F126">
        <f>VLOOKUP(B126,Region!$A$2:$D$153,4,0)</f>
        <v>2</v>
      </c>
      <c r="G126">
        <f t="shared" si="4"/>
        <v>1000000</v>
      </c>
    </row>
    <row r="127" spans="1:7" x14ac:dyDescent="0.25">
      <c r="A127">
        <f t="shared" si="3"/>
        <v>0</v>
      </c>
      <c r="B127">
        <f>Demographics!A128</f>
        <v>884</v>
      </c>
      <c r="C127" t="str">
        <f>Demographics!B128</f>
        <v>Not Close</v>
      </c>
      <c r="D127">
        <f>Demographics!C128</f>
        <v>2.0524238872960927</v>
      </c>
      <c r="E127" t="str">
        <f>VLOOKUP(B127,Region!$A$2:$C$153,3,0)</f>
        <v>West Midlands</v>
      </c>
      <c r="F127">
        <f>VLOOKUP(B127,Region!$A$2:$D$153,4,0)</f>
        <v>8</v>
      </c>
      <c r="G127">
        <f t="shared" si="4"/>
        <v>1000000</v>
      </c>
    </row>
    <row r="128" spans="1:7" x14ac:dyDescent="0.25">
      <c r="A128">
        <f t="shared" si="3"/>
        <v>0</v>
      </c>
      <c r="B128">
        <f>Demographics!A129</f>
        <v>885</v>
      </c>
      <c r="C128" t="str">
        <f>Demographics!B129</f>
        <v>Not Close</v>
      </c>
      <c r="D128">
        <f>Demographics!C129</f>
        <v>1.9993775603320378</v>
      </c>
      <c r="E128" t="str">
        <f>VLOOKUP(B128,Region!$A$2:$C$153,3,0)</f>
        <v>West Midlands</v>
      </c>
      <c r="F128">
        <f>VLOOKUP(B128,Region!$A$2:$D$153,4,0)</f>
        <v>8</v>
      </c>
      <c r="G128">
        <f t="shared" si="4"/>
        <v>1000000</v>
      </c>
    </row>
    <row r="129" spans="1:7" x14ac:dyDescent="0.25">
      <c r="A129">
        <f t="shared" si="3"/>
        <v>0</v>
      </c>
      <c r="B129">
        <f>Demographics!A130</f>
        <v>886</v>
      </c>
      <c r="C129" t="str">
        <f>Demographics!B130</f>
        <v>Not Close</v>
      </c>
      <c r="D129">
        <f>Demographics!C130</f>
        <v>1.7849846816541535</v>
      </c>
      <c r="E129" t="str">
        <f>VLOOKUP(B129,Region!$A$2:$C$153,3,0)</f>
        <v>South East</v>
      </c>
      <c r="F129">
        <f>VLOOKUP(B129,Region!$A$2:$D$153,4,0)</f>
        <v>6</v>
      </c>
      <c r="G129">
        <f t="shared" si="4"/>
        <v>1000000</v>
      </c>
    </row>
    <row r="130" spans="1:7" x14ac:dyDescent="0.25">
      <c r="A130">
        <f t="shared" si="3"/>
        <v>0</v>
      </c>
      <c r="B130">
        <f>Demographics!A131</f>
        <v>887</v>
      </c>
      <c r="C130" t="str">
        <f>Demographics!B131</f>
        <v>Not Close</v>
      </c>
      <c r="D130">
        <f>Demographics!C131</f>
        <v>1.6132018306752696</v>
      </c>
      <c r="E130" t="str">
        <f>VLOOKUP(B130,Region!$A$2:$C$153,3,0)</f>
        <v>South East</v>
      </c>
      <c r="F130">
        <f>VLOOKUP(B130,Region!$A$2:$D$153,4,0)</f>
        <v>6</v>
      </c>
      <c r="G130">
        <f t="shared" si="4"/>
        <v>1000000</v>
      </c>
    </row>
    <row r="131" spans="1:7" x14ac:dyDescent="0.25">
      <c r="A131">
        <f t="shared" si="3"/>
        <v>0</v>
      </c>
      <c r="B131">
        <f>Demographics!A132</f>
        <v>888</v>
      </c>
      <c r="C131" t="str">
        <f>Demographics!B132</f>
        <v>Not Close</v>
      </c>
      <c r="D131">
        <f>Demographics!C132</f>
        <v>1.8456444481811956</v>
      </c>
      <c r="E131" t="str">
        <f>VLOOKUP(B131,Region!$A$2:$C$153,3,0)</f>
        <v>North West/Merseyside</v>
      </c>
      <c r="F131">
        <f>VLOOKUP(B131,Region!$A$2:$D$153,4,0)</f>
        <v>5</v>
      </c>
      <c r="G131">
        <f t="shared" si="4"/>
        <v>1000000</v>
      </c>
    </row>
    <row r="132" spans="1:7" x14ac:dyDescent="0.25">
      <c r="A132">
        <f t="shared" si="3"/>
        <v>0</v>
      </c>
      <c r="B132">
        <f>Demographics!A133</f>
        <v>889</v>
      </c>
      <c r="C132" t="str">
        <f>Demographics!B133</f>
        <v>Not Close</v>
      </c>
      <c r="D132">
        <f>Demographics!C133</f>
        <v>1.5781122337226758</v>
      </c>
      <c r="E132" t="str">
        <f>VLOOKUP(B132,Region!$A$2:$C$153,3,0)</f>
        <v>North West/Merseyside</v>
      </c>
      <c r="F132">
        <f>VLOOKUP(B132,Region!$A$2:$D$153,4,0)</f>
        <v>5</v>
      </c>
      <c r="G132">
        <f t="shared" si="4"/>
        <v>1000000</v>
      </c>
    </row>
    <row r="133" spans="1:7" x14ac:dyDescent="0.25">
      <c r="A133">
        <f t="shared" si="3"/>
        <v>0</v>
      </c>
      <c r="B133">
        <f>Demographics!A134</f>
        <v>890</v>
      </c>
      <c r="C133" t="str">
        <f>Demographics!B134</f>
        <v>Not Close</v>
      </c>
      <c r="D133">
        <f>Demographics!C134</f>
        <v>1.8108163206477941</v>
      </c>
      <c r="E133" t="str">
        <f>VLOOKUP(B133,Region!$A$2:$C$153,3,0)</f>
        <v>North West/Merseyside</v>
      </c>
      <c r="F133">
        <f>VLOOKUP(B133,Region!$A$2:$D$153,4,0)</f>
        <v>5</v>
      </c>
      <c r="G133">
        <f t="shared" si="4"/>
        <v>1000000</v>
      </c>
    </row>
    <row r="134" spans="1:7" x14ac:dyDescent="0.25">
      <c r="A134">
        <f t="shared" ref="A134:A156" si="5">IF(G134=1000000,0,RANK(G134,$G$5:$G$156,1))</f>
        <v>0</v>
      </c>
      <c r="B134">
        <f>Demographics!A135</f>
        <v>891</v>
      </c>
      <c r="C134" t="str">
        <f>Demographics!B135</f>
        <v>Not Close</v>
      </c>
      <c r="D134">
        <f>Demographics!C135</f>
        <v>1.9291963081292058</v>
      </c>
      <c r="E134" t="str">
        <f>VLOOKUP(B134,Region!$A$2:$C$153,3,0)</f>
        <v>East Midlands</v>
      </c>
      <c r="F134">
        <f>VLOOKUP(B134,Region!$A$2:$D$153,4,0)</f>
        <v>1</v>
      </c>
      <c r="G134">
        <f t="shared" si="4"/>
        <v>1000000</v>
      </c>
    </row>
    <row r="135" spans="1:7" x14ac:dyDescent="0.25">
      <c r="A135">
        <f t="shared" si="5"/>
        <v>0</v>
      </c>
      <c r="B135">
        <f>Demographics!A136</f>
        <v>892</v>
      </c>
      <c r="C135" t="str">
        <f>Demographics!B136</f>
        <v>Not Close</v>
      </c>
      <c r="D135">
        <f>Demographics!C136</f>
        <v>1.2270061040570368</v>
      </c>
      <c r="E135" t="str">
        <f>VLOOKUP(B135,Region!$A$2:$C$153,3,0)</f>
        <v>East Midlands</v>
      </c>
      <c r="F135">
        <f>VLOOKUP(B135,Region!$A$2:$D$153,4,0)</f>
        <v>1</v>
      </c>
      <c r="G135">
        <f t="shared" si="4"/>
        <v>1000000</v>
      </c>
    </row>
    <row r="136" spans="1:7" x14ac:dyDescent="0.25">
      <c r="A136">
        <f t="shared" si="5"/>
        <v>0</v>
      </c>
      <c r="B136">
        <f>Demographics!A137</f>
        <v>893</v>
      </c>
      <c r="C136" t="str">
        <f>Demographics!B137</f>
        <v>Not Close</v>
      </c>
      <c r="D136">
        <f>Demographics!C137</f>
        <v>2.0636455515426122</v>
      </c>
      <c r="E136" t="str">
        <f>VLOOKUP(B136,Region!$A$2:$C$153,3,0)</f>
        <v>West Midlands</v>
      </c>
      <c r="F136">
        <f>VLOOKUP(B136,Region!$A$2:$D$153,4,0)</f>
        <v>8</v>
      </c>
      <c r="G136">
        <f t="shared" si="4"/>
        <v>1000000</v>
      </c>
    </row>
    <row r="137" spans="1:7" x14ac:dyDescent="0.25">
      <c r="A137">
        <f t="shared" si="5"/>
        <v>0</v>
      </c>
      <c r="B137">
        <f>Demographics!A138</f>
        <v>894</v>
      </c>
      <c r="C137" t="str">
        <f>Demographics!B138</f>
        <v>Not Close</v>
      </c>
      <c r="D137">
        <f>Demographics!C138</f>
        <v>1.6800975839397794</v>
      </c>
      <c r="E137" t="str">
        <f>VLOOKUP(B137,Region!$A$2:$C$153,3,0)</f>
        <v>West Midlands</v>
      </c>
      <c r="F137">
        <f>VLOOKUP(B137,Region!$A$2:$D$153,4,0)</f>
        <v>8</v>
      </c>
      <c r="G137">
        <f t="shared" si="4"/>
        <v>1000000</v>
      </c>
    </row>
    <row r="138" spans="1:7" x14ac:dyDescent="0.25">
      <c r="A138">
        <f t="shared" si="5"/>
        <v>0</v>
      </c>
      <c r="B138">
        <f>Demographics!A139</f>
        <v>895</v>
      </c>
      <c r="C138" t="str">
        <f>Demographics!B139</f>
        <v>Not Close</v>
      </c>
      <c r="D138">
        <f>Demographics!C139</f>
        <v>2.1808949410617346</v>
      </c>
      <c r="E138" t="str">
        <f>VLOOKUP(B138,Region!$A$2:$C$153,3,0)</f>
        <v>North West/Merseyside</v>
      </c>
      <c r="F138">
        <f>VLOOKUP(B138,Region!$A$2:$D$153,4,0)</f>
        <v>5</v>
      </c>
      <c r="G138">
        <f t="shared" si="4"/>
        <v>1000000</v>
      </c>
    </row>
    <row r="139" spans="1:7" x14ac:dyDescent="0.25">
      <c r="A139">
        <f t="shared" si="5"/>
        <v>0</v>
      </c>
      <c r="B139">
        <f>Demographics!A140</f>
        <v>896</v>
      </c>
      <c r="C139" t="str">
        <f>Demographics!B140</f>
        <v>Not Close</v>
      </c>
      <c r="D139">
        <f>Demographics!C140</f>
        <v>2.0467139312030205</v>
      </c>
      <c r="E139" t="str">
        <f>VLOOKUP(B139,Region!$A$2:$C$153,3,0)</f>
        <v>North West/Merseyside</v>
      </c>
      <c r="F139">
        <f>VLOOKUP(B139,Region!$A$2:$D$153,4,0)</f>
        <v>5</v>
      </c>
      <c r="G139">
        <f t="shared" si="4"/>
        <v>1000000</v>
      </c>
    </row>
    <row r="140" spans="1:7" x14ac:dyDescent="0.25">
      <c r="A140">
        <f t="shared" si="5"/>
        <v>0</v>
      </c>
      <c r="B140">
        <f>Demographics!A141</f>
        <v>908</v>
      </c>
      <c r="C140" t="str">
        <f>Demographics!B141</f>
        <v>Not Close</v>
      </c>
      <c r="D140">
        <f>Demographics!C141</f>
        <v>1.9636612237606885</v>
      </c>
      <c r="E140" t="str">
        <f>VLOOKUP(B140,Region!$A$2:$C$153,3,0)</f>
        <v>South West</v>
      </c>
      <c r="F140">
        <f>VLOOKUP(B140,Region!$A$2:$D$153,4,0)</f>
        <v>7</v>
      </c>
      <c r="G140">
        <f t="shared" si="4"/>
        <v>1000000</v>
      </c>
    </row>
    <row r="141" spans="1:7" x14ac:dyDescent="0.25">
      <c r="A141">
        <f t="shared" si="5"/>
        <v>0</v>
      </c>
      <c r="B141">
        <f>Demographics!A142</f>
        <v>909</v>
      </c>
      <c r="C141" t="str">
        <f>Demographics!B142</f>
        <v>Not Close</v>
      </c>
      <c r="D141">
        <f>Demographics!C142</f>
        <v>2.0214784137644553</v>
      </c>
      <c r="E141" t="str">
        <f>VLOOKUP(B141,Region!$A$2:$C$153,3,0)</f>
        <v>North West/Merseyside</v>
      </c>
      <c r="F141">
        <f>VLOOKUP(B141,Region!$A$2:$D$153,4,0)</f>
        <v>5</v>
      </c>
      <c r="G141">
        <f t="shared" si="4"/>
        <v>1000000</v>
      </c>
    </row>
    <row r="142" spans="1:7" x14ac:dyDescent="0.25">
      <c r="A142">
        <f t="shared" si="5"/>
        <v>0</v>
      </c>
      <c r="B142">
        <f>Demographics!A143</f>
        <v>916</v>
      </c>
      <c r="C142" t="str">
        <f>Demographics!B143</f>
        <v>Not Close</v>
      </c>
      <c r="D142">
        <f>Demographics!C143</f>
        <v>2.0142854904726537</v>
      </c>
      <c r="E142" t="str">
        <f>VLOOKUP(B142,Region!$A$2:$C$153,3,0)</f>
        <v>South West</v>
      </c>
      <c r="F142">
        <f>VLOOKUP(B142,Region!$A$2:$D$153,4,0)</f>
        <v>7</v>
      </c>
      <c r="G142">
        <f t="shared" si="4"/>
        <v>1000000</v>
      </c>
    </row>
    <row r="143" spans="1:7" x14ac:dyDescent="0.25">
      <c r="A143">
        <f t="shared" si="5"/>
        <v>0</v>
      </c>
      <c r="B143">
        <f>Demographics!A144</f>
        <v>919</v>
      </c>
      <c r="C143" t="str">
        <f>Demographics!B144</f>
        <v>Not Close</v>
      </c>
      <c r="D143">
        <f>Demographics!C144</f>
        <v>1.9029065386617119</v>
      </c>
      <c r="E143" t="str">
        <f>VLOOKUP(B143,Region!$A$2:$C$153,3,0)</f>
        <v>Eastern</v>
      </c>
      <c r="F143">
        <f>VLOOKUP(B143,Region!$A$2:$D$153,4,0)</f>
        <v>2</v>
      </c>
      <c r="G143">
        <f t="shared" si="4"/>
        <v>1000000</v>
      </c>
    </row>
    <row r="144" spans="1:7" x14ac:dyDescent="0.25">
      <c r="A144">
        <f t="shared" si="5"/>
        <v>0</v>
      </c>
      <c r="B144">
        <f>Demographics!A145</f>
        <v>921</v>
      </c>
      <c r="C144" t="str">
        <f>Demographics!B145</f>
        <v>Not Close</v>
      </c>
      <c r="D144">
        <f>Demographics!C145</f>
        <v>1.8344723860057963</v>
      </c>
      <c r="E144" t="str">
        <f>VLOOKUP(B144,Region!$A$2:$C$153,3,0)</f>
        <v>South East</v>
      </c>
      <c r="F144">
        <f>VLOOKUP(B144,Region!$A$2:$D$153,4,0)</f>
        <v>6</v>
      </c>
      <c r="G144">
        <f t="shared" si="4"/>
        <v>1000000</v>
      </c>
    </row>
    <row r="145" spans="1:7" x14ac:dyDescent="0.25">
      <c r="A145">
        <f t="shared" si="5"/>
        <v>0</v>
      </c>
      <c r="B145">
        <f>Demographics!A146</f>
        <v>925</v>
      </c>
      <c r="C145" t="str">
        <f>Demographics!B146</f>
        <v>Not Close</v>
      </c>
      <c r="D145">
        <f>Demographics!C146</f>
        <v>1.9471210154494902</v>
      </c>
      <c r="E145" t="str">
        <f>VLOOKUP(B145,Region!$A$2:$C$153,3,0)</f>
        <v>East Midlands</v>
      </c>
      <c r="F145">
        <f>VLOOKUP(B145,Region!$A$2:$D$153,4,0)</f>
        <v>1</v>
      </c>
      <c r="G145">
        <f t="shared" si="4"/>
        <v>1000000</v>
      </c>
    </row>
    <row r="146" spans="1:7" x14ac:dyDescent="0.25">
      <c r="A146">
        <f t="shared" si="5"/>
        <v>0</v>
      </c>
      <c r="B146">
        <f>Demographics!A147</f>
        <v>926</v>
      </c>
      <c r="C146" t="str">
        <f>Demographics!B147</f>
        <v>Not Close</v>
      </c>
      <c r="D146">
        <f>Demographics!C147</f>
        <v>1.9047720452621681</v>
      </c>
      <c r="E146" t="str">
        <f>VLOOKUP(B146,Region!$A$2:$C$153,3,0)</f>
        <v>Eastern</v>
      </c>
      <c r="F146">
        <f>VLOOKUP(B146,Region!$A$2:$D$153,4,0)</f>
        <v>2</v>
      </c>
      <c r="G146">
        <f t="shared" si="4"/>
        <v>1000000</v>
      </c>
    </row>
    <row r="147" spans="1:7" x14ac:dyDescent="0.25">
      <c r="A147">
        <f t="shared" si="5"/>
        <v>0</v>
      </c>
      <c r="B147">
        <f>Demographics!A148</f>
        <v>940</v>
      </c>
      <c r="C147" t="str">
        <f>Demographics!B148</f>
        <v>Not Close</v>
      </c>
      <c r="D147">
        <f>Demographics!C148</f>
        <v>1.8603467270477434</v>
      </c>
      <c r="E147" t="str">
        <f>VLOOKUP(B147,Region!$A$2:$C$153,3,0)</f>
        <v>East Midlands</v>
      </c>
      <c r="F147">
        <f>VLOOKUP(B147,Region!$A$2:$D$153,4,0)</f>
        <v>1</v>
      </c>
      <c r="G147">
        <f t="shared" si="4"/>
        <v>1000000</v>
      </c>
    </row>
    <row r="148" spans="1:7" x14ac:dyDescent="0.25">
      <c r="A148">
        <f t="shared" si="5"/>
        <v>0</v>
      </c>
      <c r="B148">
        <f>Demographics!A149</f>
        <v>941</v>
      </c>
      <c r="C148" t="str">
        <f>Demographics!B149</f>
        <v>Not Close</v>
      </c>
      <c r="D148">
        <f>Demographics!C149</f>
        <v>1.7322733426176589</v>
      </c>
      <c r="E148" t="str">
        <f>VLOOKUP(B148,Region!$A$2:$C$153,3,0)</f>
        <v>East Midlands</v>
      </c>
      <c r="F148">
        <f>VLOOKUP(B148,Region!$A$2:$D$153,4,0)</f>
        <v>1</v>
      </c>
      <c r="G148">
        <f t="shared" si="4"/>
        <v>1000000</v>
      </c>
    </row>
    <row r="149" spans="1:7" x14ac:dyDescent="0.25">
      <c r="A149">
        <f t="shared" si="5"/>
        <v>0</v>
      </c>
      <c r="B149">
        <f>Demographics!A150</f>
        <v>929</v>
      </c>
      <c r="C149" t="str">
        <f>Demographics!B150</f>
        <v>Not Close</v>
      </c>
      <c r="D149">
        <f>Demographics!C150</f>
        <v>2.0649825507681538</v>
      </c>
      <c r="E149" t="str">
        <f>VLOOKUP(B149,Region!$A$2:$C$153,3,0)</f>
        <v>North East</v>
      </c>
      <c r="F149">
        <f>VLOOKUP(B149,Region!$A$2:$D$153,4,0)</f>
        <v>4</v>
      </c>
      <c r="G149">
        <f t="shared" si="4"/>
        <v>1000000</v>
      </c>
    </row>
    <row r="150" spans="1:7" x14ac:dyDescent="0.25">
      <c r="A150">
        <f t="shared" si="5"/>
        <v>0</v>
      </c>
      <c r="B150">
        <f>Demographics!A151</f>
        <v>931</v>
      </c>
      <c r="C150" t="str">
        <f>Demographics!B151</f>
        <v>Not Close</v>
      </c>
      <c r="D150">
        <f>Demographics!C151</f>
        <v>1.9937019769650268</v>
      </c>
      <c r="E150" t="str">
        <f>VLOOKUP(B150,Region!$A$2:$C$153,3,0)</f>
        <v>South East</v>
      </c>
      <c r="F150">
        <f>VLOOKUP(B150,Region!$A$2:$D$153,4,0)</f>
        <v>6</v>
      </c>
      <c r="G150">
        <f t="shared" si="4"/>
        <v>1000000</v>
      </c>
    </row>
    <row r="151" spans="1:7" x14ac:dyDescent="0.25">
      <c r="A151">
        <f t="shared" si="5"/>
        <v>0</v>
      </c>
      <c r="B151">
        <f>Demographics!A152</f>
        <v>933</v>
      </c>
      <c r="C151" t="str">
        <f>Demographics!B152</f>
        <v>Not Close</v>
      </c>
      <c r="D151">
        <f>Demographics!C152</f>
        <v>1.9829818306022127</v>
      </c>
      <c r="E151" t="str">
        <f>VLOOKUP(B151,Region!$A$2:$C$153,3,0)</f>
        <v>South West</v>
      </c>
      <c r="F151">
        <f>VLOOKUP(B151,Region!$A$2:$D$153,4,0)</f>
        <v>7</v>
      </c>
      <c r="G151">
        <f t="shared" si="4"/>
        <v>1000000</v>
      </c>
    </row>
    <row r="152" spans="1:7" x14ac:dyDescent="0.25">
      <c r="A152">
        <f t="shared" si="5"/>
        <v>0</v>
      </c>
      <c r="B152">
        <f>Demographics!A153</f>
        <v>935</v>
      </c>
      <c r="C152" t="str">
        <f>Demographics!B153</f>
        <v>Not Close</v>
      </c>
      <c r="D152">
        <f>Demographics!C153</f>
        <v>1.8826235262110165</v>
      </c>
      <c r="E152" t="str">
        <f>VLOOKUP(B152,Region!$A$2:$C$153,3,0)</f>
        <v>Eastern</v>
      </c>
      <c r="F152">
        <f>VLOOKUP(B152,Region!$A$2:$D$153,4,0)</f>
        <v>2</v>
      </c>
      <c r="G152">
        <f t="shared" si="4"/>
        <v>1000000</v>
      </c>
    </row>
    <row r="153" spans="1:7" x14ac:dyDescent="0.25">
      <c r="A153">
        <f t="shared" si="5"/>
        <v>0</v>
      </c>
      <c r="B153">
        <f>Demographics!A154</f>
        <v>936</v>
      </c>
      <c r="C153" t="str">
        <f>Demographics!B154</f>
        <v>Not Close</v>
      </c>
      <c r="D153">
        <f>Demographics!C154</f>
        <v>2.2446209658642804</v>
      </c>
      <c r="E153" t="str">
        <f>VLOOKUP(B153,Region!$A$2:$C$153,3,0)</f>
        <v>South East</v>
      </c>
      <c r="F153">
        <f>VLOOKUP(B153,Region!$A$2:$D$153,4,0)</f>
        <v>6</v>
      </c>
      <c r="G153">
        <f t="shared" si="4"/>
        <v>1000000</v>
      </c>
    </row>
    <row r="154" spans="1:7" x14ac:dyDescent="0.25">
      <c r="A154">
        <f t="shared" si="5"/>
        <v>0</v>
      </c>
      <c r="B154">
        <f>Demographics!A155</f>
        <v>937</v>
      </c>
      <c r="C154" t="str">
        <f>Demographics!B155</f>
        <v>Not Close</v>
      </c>
      <c r="D154">
        <f>Demographics!C155</f>
        <v>1.9984178087294815</v>
      </c>
      <c r="E154" t="str">
        <f>VLOOKUP(B154,Region!$A$2:$C$153,3,0)</f>
        <v>West Midlands</v>
      </c>
      <c r="F154">
        <f>VLOOKUP(B154,Region!$A$2:$D$153,4,0)</f>
        <v>8</v>
      </c>
      <c r="G154">
        <f t="shared" si="4"/>
        <v>1000000</v>
      </c>
    </row>
    <row r="155" spans="1:7" x14ac:dyDescent="0.25">
      <c r="A155">
        <f t="shared" si="5"/>
        <v>0</v>
      </c>
      <c r="B155">
        <f>Demographics!A156</f>
        <v>938</v>
      </c>
      <c r="C155" t="str">
        <f>Demographics!B156</f>
        <v>Not Close</v>
      </c>
      <c r="D155">
        <f>Demographics!C156</f>
        <v>1.9927734507468817</v>
      </c>
      <c r="E155" t="str">
        <f>VLOOKUP(B155,Region!$A$2:$C$153,3,0)</f>
        <v>South East</v>
      </c>
      <c r="F155">
        <f>VLOOKUP(B155,Region!$A$2:$D$153,4,0)</f>
        <v>6</v>
      </c>
      <c r="G155">
        <f t="shared" si="4"/>
        <v>1000000</v>
      </c>
    </row>
    <row r="156" spans="1:7" x14ac:dyDescent="0.25">
      <c r="A156">
        <f t="shared" si="5"/>
        <v>0</v>
      </c>
      <c r="B156">
        <f>Demographics!A157</f>
        <v>420</v>
      </c>
      <c r="C156" t="str">
        <f>Demographics!B157</f>
        <v>Not Close</v>
      </c>
      <c r="D156">
        <f>Demographics!C157</f>
        <v>2.6759385776331817</v>
      </c>
      <c r="E156" t="str">
        <f>VLOOKUP(B156,Region!$A$2:$C$153,3,0)</f>
        <v>South West</v>
      </c>
      <c r="F156">
        <f>VLOOKUP(B156,Region!$A$2:$D$153,4,0)</f>
        <v>7</v>
      </c>
      <c r="G156">
        <f t="shared" si="4"/>
        <v>1000000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6" tint="0.79998168889431442"/>
  </sheetPr>
  <dimension ref="A1:AB161"/>
  <sheetViews>
    <sheetView zoomScale="70" zoomScaleNormal="70" workbookViewId="0">
      <pane xSplit="6" ySplit="5" topLeftCell="G6" activePane="bottomRight" state="frozen"/>
      <selection activeCell="AJ171" sqref="AJ171"/>
      <selection pane="topRight" activeCell="AJ171" sqref="AJ171"/>
      <selection pane="bottomLeft" activeCell="AJ171" sqref="AJ171"/>
      <selection pane="bottomRight" activeCell="F150" sqref="F150"/>
    </sheetView>
  </sheetViews>
  <sheetFormatPr defaultRowHeight="12.5" x14ac:dyDescent="0.25"/>
  <cols>
    <col min="2" max="2" width="14.81640625" bestFit="1" customWidth="1"/>
    <col min="8" max="13" width="17.1796875" bestFit="1" customWidth="1"/>
    <col min="14" max="15" width="17.08984375" customWidth="1"/>
    <col min="16" max="16" width="16.08984375" bestFit="1" customWidth="1"/>
    <col min="17" max="18" width="17.1796875" bestFit="1" customWidth="1"/>
    <col min="19" max="22" width="17.08984375" bestFit="1" customWidth="1"/>
    <col min="23" max="23" width="16.08984375" bestFit="1" customWidth="1"/>
    <col min="24" max="24" width="17.1796875" bestFit="1" customWidth="1"/>
    <col min="25" max="25" width="15.7265625" bestFit="1" customWidth="1"/>
    <col min="26" max="26" width="17.1796875" bestFit="1" customWidth="1"/>
    <col min="27" max="27" width="17.08984375" bestFit="1" customWidth="1"/>
    <col min="28" max="28" width="18.36328125" bestFit="1" customWidth="1"/>
  </cols>
  <sheetData>
    <row r="1" spans="1:28" x14ac:dyDescent="0.25"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</row>
    <row r="2" spans="1:28" x14ac:dyDescent="0.25">
      <c r="E2" t="s">
        <v>3</v>
      </c>
      <c r="F2">
        <f>'Neighbour Finder'!E7</f>
        <v>301</v>
      </c>
      <c r="G2">
        <f t="shared" ref="G2:AB2" si="0">VLOOKUP($F$2,$F$6:$AC$157,G1,0)</f>
        <v>589.79999999999995</v>
      </c>
      <c r="H2">
        <f t="shared" si="0"/>
        <v>16.311473537540831</v>
      </c>
      <c r="I2">
        <f t="shared" si="0"/>
        <v>20.765217998150636</v>
      </c>
      <c r="J2">
        <f t="shared" si="0"/>
        <v>2.1456856064094301</v>
      </c>
      <c r="K2">
        <f t="shared" si="0"/>
        <v>29.498112165024402</v>
      </c>
      <c r="L2">
        <f t="shared" si="0"/>
        <v>20.475181876784234</v>
      </c>
      <c r="M2">
        <f t="shared" si="0"/>
        <v>29.481536053043563</v>
      </c>
      <c r="N2">
        <f t="shared" si="0"/>
        <v>23.562032499355169</v>
      </c>
      <c r="O2">
        <f t="shared" si="0"/>
        <v>12.859722171045359</v>
      </c>
      <c r="P2">
        <f t="shared" si="0"/>
        <v>4.2375114974369454</v>
      </c>
      <c r="Q2">
        <f t="shared" si="0"/>
        <v>3.9997633276137505</v>
      </c>
      <c r="R2">
        <f t="shared" si="0"/>
        <v>4.3068995379509545</v>
      </c>
      <c r="S2">
        <f t="shared" si="0"/>
        <v>4.1423046511502815</v>
      </c>
      <c r="T2">
        <f t="shared" si="0"/>
        <v>2.7620743258871183</v>
      </c>
      <c r="U2">
        <f t="shared" si="0"/>
        <v>2.8115603702847061</v>
      </c>
      <c r="V2">
        <f t="shared" si="0"/>
        <v>15.429425908095808</v>
      </c>
      <c r="W2">
        <f t="shared" si="0"/>
        <v>1.7363146882110256</v>
      </c>
      <c r="X2">
        <f t="shared" si="0"/>
        <v>20.866487904485766</v>
      </c>
      <c r="Y2">
        <f t="shared" si="0"/>
        <v>80.973691712701239</v>
      </c>
      <c r="Z2">
        <f t="shared" si="0"/>
        <v>46.388542070291763</v>
      </c>
      <c r="AA2">
        <f t="shared" si="0"/>
        <v>9.0081944863018606</v>
      </c>
      <c r="AB2">
        <f t="shared" si="0"/>
        <v>0</v>
      </c>
    </row>
    <row r="3" spans="1:28" x14ac:dyDescent="0.25">
      <c r="F3" t="s">
        <v>151</v>
      </c>
      <c r="G3">
        <f>'Variable Weightings'!C4</f>
        <v>3</v>
      </c>
      <c r="H3">
        <f>'Variable Weightings'!C5</f>
        <v>17</v>
      </c>
      <c r="I3">
        <f>'Variable Weightings'!C6</f>
        <v>15</v>
      </c>
      <c r="J3">
        <f>'Variable Weightings'!C7</f>
        <v>4</v>
      </c>
      <c r="K3">
        <f>'Variable Weightings'!C8</f>
        <v>19</v>
      </c>
      <c r="L3">
        <f>'Variable Weightings'!C9</f>
        <v>8</v>
      </c>
      <c r="M3">
        <f>'Variable Weightings'!C10</f>
        <v>12</v>
      </c>
      <c r="N3">
        <f>'Variable Weightings'!C11</f>
        <v>5</v>
      </c>
      <c r="O3">
        <f>'Variable Weightings'!C12</f>
        <v>9</v>
      </c>
      <c r="P3">
        <f>'Variable Weightings'!C13</f>
        <v>5</v>
      </c>
      <c r="Q3">
        <f>'Variable Weightings'!C14</f>
        <v>9</v>
      </c>
      <c r="R3">
        <f>'Variable Weightings'!C15</f>
        <v>2</v>
      </c>
      <c r="S3">
        <f>'Variable Weightings'!C16</f>
        <v>7</v>
      </c>
      <c r="T3">
        <f>'Variable Weightings'!C17</f>
        <v>16</v>
      </c>
      <c r="U3">
        <f>'Variable Weightings'!C18</f>
        <v>30</v>
      </c>
      <c r="V3">
        <f>'Variable Weightings'!C19</f>
        <v>14</v>
      </c>
      <c r="W3">
        <f>'Variable Weightings'!C20</f>
        <v>8</v>
      </c>
      <c r="X3">
        <f>'Variable Weightings'!C21</f>
        <v>27</v>
      </c>
      <c r="Y3">
        <f>'Variable Weightings'!C22</f>
        <v>6</v>
      </c>
      <c r="Z3">
        <f>'Variable Weightings'!C23</f>
        <v>24</v>
      </c>
      <c r="AA3">
        <f>'Variable Weightings'!C24</f>
        <v>9</v>
      </c>
      <c r="AB3">
        <f>'Variable Weightings'!C25</f>
        <v>4</v>
      </c>
    </row>
    <row r="4" spans="1:28" x14ac:dyDescent="0.25">
      <c r="F4" t="s">
        <v>154</v>
      </c>
      <c r="G4">
        <f t="shared" ref="G4:AB4" si="1">STDEV(G6:G156)</f>
        <v>92.191962788598886</v>
      </c>
      <c r="H4">
        <f t="shared" si="1"/>
        <v>5.9481556683165149</v>
      </c>
      <c r="I4">
        <f t="shared" si="1"/>
        <v>3.8556613061852492</v>
      </c>
      <c r="J4">
        <f t="shared" si="1"/>
        <v>6.133924537255762</v>
      </c>
      <c r="K4">
        <f t="shared" si="1"/>
        <v>8.9760905895521024</v>
      </c>
      <c r="L4">
        <f t="shared" si="1"/>
        <v>14.53543340151753</v>
      </c>
      <c r="M4">
        <f t="shared" si="1"/>
        <v>4.529104752336135</v>
      </c>
      <c r="N4">
        <f t="shared" si="1"/>
        <v>9.539013605774354</v>
      </c>
      <c r="O4">
        <f t="shared" si="1"/>
        <v>3.2825012447645139</v>
      </c>
      <c r="P4">
        <f t="shared" si="1"/>
        <v>1.7000074798112843</v>
      </c>
      <c r="Q4">
        <f t="shared" si="1"/>
        <v>4.6557718972266633</v>
      </c>
      <c r="R4">
        <f t="shared" si="1"/>
        <v>3.5241174879968438</v>
      </c>
      <c r="S4">
        <f t="shared" si="1"/>
        <v>2.9493177107960835</v>
      </c>
      <c r="T4">
        <f t="shared" si="1"/>
        <v>2.1146853169271234</v>
      </c>
      <c r="U4">
        <f t="shared" si="1"/>
        <v>2.0466493973185429</v>
      </c>
      <c r="V4">
        <f t="shared" si="1"/>
        <v>3.2032309982959344</v>
      </c>
      <c r="W4">
        <f t="shared" si="1"/>
        <v>0.96411342739587158</v>
      </c>
      <c r="X4">
        <f t="shared" si="1"/>
        <v>9.1044326100521822</v>
      </c>
      <c r="Y4">
        <f t="shared" si="1"/>
        <v>3.0551194827209667</v>
      </c>
      <c r="Z4">
        <f t="shared" si="1"/>
        <v>11.656272828448431</v>
      </c>
      <c r="AA4">
        <f t="shared" si="1"/>
        <v>1.4026174297649137</v>
      </c>
      <c r="AB4">
        <f t="shared" si="1"/>
        <v>9.6995869719197216</v>
      </c>
    </row>
    <row r="5" spans="1:28" s="78" customFormat="1" ht="132.4" customHeight="1" x14ac:dyDescent="0.25">
      <c r="A5" s="78" t="s">
        <v>153</v>
      </c>
      <c r="B5" s="78" t="s">
        <v>157</v>
      </c>
      <c r="C5" s="78" t="s">
        <v>155</v>
      </c>
      <c r="D5" s="78" t="s">
        <v>2</v>
      </c>
      <c r="E5" s="78" t="s">
        <v>148</v>
      </c>
      <c r="F5" s="78" t="s">
        <v>153</v>
      </c>
      <c r="G5" s="79" t="s">
        <v>251</v>
      </c>
      <c r="H5" s="79" t="s">
        <v>248</v>
      </c>
      <c r="I5" s="79" t="s">
        <v>164</v>
      </c>
      <c r="J5" s="79" t="s">
        <v>165</v>
      </c>
      <c r="K5" s="79" t="s">
        <v>166</v>
      </c>
      <c r="L5" s="79" t="s">
        <v>167</v>
      </c>
      <c r="M5" s="79" t="s">
        <v>168</v>
      </c>
      <c r="N5" s="79" t="s">
        <v>169</v>
      </c>
      <c r="O5" s="79" t="s">
        <v>170</v>
      </c>
      <c r="P5" s="79" t="s">
        <v>171</v>
      </c>
      <c r="Q5" s="79" t="s">
        <v>172</v>
      </c>
      <c r="R5" s="79" t="s">
        <v>173</v>
      </c>
      <c r="S5" s="79" t="s">
        <v>174</v>
      </c>
      <c r="T5" s="79" t="s">
        <v>175</v>
      </c>
      <c r="U5" s="79" t="s">
        <v>176</v>
      </c>
      <c r="V5" s="79" t="s">
        <v>177</v>
      </c>
      <c r="W5" s="79" t="s">
        <v>178</v>
      </c>
      <c r="X5" s="79" t="s">
        <v>179</v>
      </c>
      <c r="Y5" s="79" t="s">
        <v>180</v>
      </c>
      <c r="Z5" s="79" t="s">
        <v>181</v>
      </c>
      <c r="AA5" s="79" t="s">
        <v>182</v>
      </c>
      <c r="AB5" s="79" t="s">
        <v>183</v>
      </c>
    </row>
    <row r="6" spans="1:28" ht="14.5" x14ac:dyDescent="0.35">
      <c r="A6" s="81">
        <f>F6</f>
        <v>201</v>
      </c>
      <c r="B6" s="81" t="str">
        <f>IF(C6&lt;0.25,"Extremely Close",IF(C6&lt;0.55,"Very Close",IF(C6&lt;0.85,"Close",IF(C6&lt;1.15,"Somewhat close","Not Close"))))</f>
        <v>Not Close</v>
      </c>
      <c r="C6" s="81">
        <f>D6/SQRT(SUM(G$3:AB$3))</f>
        <v>2.7952285109223967</v>
      </c>
      <c r="D6" s="81">
        <f>SQRT(SUM(Distcalc!A1:V1))</f>
        <v>44.460831237766797</v>
      </c>
      <c r="E6" s="81">
        <f t="shared" ref="E6:E37" si="2">ROUND(RANK(D6,D$6:D$158,1)-0.5,0)</f>
        <v>152</v>
      </c>
      <c r="F6" s="80">
        <v>201</v>
      </c>
      <c r="G6" s="92">
        <v>1032.2</v>
      </c>
      <c r="H6" s="93">
        <v>11.228070175438596</v>
      </c>
      <c r="I6" s="93">
        <v>37.824625725633979</v>
      </c>
      <c r="J6" s="83">
        <v>8.5889570552147241</v>
      </c>
      <c r="K6" s="83">
        <v>33.128834355828218</v>
      </c>
      <c r="L6" s="82">
        <v>9.3558282208588963</v>
      </c>
      <c r="M6" s="83">
        <v>16.564417177914109</v>
      </c>
      <c r="N6" s="84">
        <v>60.554699537750388</v>
      </c>
      <c r="O6" s="84">
        <v>7.2419106317411401</v>
      </c>
      <c r="P6" s="82">
        <v>3.9186440677966101</v>
      </c>
      <c r="Q6" s="82">
        <v>2.9288135593220339</v>
      </c>
      <c r="R6" s="82">
        <v>0.21694915254237288</v>
      </c>
      <c r="S6" s="82">
        <v>3.1457627118644069</v>
      </c>
      <c r="T6" s="82">
        <v>2.8881355932203387</v>
      </c>
      <c r="U6" s="82">
        <v>0.62372881355932208</v>
      </c>
      <c r="V6" s="82">
        <v>1.3288135593220338</v>
      </c>
      <c r="W6" s="82">
        <v>0.66440677966101691</v>
      </c>
      <c r="X6" s="85">
        <v>68.364174685418206</v>
      </c>
      <c r="Y6" s="86">
        <v>87.945762711864404</v>
      </c>
      <c r="Z6" s="82">
        <v>42.303306727480042</v>
      </c>
      <c r="AA6" s="87">
        <v>0.88939566704675022</v>
      </c>
      <c r="AB6" s="88">
        <v>0</v>
      </c>
    </row>
    <row r="7" spans="1:28" ht="14.5" x14ac:dyDescent="0.35">
      <c r="A7" s="81">
        <f t="shared" ref="A7:A70" si="3">F7</f>
        <v>202</v>
      </c>
      <c r="B7" s="81" t="str">
        <f t="shared" ref="B7:B70" si="4">IF(C7&lt;0.25,"Extremely Close",IF(C7&lt;0.55,"Very Close",IF(C7&lt;0.85,"Close",IF(C7&lt;1.15,"Somewhat close","Not Close"))))</f>
        <v>Not Close</v>
      </c>
      <c r="C7" s="81">
        <f t="shared" ref="C7:C37" si="5">D7/SQRT(SUM(G$3:AB$3))</f>
        <v>1.7432332362476077</v>
      </c>
      <c r="D7" s="81">
        <f>SQRT(SUM(Distcalc!A2:V2))</f>
        <v>27.727822044608043</v>
      </c>
      <c r="E7" s="81">
        <f t="shared" si="2"/>
        <v>64</v>
      </c>
      <c r="F7" s="80">
        <v>202</v>
      </c>
      <c r="G7" s="92">
        <v>795.4</v>
      </c>
      <c r="H7" s="93">
        <v>28.046387932162009</v>
      </c>
      <c r="I7" s="93">
        <v>23.632233473222193</v>
      </c>
      <c r="J7" s="83">
        <v>12.311956658687162</v>
      </c>
      <c r="K7" s="83">
        <v>34.096006047625046</v>
      </c>
      <c r="L7" s="82">
        <v>12.254000251984378</v>
      </c>
      <c r="M7" s="83">
        <v>24.145143001133928</v>
      </c>
      <c r="N7" s="84">
        <v>43.241266237861012</v>
      </c>
      <c r="O7" s="84">
        <v>7.2922184386429558</v>
      </c>
      <c r="P7" s="82">
        <v>5.5923172580308433</v>
      </c>
      <c r="Q7" s="82">
        <v>2.7607584710762558</v>
      </c>
      <c r="R7" s="82">
        <v>0.67577993809510839</v>
      </c>
      <c r="S7" s="82">
        <v>5.6744637783768574</v>
      </c>
      <c r="T7" s="82">
        <v>4.0292641305630443</v>
      </c>
      <c r="U7" s="82">
        <v>1.5866532327605769</v>
      </c>
      <c r="V7" s="82">
        <v>4.9024680263958098</v>
      </c>
      <c r="W7" s="82">
        <v>1.707376848296708</v>
      </c>
      <c r="X7" s="85">
        <v>50.549836915071424</v>
      </c>
      <c r="Y7" s="86">
        <v>83.973713113489282</v>
      </c>
      <c r="Z7" s="82">
        <v>32.161092542087886</v>
      </c>
      <c r="AA7" s="87">
        <v>4.4989439580043884</v>
      </c>
      <c r="AB7" s="88">
        <v>0</v>
      </c>
    </row>
    <row r="8" spans="1:28" ht="14.5" x14ac:dyDescent="0.35">
      <c r="A8" s="81">
        <f t="shared" si="3"/>
        <v>203</v>
      </c>
      <c r="B8" s="81" t="str">
        <f t="shared" si="4"/>
        <v>Close</v>
      </c>
      <c r="C8" s="81">
        <f>D8/SQRT(SUM(G$3:AB$3))</f>
        <v>0.75575472532324894</v>
      </c>
      <c r="D8" s="81">
        <f>SQRT(SUM(Distcalc!A3:V3))</f>
        <v>12.021014800200943</v>
      </c>
      <c r="E8" s="81">
        <f t="shared" si="2"/>
        <v>2</v>
      </c>
      <c r="F8" s="80">
        <v>203</v>
      </c>
      <c r="G8" s="92">
        <v>679.6</v>
      </c>
      <c r="H8" s="93">
        <v>17.787203320999907</v>
      </c>
      <c r="I8" s="93">
        <v>20.302729009131586</v>
      </c>
      <c r="J8" s="83">
        <v>6.7352259559675556</v>
      </c>
      <c r="K8" s="83">
        <v>26.451654435431955</v>
      </c>
      <c r="L8" s="82">
        <v>19.988412514484359</v>
      </c>
      <c r="M8" s="83">
        <v>26.269795287755894</v>
      </c>
      <c r="N8" s="84">
        <v>33.241576922457782</v>
      </c>
      <c r="O8" s="84">
        <v>9.1386165708858513</v>
      </c>
      <c r="P8" s="82">
        <v>4.8217098724450711</v>
      </c>
      <c r="Q8" s="82">
        <v>3.0782889490369545</v>
      </c>
      <c r="R8" s="82">
        <v>1.0190252084994715</v>
      </c>
      <c r="S8" s="82">
        <v>0.64622068927587928</v>
      </c>
      <c r="T8" s="82">
        <v>5.0118441056423508</v>
      </c>
      <c r="U8" s="82">
        <v>3.1627494038663246</v>
      </c>
      <c r="V8" s="82">
        <v>13.813802016837093</v>
      </c>
      <c r="W8" s="82">
        <v>2.1370459268454609</v>
      </c>
      <c r="X8" s="85">
        <v>33.198937553662077</v>
      </c>
      <c r="Y8" s="86">
        <v>83.091802621809649</v>
      </c>
      <c r="Z8" s="82">
        <v>43.266861299421052</v>
      </c>
      <c r="AA8" s="87">
        <v>6.7850957494185762</v>
      </c>
      <c r="AB8" s="88">
        <v>0</v>
      </c>
    </row>
    <row r="9" spans="1:28" ht="14.5" x14ac:dyDescent="0.35">
      <c r="A9" s="81">
        <f t="shared" si="3"/>
        <v>204</v>
      </c>
      <c r="B9" s="81" t="str">
        <f t="shared" si="4"/>
        <v>Not Close</v>
      </c>
      <c r="C9" s="81">
        <f t="shared" si="5"/>
        <v>1.6331012201485913</v>
      </c>
      <c r="D9" s="81">
        <f>SQRT(SUM(Distcalc!A4:V4))</f>
        <v>25.976065090741837</v>
      </c>
      <c r="E9" s="81">
        <f t="shared" si="2"/>
        <v>47</v>
      </c>
      <c r="F9" s="80">
        <v>204</v>
      </c>
      <c r="G9" s="92">
        <v>709.2</v>
      </c>
      <c r="H9" s="93">
        <v>30.143527071195113</v>
      </c>
      <c r="I9" s="93">
        <v>14.933416562630045</v>
      </c>
      <c r="J9" s="83">
        <v>5.4494303973325922</v>
      </c>
      <c r="K9" s="83">
        <v>36.864406779661017</v>
      </c>
      <c r="L9" s="82">
        <v>7.2120727979994443</v>
      </c>
      <c r="M9" s="83">
        <v>27.761183662128371</v>
      </c>
      <c r="N9" s="84">
        <v>30.285167796904886</v>
      </c>
      <c r="O9" s="84">
        <v>10.041731872717788</v>
      </c>
      <c r="P9" s="82">
        <v>6.4437406098997032</v>
      </c>
      <c r="Q9" s="82">
        <v>3.0856377147033744</v>
      </c>
      <c r="R9" s="82">
        <v>0.77354123522962603</v>
      </c>
      <c r="S9" s="82">
        <v>2.509440857595322</v>
      </c>
      <c r="T9" s="82">
        <v>2.739675965403825</v>
      </c>
      <c r="U9" s="82">
        <v>7.7833272424574647</v>
      </c>
      <c r="V9" s="82">
        <v>11.359889552117593</v>
      </c>
      <c r="W9" s="82">
        <v>3.9444512120842976</v>
      </c>
      <c r="X9" s="85">
        <v>41.810448640754309</v>
      </c>
      <c r="Y9" s="86">
        <v>82.89316603727616</v>
      </c>
      <c r="Z9" s="82">
        <v>23.777165896351658</v>
      </c>
      <c r="AA9" s="87">
        <v>6.8187629068738325</v>
      </c>
      <c r="AB9" s="88">
        <v>0</v>
      </c>
    </row>
    <row r="10" spans="1:28" ht="14.5" x14ac:dyDescent="0.35">
      <c r="A10" s="81">
        <f t="shared" si="3"/>
        <v>205</v>
      </c>
      <c r="B10" s="81" t="str">
        <f t="shared" si="4"/>
        <v>Not Close</v>
      </c>
      <c r="C10" s="81">
        <f t="shared" si="5"/>
        <v>1.6741265013637125</v>
      </c>
      <c r="D10" s="81">
        <f>SQRT(SUM(Distcalc!A5:V5))</f>
        <v>26.628612135629243</v>
      </c>
      <c r="E10" s="81">
        <f t="shared" si="2"/>
        <v>55</v>
      </c>
      <c r="F10" s="80">
        <v>205</v>
      </c>
      <c r="G10" s="92">
        <v>795.3</v>
      </c>
      <c r="H10" s="93">
        <v>21.737466513585915</v>
      </c>
      <c r="I10" s="93">
        <v>23.376127844862417</v>
      </c>
      <c r="J10" s="83">
        <v>18.172751450676984</v>
      </c>
      <c r="K10" s="83">
        <v>27.804642166344294</v>
      </c>
      <c r="L10" s="82">
        <v>13.2676499032882</v>
      </c>
      <c r="M10" s="83">
        <v>26.127296905222437</v>
      </c>
      <c r="N10" s="84">
        <v>45.849085135339486</v>
      </c>
      <c r="O10" s="84">
        <v>6.3722969907757445</v>
      </c>
      <c r="P10" s="82">
        <v>5.5037727474478473</v>
      </c>
      <c r="Q10" s="82">
        <v>1.8910314368222343</v>
      </c>
      <c r="R10" s="82">
        <v>0.883321552059531</v>
      </c>
      <c r="S10" s="82">
        <v>0.57865233187026355</v>
      </c>
      <c r="T10" s="82">
        <v>4.0417988635180526</v>
      </c>
      <c r="U10" s="82">
        <v>3.8965878143271251</v>
      </c>
      <c r="V10" s="82">
        <v>5.7821395889157392</v>
      </c>
      <c r="W10" s="82">
        <v>2.1052862301567732</v>
      </c>
      <c r="X10" s="85">
        <v>49.563988669593037</v>
      </c>
      <c r="Y10" s="86">
        <v>85.70739699604917</v>
      </c>
      <c r="Z10" s="82">
        <v>33.995532944534062</v>
      </c>
      <c r="AA10" s="87">
        <v>4.2126814741283036</v>
      </c>
      <c r="AB10" s="88">
        <v>0</v>
      </c>
    </row>
    <row r="11" spans="1:28" ht="14.5" x14ac:dyDescent="0.35">
      <c r="A11" s="81">
        <f t="shared" si="3"/>
        <v>206</v>
      </c>
      <c r="B11" s="81" t="str">
        <f t="shared" si="4"/>
        <v>Not Close</v>
      </c>
      <c r="C11" s="81">
        <f t="shared" si="5"/>
        <v>1.696257366111861</v>
      </c>
      <c r="D11" s="81">
        <f>SQRT(SUM(Distcalc!A6:V6))</f>
        <v>26.980625088727155</v>
      </c>
      <c r="E11" s="81">
        <f t="shared" si="2"/>
        <v>57</v>
      </c>
      <c r="F11" s="80">
        <v>206</v>
      </c>
      <c r="G11" s="92">
        <v>801</v>
      </c>
      <c r="H11" s="93">
        <v>30.255588428665352</v>
      </c>
      <c r="I11" s="93">
        <v>20.880872674272961</v>
      </c>
      <c r="J11" s="83">
        <v>9.2311439473897856</v>
      </c>
      <c r="K11" s="83">
        <v>32.1777489107196</v>
      </c>
      <c r="L11" s="82">
        <v>8.2000487131606725</v>
      </c>
      <c r="M11" s="83">
        <v>35.23855917295878</v>
      </c>
      <c r="N11" s="84">
        <v>34.141058616488422</v>
      </c>
      <c r="O11" s="84">
        <v>8.6124272370380393</v>
      </c>
      <c r="P11" s="82">
        <v>6.4713159490600356</v>
      </c>
      <c r="Q11" s="82">
        <v>1.7144936325045483</v>
      </c>
      <c r="R11" s="82">
        <v>0.46137052759248032</v>
      </c>
      <c r="S11" s="82">
        <v>2.2617343844754396</v>
      </c>
      <c r="T11" s="82">
        <v>2.6343238326258338</v>
      </c>
      <c r="U11" s="82">
        <v>3.8534869617950274</v>
      </c>
      <c r="V11" s="82">
        <v>6.1234687689508789</v>
      </c>
      <c r="W11" s="82">
        <v>2.779381443298969</v>
      </c>
      <c r="X11" s="85">
        <v>48.053087132140796</v>
      </c>
      <c r="Y11" s="86">
        <v>82.361673741661605</v>
      </c>
      <c r="Z11" s="82">
        <v>28.393689341143276</v>
      </c>
      <c r="AA11" s="87">
        <v>3.9976057120868784</v>
      </c>
      <c r="AB11" s="88">
        <v>0</v>
      </c>
    </row>
    <row r="12" spans="1:28" ht="14.5" x14ac:dyDescent="0.35">
      <c r="A12" s="81">
        <f t="shared" si="3"/>
        <v>207</v>
      </c>
      <c r="B12" s="81" t="str">
        <f t="shared" si="4"/>
        <v>Not Close</v>
      </c>
      <c r="C12" s="81">
        <f t="shared" si="5"/>
        <v>2.0441289497930906</v>
      </c>
      <c r="D12" s="81">
        <f>SQRT(SUM(Distcalc!A7:V7))</f>
        <v>32.513861356899731</v>
      </c>
      <c r="E12" s="81">
        <f t="shared" si="2"/>
        <v>130</v>
      </c>
      <c r="F12" s="80">
        <v>207</v>
      </c>
      <c r="G12" s="92">
        <v>901.3</v>
      </c>
      <c r="H12" s="93">
        <v>21.891509784954238</v>
      </c>
      <c r="I12" s="93">
        <v>29.228059876724387</v>
      </c>
      <c r="J12" s="83">
        <v>17.5910901312878</v>
      </c>
      <c r="K12" s="83">
        <v>23.506416875645375</v>
      </c>
      <c r="L12" s="82">
        <v>19.530904263165656</v>
      </c>
      <c r="M12" s="83">
        <v>20.069331759846584</v>
      </c>
      <c r="N12" s="84">
        <v>55.540385963617581</v>
      </c>
      <c r="O12" s="84">
        <v>5.162171137596399</v>
      </c>
      <c r="P12" s="82">
        <v>5.6640760420803158</v>
      </c>
      <c r="Q12" s="82">
        <v>1.6243405253105914</v>
      </c>
      <c r="R12" s="82">
        <v>0.57422360052694943</v>
      </c>
      <c r="S12" s="82">
        <v>0.52694942924317212</v>
      </c>
      <c r="T12" s="82">
        <v>4.7709093659588149</v>
      </c>
      <c r="U12" s="82">
        <v>2.0529596782835067</v>
      </c>
      <c r="V12" s="82">
        <v>3.4894641630265553</v>
      </c>
      <c r="W12" s="82">
        <v>0.97069631702689574</v>
      </c>
      <c r="X12" s="85">
        <v>52.679362762257298</v>
      </c>
      <c r="Y12" s="86">
        <v>86.32452773102888</v>
      </c>
      <c r="Z12" s="82">
        <v>35.661352755424261</v>
      </c>
      <c r="AA12" s="87">
        <v>3.4926657838443518</v>
      </c>
      <c r="AB12" s="88">
        <v>0</v>
      </c>
    </row>
    <row r="13" spans="1:28" ht="14.5" x14ac:dyDescent="0.35">
      <c r="A13" s="81">
        <f t="shared" si="3"/>
        <v>208</v>
      </c>
      <c r="B13" s="81" t="str">
        <f t="shared" si="4"/>
        <v>Not Close</v>
      </c>
      <c r="C13" s="81">
        <f t="shared" si="5"/>
        <v>1.8652085459803891</v>
      </c>
      <c r="D13" s="81">
        <f>SQRT(SUM(Distcalc!A8:V8))</f>
        <v>29.667958115778109</v>
      </c>
      <c r="E13" s="81">
        <f t="shared" si="2"/>
        <v>95</v>
      </c>
      <c r="F13" s="80">
        <v>208</v>
      </c>
      <c r="G13" s="92">
        <v>714.4</v>
      </c>
      <c r="H13" s="93">
        <v>25.314837988231847</v>
      </c>
      <c r="I13" s="93">
        <v>17.720054098520656</v>
      </c>
      <c r="J13" s="83">
        <v>10.816651501364877</v>
      </c>
      <c r="K13" s="83">
        <v>32.578317951384378</v>
      </c>
      <c r="L13" s="82">
        <v>11.092876641102301</v>
      </c>
      <c r="M13" s="83">
        <v>33.714090731834133</v>
      </c>
      <c r="N13" s="84">
        <v>32.887587441028145</v>
      </c>
      <c r="O13" s="84">
        <v>10.924027981129006</v>
      </c>
      <c r="P13" s="82">
        <v>7.6413955115049852</v>
      </c>
      <c r="Q13" s="82">
        <v>1.6440878166592983</v>
      </c>
      <c r="R13" s="82">
        <v>1.0135737051529929</v>
      </c>
      <c r="S13" s="82">
        <v>0.73279531222161365</v>
      </c>
      <c r="T13" s="82">
        <v>2.0090007456629468</v>
      </c>
      <c r="U13" s="82">
        <v>9.5306282705238772</v>
      </c>
      <c r="V13" s="82">
        <v>11.60957615990181</v>
      </c>
      <c r="W13" s="82">
        <v>4.7738925585477388</v>
      </c>
      <c r="X13" s="85">
        <v>46.620217478856226</v>
      </c>
      <c r="Y13" s="86">
        <v>84.996337673135685</v>
      </c>
      <c r="Z13" s="82">
        <v>32.984148226770344</v>
      </c>
      <c r="AA13" s="87">
        <v>4.875516278640486</v>
      </c>
      <c r="AB13" s="88">
        <v>0</v>
      </c>
    </row>
    <row r="14" spans="1:28" ht="14.5" x14ac:dyDescent="0.35">
      <c r="A14" s="81">
        <f t="shared" si="3"/>
        <v>209</v>
      </c>
      <c r="B14" s="81" t="str">
        <f t="shared" si="4"/>
        <v>Not Close</v>
      </c>
      <c r="C14" s="81">
        <f t="shared" si="5"/>
        <v>1.8046253283191647</v>
      </c>
      <c r="D14" s="81">
        <f>SQRT(SUM(Distcalc!A9:V9))</f>
        <v>28.70432304775008</v>
      </c>
      <c r="E14" s="81">
        <f t="shared" si="2"/>
        <v>74</v>
      </c>
      <c r="F14" s="80">
        <v>209</v>
      </c>
      <c r="G14" s="92">
        <v>654.1</v>
      </c>
      <c r="H14" s="93">
        <v>17.220273195491529</v>
      </c>
      <c r="I14" s="93">
        <v>17.77067153951576</v>
      </c>
      <c r="J14" s="83">
        <v>7.6696256750884597</v>
      </c>
      <c r="K14" s="83">
        <v>28.67341237817369</v>
      </c>
      <c r="L14" s="82">
        <v>16.261096281581725</v>
      </c>
      <c r="M14" s="83">
        <v>29.776832826370352</v>
      </c>
      <c r="N14" s="84">
        <v>35.47059645635666</v>
      </c>
      <c r="O14" s="84">
        <v>8.1246020777365402</v>
      </c>
      <c r="P14" s="82">
        <v>7.4204831723362989</v>
      </c>
      <c r="Q14" s="82">
        <v>1.6673614005835766</v>
      </c>
      <c r="R14" s="82">
        <v>0.5785019120285626</v>
      </c>
      <c r="S14" s="82">
        <v>0.50310817913260963</v>
      </c>
      <c r="T14" s="82">
        <v>4.2720698841908771</v>
      </c>
      <c r="U14" s="82">
        <v>11.183645359479494</v>
      </c>
      <c r="V14" s="82">
        <v>11.60809757688892</v>
      </c>
      <c r="W14" s="82">
        <v>4.3724740380955831</v>
      </c>
      <c r="X14" s="85">
        <v>38.001088004973738</v>
      </c>
      <c r="Y14" s="86">
        <v>83.106366783261137</v>
      </c>
      <c r="Z14" s="82">
        <v>42.404665305665382</v>
      </c>
      <c r="AA14" s="87">
        <v>5.433668415294898</v>
      </c>
      <c r="AB14" s="88">
        <v>0</v>
      </c>
    </row>
    <row r="15" spans="1:28" ht="14.5" x14ac:dyDescent="0.35">
      <c r="A15" s="81">
        <f t="shared" si="3"/>
        <v>210</v>
      </c>
      <c r="B15" s="81" t="str">
        <f t="shared" si="4"/>
        <v>Not Close</v>
      </c>
      <c r="C15" s="81">
        <f t="shared" si="5"/>
        <v>1.4222610069588879</v>
      </c>
      <c r="D15" s="81">
        <f>SQRT(SUM(Distcalc!A10:V10))</f>
        <v>22.622446200503486</v>
      </c>
      <c r="E15" s="81">
        <f t="shared" si="2"/>
        <v>21</v>
      </c>
      <c r="F15" s="80">
        <v>210</v>
      </c>
      <c r="G15" s="92">
        <v>709.1</v>
      </c>
      <c r="H15" s="93">
        <v>24.316178303532983</v>
      </c>
      <c r="I15" s="93">
        <v>18.771478946896572</v>
      </c>
      <c r="J15" s="83">
        <v>7.7536412817311691</v>
      </c>
      <c r="K15" s="83">
        <v>36.429463171036204</v>
      </c>
      <c r="L15" s="82">
        <v>10.323761964211402</v>
      </c>
      <c r="M15" s="83">
        <v>30.045776113191842</v>
      </c>
      <c r="N15" s="84">
        <v>33.512144737280515</v>
      </c>
      <c r="O15" s="84">
        <v>9.9040415819811418</v>
      </c>
      <c r="P15" s="82">
        <v>6.1668568732807687</v>
      </c>
      <c r="Q15" s="82">
        <v>2.0185026519080207</v>
      </c>
      <c r="R15" s="82">
        <v>0.56298845231942218</v>
      </c>
      <c r="S15" s="82">
        <v>1.3569998924667774</v>
      </c>
      <c r="T15" s="82">
        <v>2.6931869031472546</v>
      </c>
      <c r="U15" s="82">
        <v>6.2348456204493505</v>
      </c>
      <c r="V15" s="82">
        <v>16.446686068897577</v>
      </c>
      <c r="W15" s="82">
        <v>4.2055896462850741</v>
      </c>
      <c r="X15" s="85">
        <v>43.070059301578112</v>
      </c>
      <c r="Y15" s="86">
        <v>84.711203921146932</v>
      </c>
      <c r="Z15" s="82">
        <v>29.338492966401486</v>
      </c>
      <c r="AA15" s="87">
        <v>5.2349238511235487</v>
      </c>
      <c r="AB15" s="88">
        <v>0</v>
      </c>
    </row>
    <row r="16" spans="1:28" ht="14.5" x14ac:dyDescent="0.35">
      <c r="A16" s="81">
        <f t="shared" si="3"/>
        <v>211</v>
      </c>
      <c r="B16" s="81" t="str">
        <f t="shared" si="4"/>
        <v>Not Close</v>
      </c>
      <c r="C16" s="81">
        <f t="shared" si="5"/>
        <v>2.3154329067394559</v>
      </c>
      <c r="D16" s="81">
        <f>SQRT(SUM(Distcalc!A11:V11))</f>
        <v>36.829214966379844</v>
      </c>
      <c r="E16" s="81">
        <f t="shared" si="2"/>
        <v>147</v>
      </c>
      <c r="F16" s="80">
        <v>211</v>
      </c>
      <c r="G16" s="92">
        <v>780.4</v>
      </c>
      <c r="H16" s="93">
        <v>33.922797756515997</v>
      </c>
      <c r="I16" s="93">
        <v>20.37459478929043</v>
      </c>
      <c r="J16" s="83">
        <v>1.6313068283116419</v>
      </c>
      <c r="K16" s="83">
        <v>48.11018006774826</v>
      </c>
      <c r="L16" s="82">
        <v>7.1153503298270637</v>
      </c>
      <c r="M16" s="83">
        <v>19.589944731681229</v>
      </c>
      <c r="N16" s="84">
        <v>19.906532053797584</v>
      </c>
      <c r="O16" s="84">
        <v>11.879704612750169</v>
      </c>
      <c r="P16" s="82">
        <v>4.0771991688180842</v>
      </c>
      <c r="Q16" s="82">
        <v>2.671037718027832</v>
      </c>
      <c r="R16" s="82">
        <v>0.96105408979283413</v>
      </c>
      <c r="S16" s="82">
        <v>32.026084629431395</v>
      </c>
      <c r="T16" s="82">
        <v>2.2770921226623009</v>
      </c>
      <c r="U16" s="82">
        <v>2.1019614633839176</v>
      </c>
      <c r="V16" s="82">
        <v>3.7367766513443734</v>
      </c>
      <c r="W16" s="82">
        <v>1.4927429003211385</v>
      </c>
      <c r="X16" s="85">
        <v>41.026609071697891</v>
      </c>
      <c r="Y16" s="86">
        <v>83.305915874315218</v>
      </c>
      <c r="Z16" s="82">
        <v>24.247212538392407</v>
      </c>
      <c r="AA16" s="87">
        <v>7.9747573007298262</v>
      </c>
      <c r="AB16" s="88">
        <v>0</v>
      </c>
    </row>
    <row r="17" spans="1:28" ht="14.5" x14ac:dyDescent="0.35">
      <c r="A17" s="81">
        <f t="shared" si="3"/>
        <v>212</v>
      </c>
      <c r="B17" s="81" t="str">
        <f t="shared" si="4"/>
        <v>Not Close</v>
      </c>
      <c r="C17" s="81">
        <f t="shared" si="5"/>
        <v>1.8402678666274661</v>
      </c>
      <c r="D17" s="81">
        <f>SQRT(SUM(Distcalc!A12:V12))</f>
        <v>29.271252325416931</v>
      </c>
      <c r="E17" s="81">
        <f t="shared" si="2"/>
        <v>83</v>
      </c>
      <c r="F17" s="80">
        <v>212</v>
      </c>
      <c r="G17" s="92">
        <v>811.8</v>
      </c>
      <c r="H17" s="93">
        <v>17.46545643753252</v>
      </c>
      <c r="I17" s="93">
        <v>22.700849118223385</v>
      </c>
      <c r="J17" s="83">
        <v>24.184115204523369</v>
      </c>
      <c r="K17" s="83">
        <v>22.012545277851402</v>
      </c>
      <c r="L17" s="82">
        <v>18.575845922784698</v>
      </c>
      <c r="M17" s="83">
        <v>20.85166534146126</v>
      </c>
      <c r="N17" s="84">
        <v>50.11580827100903</v>
      </c>
      <c r="O17" s="84">
        <v>6.1935324174755566</v>
      </c>
      <c r="P17" s="82">
        <v>4.9645759702926755</v>
      </c>
      <c r="Q17" s="82">
        <v>2.8150295607420319</v>
      </c>
      <c r="R17" s="82">
        <v>3.1655238684669129</v>
      </c>
      <c r="S17" s="82">
        <v>0.48632713887848339</v>
      </c>
      <c r="T17" s="82">
        <v>3.1824622550855879</v>
      </c>
      <c r="U17" s="82">
        <v>4.0056026971123311</v>
      </c>
      <c r="V17" s="82">
        <v>4.826788709913842</v>
      </c>
      <c r="W17" s="82">
        <v>1.8374892099219857</v>
      </c>
      <c r="X17" s="85">
        <v>53.573395731847853</v>
      </c>
      <c r="Y17" s="86">
        <v>87.341161908174399</v>
      </c>
      <c r="Z17" s="82">
        <v>45.514318775719772</v>
      </c>
      <c r="AA17" s="87">
        <v>4.3527239008988987</v>
      </c>
      <c r="AB17" s="88">
        <v>0</v>
      </c>
    </row>
    <row r="18" spans="1:28" ht="14.5" x14ac:dyDescent="0.35">
      <c r="A18" s="81">
        <f t="shared" si="3"/>
        <v>213</v>
      </c>
      <c r="B18" s="81" t="str">
        <f t="shared" si="4"/>
        <v>Not Close</v>
      </c>
      <c r="C18" s="81">
        <f t="shared" si="5"/>
        <v>1.7836523193620304</v>
      </c>
      <c r="D18" s="81">
        <f>SQRT(SUM(Distcalc!A13:V13))</f>
        <v>28.370726918436269</v>
      </c>
      <c r="E18" s="81">
        <f t="shared" si="2"/>
        <v>69</v>
      </c>
      <c r="F18" s="80">
        <v>213</v>
      </c>
      <c r="G18" s="92">
        <v>812.8</v>
      </c>
      <c r="H18" s="93">
        <v>23.939272516806909</v>
      </c>
      <c r="I18" s="93">
        <v>27.737588425466537</v>
      </c>
      <c r="J18" s="83">
        <v>8.4155972359328732</v>
      </c>
      <c r="K18" s="83">
        <v>33.794011187890753</v>
      </c>
      <c r="L18" s="82">
        <v>11.14675880223758</v>
      </c>
      <c r="M18" s="83">
        <v>24.533837885269278</v>
      </c>
      <c r="N18" s="84">
        <v>39.541523678792039</v>
      </c>
      <c r="O18" s="84">
        <v>8.3074811256005496</v>
      </c>
      <c r="P18" s="82">
        <v>5.1938048095680864</v>
      </c>
      <c r="Q18" s="82">
        <v>3.287662491567759</v>
      </c>
      <c r="R18" s="82">
        <v>1.0610950062899962</v>
      </c>
      <c r="S18" s="82">
        <v>2.8710641944246933</v>
      </c>
      <c r="T18" s="82">
        <v>4.6058269065981152</v>
      </c>
      <c r="U18" s="82">
        <v>2.027840070010392</v>
      </c>
      <c r="V18" s="82">
        <v>4.1664387682546629</v>
      </c>
      <c r="W18" s="82">
        <v>1.3136064467902786</v>
      </c>
      <c r="X18" s="85">
        <v>50.289060659914789</v>
      </c>
      <c r="Y18" s="86">
        <v>84.146930664187138</v>
      </c>
      <c r="Z18" s="82">
        <v>30.52509170668986</v>
      </c>
      <c r="AA18" s="87">
        <v>3.8025186249669098</v>
      </c>
      <c r="AB18" s="88">
        <v>0</v>
      </c>
    </row>
    <row r="19" spans="1:28" ht="14.5" x14ac:dyDescent="0.35">
      <c r="A19" s="81">
        <f t="shared" si="3"/>
        <v>301</v>
      </c>
      <c r="B19" s="81" t="str">
        <f t="shared" si="4"/>
        <v>Extremely Close</v>
      </c>
      <c r="C19" s="81">
        <f t="shared" si="5"/>
        <v>0</v>
      </c>
      <c r="D19" s="81">
        <f>SQRT(SUM(Distcalc!A14:V14))</f>
        <v>0</v>
      </c>
      <c r="E19" s="81">
        <f t="shared" si="2"/>
        <v>1</v>
      </c>
      <c r="F19" s="80">
        <v>301</v>
      </c>
      <c r="G19" s="92">
        <v>589.79999999999995</v>
      </c>
      <c r="H19" s="93">
        <v>16.311473537540831</v>
      </c>
      <c r="I19" s="93">
        <v>20.765217998150636</v>
      </c>
      <c r="J19" s="83">
        <v>2.1456856064094301</v>
      </c>
      <c r="K19" s="83">
        <v>29.498112165024402</v>
      </c>
      <c r="L19" s="82">
        <v>20.475181876784234</v>
      </c>
      <c r="M19" s="83">
        <v>29.481536053043563</v>
      </c>
      <c r="N19" s="84">
        <v>23.562032499355169</v>
      </c>
      <c r="O19" s="84">
        <v>12.859722171045359</v>
      </c>
      <c r="P19" s="82">
        <v>4.2375114974369454</v>
      </c>
      <c r="Q19" s="82">
        <v>3.9997633276137505</v>
      </c>
      <c r="R19" s="82">
        <v>4.3068995379509545</v>
      </c>
      <c r="S19" s="82">
        <v>4.1423046511502815</v>
      </c>
      <c r="T19" s="82">
        <v>2.7620743258871183</v>
      </c>
      <c r="U19" s="82">
        <v>2.8115603702847061</v>
      </c>
      <c r="V19" s="82">
        <v>15.429425908095808</v>
      </c>
      <c r="W19" s="82">
        <v>1.7363146882110256</v>
      </c>
      <c r="X19" s="85">
        <v>20.866487904485766</v>
      </c>
      <c r="Y19" s="86">
        <v>80.973691712701239</v>
      </c>
      <c r="Z19" s="82">
        <v>46.388542070291763</v>
      </c>
      <c r="AA19" s="87">
        <v>9.0081944863018606</v>
      </c>
      <c r="AB19" s="88">
        <v>0</v>
      </c>
    </row>
    <row r="20" spans="1:28" ht="14.5" x14ac:dyDescent="0.35">
      <c r="A20" s="81">
        <f t="shared" si="3"/>
        <v>302</v>
      </c>
      <c r="B20" s="81" t="str">
        <f t="shared" si="4"/>
        <v>Not Close</v>
      </c>
      <c r="C20" s="81">
        <f t="shared" si="5"/>
        <v>1.572535356951541</v>
      </c>
      <c r="D20" s="81">
        <f>SQRT(SUM(Distcalc!A15:V15))</f>
        <v>25.012706062364899</v>
      </c>
      <c r="E20" s="81">
        <f t="shared" si="2"/>
        <v>37</v>
      </c>
      <c r="F20" s="80">
        <v>302</v>
      </c>
      <c r="G20" s="92">
        <v>677.5</v>
      </c>
      <c r="H20" s="93">
        <v>12.875374732334047</v>
      </c>
      <c r="I20" s="93">
        <v>22.931568427911472</v>
      </c>
      <c r="J20" s="83">
        <v>18.313984261971136</v>
      </c>
      <c r="K20" s="83">
        <v>19.844266440829479</v>
      </c>
      <c r="L20" s="82">
        <v>38.091205288354097</v>
      </c>
      <c r="M20" s="83">
        <v>17.9152404813155</v>
      </c>
      <c r="N20" s="84">
        <v>47.404033985266771</v>
      </c>
      <c r="O20" s="84">
        <v>5.5955659111770109</v>
      </c>
      <c r="P20" s="82">
        <v>4.8175293081097461</v>
      </c>
      <c r="Q20" s="82">
        <v>7.8342022413899537</v>
      </c>
      <c r="R20" s="82">
        <v>1.4994977356012862</v>
      </c>
      <c r="S20" s="82">
        <v>0.62151711907875173</v>
      </c>
      <c r="T20" s="82">
        <v>6.2235890298721053</v>
      </c>
      <c r="U20" s="82">
        <v>1.2536968343313148</v>
      </c>
      <c r="V20" s="82">
        <v>5.4412911842777207</v>
      </c>
      <c r="W20" s="82">
        <v>1.0020034457021318</v>
      </c>
      <c r="X20" s="85">
        <v>40.338186509399186</v>
      </c>
      <c r="Y20" s="86">
        <v>84.448042291223558</v>
      </c>
      <c r="Z20" s="82">
        <v>57.645898937579091</v>
      </c>
      <c r="AA20" s="87">
        <v>6.6783895935725006</v>
      </c>
      <c r="AB20" s="88">
        <v>0</v>
      </c>
    </row>
    <row r="21" spans="1:28" ht="14.5" x14ac:dyDescent="0.35">
      <c r="A21" s="81">
        <f t="shared" si="3"/>
        <v>303</v>
      </c>
      <c r="B21" s="81" t="str">
        <f t="shared" si="4"/>
        <v>Not Close</v>
      </c>
      <c r="C21" s="81">
        <f t="shared" si="5"/>
        <v>1.4158406739293279</v>
      </c>
      <c r="D21" s="81">
        <f>SQRT(SUM(Distcalc!A16:V16))</f>
        <v>22.520324552057886</v>
      </c>
      <c r="E21" s="81">
        <f t="shared" si="2"/>
        <v>20</v>
      </c>
      <c r="F21" s="80">
        <v>303</v>
      </c>
      <c r="G21" s="92">
        <v>671</v>
      </c>
      <c r="H21" s="93">
        <v>12.169997953475681</v>
      </c>
      <c r="I21" s="93">
        <v>24.171574807594602</v>
      </c>
      <c r="J21" s="83">
        <v>10.829195540277551</v>
      </c>
      <c r="K21" s="83">
        <v>12.571615649042398</v>
      </c>
      <c r="L21" s="82">
        <v>40.344846401484148</v>
      </c>
      <c r="M21" s="83">
        <v>21.678397992033613</v>
      </c>
      <c r="N21" s="84">
        <v>36.930185178447992</v>
      </c>
      <c r="O21" s="84">
        <v>8.4767344562884279</v>
      </c>
      <c r="P21" s="82">
        <v>2.325461105100497</v>
      </c>
      <c r="Q21" s="82">
        <v>3.0375392785251534</v>
      </c>
      <c r="R21" s="82">
        <v>0.31465924128329248</v>
      </c>
      <c r="S21" s="82">
        <v>0.33491812394125786</v>
      </c>
      <c r="T21" s="82">
        <v>1.7995922361065013</v>
      </c>
      <c r="U21" s="82">
        <v>1.0263063746513963</v>
      </c>
      <c r="V21" s="82">
        <v>6.8759509821247695</v>
      </c>
      <c r="W21" s="82">
        <v>0.55647271300921997</v>
      </c>
      <c r="X21" s="85">
        <v>21.767490280918068</v>
      </c>
      <c r="Y21" s="86">
        <v>82.660120605007819</v>
      </c>
      <c r="Z21" s="82">
        <v>72.517385858062283</v>
      </c>
      <c r="AA21" s="87">
        <v>5.6595827394065052</v>
      </c>
      <c r="AB21" s="88">
        <v>6.5518088595973217E-2</v>
      </c>
    </row>
    <row r="22" spans="1:28" ht="14.5" x14ac:dyDescent="0.35">
      <c r="A22" s="81">
        <f t="shared" si="3"/>
        <v>304</v>
      </c>
      <c r="B22" s="81" t="str">
        <f t="shared" si="4"/>
        <v>Not Close</v>
      </c>
      <c r="C22" s="81">
        <f t="shared" si="5"/>
        <v>1.6139097390682495</v>
      </c>
      <c r="D22" s="81">
        <f>SQRT(SUM(Distcalc!A17:V17))</f>
        <v>25.670805897018784</v>
      </c>
      <c r="E22" s="81">
        <f t="shared" si="2"/>
        <v>45</v>
      </c>
      <c r="F22" s="80">
        <v>304</v>
      </c>
      <c r="G22" s="92">
        <v>609.6</v>
      </c>
      <c r="H22" s="93">
        <v>12.186623948738486</v>
      </c>
      <c r="I22" s="93">
        <v>16.569374396394462</v>
      </c>
      <c r="J22" s="83">
        <v>6.55715055471891</v>
      </c>
      <c r="K22" s="83">
        <v>35.684383591925837</v>
      </c>
      <c r="L22" s="82">
        <v>22.748310974177592</v>
      </c>
      <c r="M22" s="83">
        <v>21.281034554221527</v>
      </c>
      <c r="N22" s="84">
        <v>27.435365685054613</v>
      </c>
      <c r="O22" s="84">
        <v>11.024471173786811</v>
      </c>
      <c r="P22" s="82">
        <v>5.0688430827562945</v>
      </c>
      <c r="Q22" s="82">
        <v>18.642096299985543</v>
      </c>
      <c r="R22" s="82">
        <v>4.6209212280899052</v>
      </c>
      <c r="S22" s="82">
        <v>0.56199090660797202</v>
      </c>
      <c r="T22" s="82">
        <v>9.1862538759378563</v>
      </c>
      <c r="U22" s="82">
        <v>7.622704561155472</v>
      </c>
      <c r="V22" s="82">
        <v>7.8373471715694931</v>
      </c>
      <c r="W22" s="82">
        <v>3.3796571502016293</v>
      </c>
      <c r="X22" s="85">
        <v>33.252702670068985</v>
      </c>
      <c r="Y22" s="86">
        <v>82.85718876018187</v>
      </c>
      <c r="Z22" s="82">
        <v>42.91025152784578</v>
      </c>
      <c r="AA22" s="87">
        <v>7.6546433817528969</v>
      </c>
      <c r="AB22" s="88">
        <v>0</v>
      </c>
    </row>
    <row r="23" spans="1:28" ht="14.5" x14ac:dyDescent="0.35">
      <c r="A23" s="81">
        <f t="shared" si="3"/>
        <v>305</v>
      </c>
      <c r="B23" s="81" t="str">
        <f t="shared" si="4"/>
        <v>Not Close</v>
      </c>
      <c r="C23" s="81">
        <f>D23/SQRT(SUM(G$3:AB$3))</f>
        <v>1.7739218791826845</v>
      </c>
      <c r="D23" s="81">
        <f>SQRT(SUM(Distcalc!A18:V18))</f>
        <v>28.21595479265385</v>
      </c>
      <c r="E23" s="81">
        <f t="shared" si="2"/>
        <v>68</v>
      </c>
      <c r="F23" s="80">
        <v>305</v>
      </c>
      <c r="G23" s="92">
        <v>785.3</v>
      </c>
      <c r="H23" s="93">
        <v>10.059103024684205</v>
      </c>
      <c r="I23" s="93">
        <v>24.611734978461456</v>
      </c>
      <c r="J23" s="83">
        <v>19.558006289579115</v>
      </c>
      <c r="K23" s="83">
        <v>10.830138284581915</v>
      </c>
      <c r="L23" s="82">
        <v>42.431683395798331</v>
      </c>
      <c r="M23" s="83">
        <v>20.56606212036359</v>
      </c>
      <c r="N23" s="84">
        <v>49.294884682769911</v>
      </c>
      <c r="O23" s="84">
        <v>5.419766206163656</v>
      </c>
      <c r="P23" s="82">
        <v>3.5220690903449348</v>
      </c>
      <c r="Q23" s="82">
        <v>2.0087785075244349</v>
      </c>
      <c r="R23" s="82">
        <v>0.32773956663391424</v>
      </c>
      <c r="S23" s="82">
        <v>0.40886642188550448</v>
      </c>
      <c r="T23" s="82">
        <v>1.5530459740394065</v>
      </c>
      <c r="U23" s="82">
        <v>2.1361250452500387</v>
      </c>
      <c r="V23" s="82">
        <v>3.1736437916946789</v>
      </c>
      <c r="W23" s="82">
        <v>0.72981848270155658</v>
      </c>
      <c r="X23" s="85">
        <v>33.079588112826862</v>
      </c>
      <c r="Y23" s="86">
        <v>84.220665046284324</v>
      </c>
      <c r="Z23" s="82">
        <v>70.90293591722579</v>
      </c>
      <c r="AA23" s="87">
        <v>4.6438232642019832</v>
      </c>
      <c r="AB23" s="88">
        <v>0.92180793297822816</v>
      </c>
    </row>
    <row r="24" spans="1:28" ht="14.5" x14ac:dyDescent="0.35">
      <c r="A24" s="81">
        <f t="shared" si="3"/>
        <v>306</v>
      </c>
      <c r="B24" s="81" t="str">
        <f t="shared" si="4"/>
        <v>Not Close</v>
      </c>
      <c r="C24" s="81">
        <f t="shared" si="5"/>
        <v>1.4796953774063064</v>
      </c>
      <c r="D24" s="81">
        <f>SQRT(SUM(Distcalc!A19:V19))</f>
        <v>23.535995787498575</v>
      </c>
      <c r="E24" s="81">
        <f t="shared" si="2"/>
        <v>26</v>
      </c>
      <c r="F24" s="80">
        <v>306</v>
      </c>
      <c r="G24" s="92">
        <v>671.4</v>
      </c>
      <c r="H24" s="93">
        <v>21.481380299486059</v>
      </c>
      <c r="I24" s="93">
        <v>20.704718997617828</v>
      </c>
      <c r="J24" s="83">
        <v>9.6677273080035917</v>
      </c>
      <c r="K24" s="83">
        <v>22.674811800835947</v>
      </c>
      <c r="L24" s="82">
        <v>28.824683747796492</v>
      </c>
      <c r="M24" s="83">
        <v>27.791389957537387</v>
      </c>
      <c r="N24" s="84">
        <v>36.395293387009126</v>
      </c>
      <c r="O24" s="84">
        <v>8.547093855008816</v>
      </c>
      <c r="P24" s="82">
        <v>6.5757971038422802</v>
      </c>
      <c r="Q24" s="82">
        <v>6.7863216815547451</v>
      </c>
      <c r="R24" s="82">
        <v>2.9899993945698418</v>
      </c>
      <c r="S24" s="82">
        <v>0.70725250290331276</v>
      </c>
      <c r="T24" s="82">
        <v>4.8453676337037468</v>
      </c>
      <c r="U24" s="82">
        <v>8.6191238875220844</v>
      </c>
      <c r="V24" s="82">
        <v>7.9754415512221426</v>
      </c>
      <c r="W24" s="82">
        <v>3.5651580447908242</v>
      </c>
      <c r="X24" s="85">
        <v>31.773185866858032</v>
      </c>
      <c r="Y24" s="86">
        <v>83.444237130481199</v>
      </c>
      <c r="Z24" s="82">
        <v>58.775256878835947</v>
      </c>
      <c r="AA24" s="87">
        <v>6.0906144403834217</v>
      </c>
      <c r="AB24" s="88">
        <v>0</v>
      </c>
    </row>
    <row r="25" spans="1:28" ht="14.5" x14ac:dyDescent="0.35">
      <c r="A25" s="81">
        <f t="shared" si="3"/>
        <v>307</v>
      </c>
      <c r="B25" s="81" t="str">
        <f t="shared" si="4"/>
        <v>Not Close</v>
      </c>
      <c r="C25" s="81">
        <f t="shared" si="5"/>
        <v>1.4987450611723363</v>
      </c>
      <c r="D25" s="81">
        <f>SQRT(SUM(Distcalc!A20:V20))</f>
        <v>23.838999556866536</v>
      </c>
      <c r="E25" s="81">
        <f t="shared" si="2"/>
        <v>29</v>
      </c>
      <c r="F25" s="80">
        <v>307</v>
      </c>
      <c r="G25" s="92">
        <v>622.4</v>
      </c>
      <c r="H25" s="93">
        <v>14.759635573569954</v>
      </c>
      <c r="I25" s="93">
        <v>18.869793386275564</v>
      </c>
      <c r="J25" s="83">
        <v>10.772588612199574</v>
      </c>
      <c r="K25" s="83">
        <v>29.9654102901196</v>
      </c>
      <c r="L25" s="82">
        <v>27.004224794823028</v>
      </c>
      <c r="M25" s="83">
        <v>19.385554009725965</v>
      </c>
      <c r="N25" s="84">
        <v>35.356837306705145</v>
      </c>
      <c r="O25" s="84">
        <v>9.9983399946369058</v>
      </c>
      <c r="P25" s="82">
        <v>4.4514830890326165</v>
      </c>
      <c r="Q25" s="82">
        <v>14.25325529104828</v>
      </c>
      <c r="R25" s="82">
        <v>4.346592839689289</v>
      </c>
      <c r="S25" s="82">
        <v>0.52770136711882742</v>
      </c>
      <c r="T25" s="82">
        <v>9.3278455542784879</v>
      </c>
      <c r="U25" s="82">
        <v>3.8977807586962876</v>
      </c>
      <c r="V25" s="82">
        <v>5.1112575306767045</v>
      </c>
      <c r="W25" s="82">
        <v>1.8818197128666356</v>
      </c>
      <c r="X25" s="85">
        <v>37.0350036353924</v>
      </c>
      <c r="Y25" s="86">
        <v>83.645394136191868</v>
      </c>
      <c r="Z25" s="82">
        <v>51.111361841362971</v>
      </c>
      <c r="AA25" s="87">
        <v>6.7471510775132568</v>
      </c>
      <c r="AB25" s="88">
        <v>0</v>
      </c>
    </row>
    <row r="26" spans="1:28" ht="14.5" x14ac:dyDescent="0.35">
      <c r="A26" s="81">
        <f t="shared" si="3"/>
        <v>308</v>
      </c>
      <c r="B26" s="81" t="str">
        <f t="shared" si="4"/>
        <v>Somewhat close</v>
      </c>
      <c r="C26" s="81">
        <f t="shared" si="5"/>
        <v>0.93021845686568994</v>
      </c>
      <c r="D26" s="81">
        <f>SQRT(SUM(Distcalc!A21:V21))</f>
        <v>14.796030329310531</v>
      </c>
      <c r="E26" s="81">
        <f t="shared" si="2"/>
        <v>3</v>
      </c>
      <c r="F26" s="80">
        <v>308</v>
      </c>
      <c r="G26" s="92">
        <v>638.9</v>
      </c>
      <c r="H26" s="93">
        <v>16.550910086218696</v>
      </c>
      <c r="I26" s="93">
        <v>19.399193817043109</v>
      </c>
      <c r="J26" s="83">
        <v>8.3424453280318094</v>
      </c>
      <c r="K26" s="83">
        <v>25.185139165009939</v>
      </c>
      <c r="L26" s="82">
        <v>28.347415506958249</v>
      </c>
      <c r="M26" s="83">
        <v>27.362077534791251</v>
      </c>
      <c r="N26" s="84">
        <v>31.374328625422716</v>
      </c>
      <c r="O26" s="84">
        <v>9.8940720111398441</v>
      </c>
      <c r="P26" s="82">
        <v>5.4991583084239561</v>
      </c>
      <c r="Q26" s="82">
        <v>3.7277655808952015</v>
      </c>
      <c r="R26" s="82">
        <v>0.83017032253109146</v>
      </c>
      <c r="S26" s="82">
        <v>1.7918749559952123</v>
      </c>
      <c r="T26" s="82">
        <v>3.9889139938425302</v>
      </c>
      <c r="U26" s="82">
        <v>5.5474835662120041</v>
      </c>
      <c r="V26" s="82">
        <v>9.0320226840680267</v>
      </c>
      <c r="W26" s="82">
        <v>2.6022031196994235</v>
      </c>
      <c r="X26" s="85">
        <v>28.716309570453468</v>
      </c>
      <c r="Y26" s="86">
        <v>81.847304986782561</v>
      </c>
      <c r="Z26" s="82">
        <v>57.925547883518455</v>
      </c>
      <c r="AA26" s="87">
        <v>7.0541045398445581</v>
      </c>
      <c r="AB26" s="88">
        <v>0.47301146364724483</v>
      </c>
    </row>
    <row r="27" spans="1:28" ht="14.5" x14ac:dyDescent="0.35">
      <c r="A27" s="81">
        <f t="shared" si="3"/>
        <v>309</v>
      </c>
      <c r="B27" s="81" t="str">
        <f t="shared" si="4"/>
        <v>Not Close</v>
      </c>
      <c r="C27" s="81">
        <f t="shared" si="5"/>
        <v>1.3255920487194559</v>
      </c>
      <c r="D27" s="81">
        <f>SQRT(SUM(Distcalc!A22:V22))</f>
        <v>21.084832291150569</v>
      </c>
      <c r="E27" s="81">
        <f t="shared" si="2"/>
        <v>12</v>
      </c>
      <c r="F27" s="80">
        <v>309</v>
      </c>
      <c r="G27" s="92">
        <v>670.8</v>
      </c>
      <c r="H27" s="93">
        <v>18.18019352038602</v>
      </c>
      <c r="I27" s="93">
        <v>16.665207366547005</v>
      </c>
      <c r="J27" s="83">
        <v>11.575426203898662</v>
      </c>
      <c r="K27" s="83">
        <v>35.123616110846974</v>
      </c>
      <c r="L27" s="82">
        <v>13.618148475174896</v>
      </c>
      <c r="M27" s="83">
        <v>27.329688242885279</v>
      </c>
      <c r="N27" s="84">
        <v>33.788743882544864</v>
      </c>
      <c r="O27" s="84">
        <v>9.3240212071778146</v>
      </c>
      <c r="P27" s="82">
        <v>6.4912955132077537</v>
      </c>
      <c r="Q27" s="82">
        <v>2.3320493005813452</v>
      </c>
      <c r="R27" s="82">
        <v>0.75315974047370604</v>
      </c>
      <c r="S27" s="82">
        <v>1.7326596737876874</v>
      </c>
      <c r="T27" s="82">
        <v>3.1868071518793686</v>
      </c>
      <c r="U27" s="82">
        <v>7.0950001176812094</v>
      </c>
      <c r="V27" s="82">
        <v>9.0367400735899821</v>
      </c>
      <c r="W27" s="82">
        <v>2.6305673018836839</v>
      </c>
      <c r="X27" s="85">
        <v>40.781145245888709</v>
      </c>
      <c r="Y27" s="86">
        <v>83.181786086942878</v>
      </c>
      <c r="Z27" s="82">
        <v>38.843607473885541</v>
      </c>
      <c r="AA27" s="87">
        <v>6.3508410573292133</v>
      </c>
      <c r="AB27" s="88">
        <v>0</v>
      </c>
    </row>
    <row r="28" spans="1:28" ht="14.5" x14ac:dyDescent="0.35">
      <c r="A28" s="81">
        <f t="shared" si="3"/>
        <v>310</v>
      </c>
      <c r="B28" s="81" t="str">
        <f t="shared" si="4"/>
        <v>Not Close</v>
      </c>
      <c r="C28" s="81">
        <f t="shared" si="5"/>
        <v>2.0635859601377642</v>
      </c>
      <c r="D28" s="81">
        <f>SQRT(SUM(Distcalc!A23:V23))</f>
        <v>32.823344052123296</v>
      </c>
      <c r="E28" s="81">
        <f t="shared" si="2"/>
        <v>134</v>
      </c>
      <c r="F28" s="80">
        <v>310</v>
      </c>
      <c r="G28" s="92">
        <v>693.5</v>
      </c>
      <c r="H28" s="93">
        <v>9.9165347145809299</v>
      </c>
      <c r="I28" s="93">
        <v>20.946571877634714</v>
      </c>
      <c r="J28" s="83">
        <v>11.452954675846243</v>
      </c>
      <c r="K28" s="83">
        <v>22.04173838209983</v>
      </c>
      <c r="L28" s="82">
        <v>40.049483648881242</v>
      </c>
      <c r="M28" s="83">
        <v>15.105063109581183</v>
      </c>
      <c r="N28" s="84">
        <v>42.447669100105827</v>
      </c>
      <c r="O28" s="84">
        <v>6.8088464780900786</v>
      </c>
      <c r="P28" s="82">
        <v>3.9735459473930792</v>
      </c>
      <c r="Q28" s="82">
        <v>26.374991633759453</v>
      </c>
      <c r="R28" s="82">
        <v>3.2615788769158689</v>
      </c>
      <c r="S28" s="82">
        <v>0.5764339736296098</v>
      </c>
      <c r="T28" s="82">
        <v>11.2747640720166</v>
      </c>
      <c r="U28" s="82">
        <v>2.8495415300180711</v>
      </c>
      <c r="V28" s="82">
        <v>3.5665283448229701</v>
      </c>
      <c r="W28" s="82">
        <v>1.828023559333378</v>
      </c>
      <c r="X28" s="85">
        <v>36.763735745924045</v>
      </c>
      <c r="Y28" s="86">
        <v>83.578743056020343</v>
      </c>
      <c r="Z28" s="82">
        <v>65.269141311055208</v>
      </c>
      <c r="AA28" s="87">
        <v>6.5991835572221964</v>
      </c>
      <c r="AB28" s="88">
        <v>0.2514055284117529</v>
      </c>
    </row>
    <row r="29" spans="1:28" ht="14.5" x14ac:dyDescent="0.35">
      <c r="A29" s="81">
        <f t="shared" si="3"/>
        <v>311</v>
      </c>
      <c r="B29" s="81" t="str">
        <f t="shared" si="4"/>
        <v>Not Close</v>
      </c>
      <c r="C29" s="81">
        <f t="shared" si="5"/>
        <v>1.6624973743004829</v>
      </c>
      <c r="D29" s="81">
        <f>SQRT(SUM(Distcalc!A24:V24))</f>
        <v>26.44363954616815</v>
      </c>
      <c r="E29" s="81">
        <f t="shared" si="2"/>
        <v>52</v>
      </c>
      <c r="F29" s="80">
        <v>311</v>
      </c>
      <c r="G29" s="92">
        <v>650.4</v>
      </c>
      <c r="H29" s="93">
        <v>12.39063728349352</v>
      </c>
      <c r="I29" s="93">
        <v>26.463495239286161</v>
      </c>
      <c r="J29" s="83">
        <v>11.123591153801463</v>
      </c>
      <c r="K29" s="83">
        <v>11.39470932259189</v>
      </c>
      <c r="L29" s="82">
        <v>44.823579534451376</v>
      </c>
      <c r="M29" s="83">
        <v>20.771524846043611</v>
      </c>
      <c r="N29" s="84">
        <v>36.592167951349886</v>
      </c>
      <c r="O29" s="84">
        <v>8.6706433745206652</v>
      </c>
      <c r="P29" s="82">
        <v>2.0793990692655293</v>
      </c>
      <c r="Q29" s="82">
        <v>2.1148074458757669</v>
      </c>
      <c r="R29" s="82">
        <v>0.62892021312470492</v>
      </c>
      <c r="S29" s="82">
        <v>0.41099008565454914</v>
      </c>
      <c r="T29" s="82">
        <v>1.0968166183314225</v>
      </c>
      <c r="U29" s="82">
        <v>1.2161091252444864</v>
      </c>
      <c r="V29" s="82">
        <v>3.1956059890739867</v>
      </c>
      <c r="W29" s="82">
        <v>0.42785121737371012</v>
      </c>
      <c r="X29" s="85">
        <v>19.444732529920557</v>
      </c>
      <c r="Y29" s="86">
        <v>81.569518446078106</v>
      </c>
      <c r="Z29" s="82">
        <v>73.764133375857782</v>
      </c>
      <c r="AA29" s="87">
        <v>4.8827662836037407</v>
      </c>
      <c r="AB29" s="88">
        <v>0.56822013893572532</v>
      </c>
    </row>
    <row r="30" spans="1:28" ht="14.5" x14ac:dyDescent="0.35">
      <c r="A30" s="81">
        <f t="shared" si="3"/>
        <v>312</v>
      </c>
      <c r="B30" s="81" t="str">
        <f t="shared" si="4"/>
        <v>Not Close</v>
      </c>
      <c r="C30" s="81">
        <f t="shared" si="5"/>
        <v>1.3767730182088711</v>
      </c>
      <c r="D30" s="81">
        <f>SQRT(SUM(Distcalc!A25:V25))</f>
        <v>21.898915446843368</v>
      </c>
      <c r="E30" s="81">
        <f t="shared" si="2"/>
        <v>16</v>
      </c>
      <c r="F30" s="80">
        <v>312</v>
      </c>
      <c r="G30" s="92">
        <v>621.70000000000005</v>
      </c>
      <c r="H30" s="93">
        <v>13.452625180457412</v>
      </c>
      <c r="I30" s="93">
        <v>21.378808887686429</v>
      </c>
      <c r="J30" s="83">
        <v>7.7465113065905218</v>
      </c>
      <c r="K30" s="83">
        <v>22.605505150524262</v>
      </c>
      <c r="L30" s="82">
        <v>41.038394817236984</v>
      </c>
      <c r="M30" s="83">
        <v>20.116980610694053</v>
      </c>
      <c r="N30" s="84">
        <v>35.46965229143629</v>
      </c>
      <c r="O30" s="84">
        <v>10.207027890404227</v>
      </c>
      <c r="P30" s="82">
        <v>3.8253460662344487</v>
      </c>
      <c r="Q30" s="82">
        <v>13.431969511126688</v>
      </c>
      <c r="R30" s="82">
        <v>3.3584486887448159</v>
      </c>
      <c r="S30" s="82">
        <v>0.96336370539104021</v>
      </c>
      <c r="T30" s="82">
        <v>6.4723147012440858</v>
      </c>
      <c r="U30" s="82">
        <v>1.6847000759301443</v>
      </c>
      <c r="V30" s="82">
        <v>4.1159248875649785</v>
      </c>
      <c r="W30" s="82">
        <v>1.5302844460019858</v>
      </c>
      <c r="X30" s="85">
        <v>28.037762102440528</v>
      </c>
      <c r="Y30" s="86">
        <v>84.061240581741728</v>
      </c>
      <c r="Z30" s="82">
        <v>62.876444408964815</v>
      </c>
      <c r="AA30" s="87">
        <v>6.4641666832977425</v>
      </c>
      <c r="AB30" s="88">
        <v>0.35884294141697332</v>
      </c>
    </row>
    <row r="31" spans="1:28" ht="14.5" x14ac:dyDescent="0.35">
      <c r="A31" s="81">
        <f t="shared" si="3"/>
        <v>313</v>
      </c>
      <c r="B31" s="81" t="str">
        <f t="shared" si="4"/>
        <v>Not Close</v>
      </c>
      <c r="C31" s="81">
        <f t="shared" si="5"/>
        <v>1.513510996442808</v>
      </c>
      <c r="D31" s="81">
        <f>SQRT(SUM(Distcalc!A26:V26))</f>
        <v>24.073866135238546</v>
      </c>
      <c r="E31" s="81">
        <f t="shared" si="2"/>
        <v>31</v>
      </c>
      <c r="F31" s="80">
        <v>313</v>
      </c>
      <c r="G31" s="92">
        <v>658.8</v>
      </c>
      <c r="H31" s="93">
        <v>15.932371282559266</v>
      </c>
      <c r="I31" s="93">
        <v>19.426814321981965</v>
      </c>
      <c r="J31" s="83">
        <v>8.1714588351869892</v>
      </c>
      <c r="K31" s="83">
        <v>28.315651000290437</v>
      </c>
      <c r="L31" s="82">
        <v>30.094134932431277</v>
      </c>
      <c r="M31" s="83">
        <v>20.161276544855038</v>
      </c>
      <c r="N31" s="84">
        <v>34.600331561586714</v>
      </c>
      <c r="O31" s="84">
        <v>10.382663088991812</v>
      </c>
      <c r="P31" s="82">
        <v>4.0750993278389647</v>
      </c>
      <c r="Q31" s="82">
        <v>18.964234102623674</v>
      </c>
      <c r="R31" s="82">
        <v>5.3851636300633574</v>
      </c>
      <c r="S31" s="82">
        <v>0.86195694546714607</v>
      </c>
      <c r="T31" s="82">
        <v>8.2006008891268998</v>
      </c>
      <c r="U31" s="82">
        <v>1.3313277444606764</v>
      </c>
      <c r="V31" s="82">
        <v>4.2475694704221576</v>
      </c>
      <c r="W31" s="82">
        <v>1.0415149021291006</v>
      </c>
      <c r="X31" s="85">
        <v>34.55864917203494</v>
      </c>
      <c r="Y31" s="86">
        <v>84.071712927779103</v>
      </c>
      <c r="Z31" s="82">
        <v>50.11696276158564</v>
      </c>
      <c r="AA31" s="87">
        <v>6.1326420939495483</v>
      </c>
      <c r="AB31" s="88">
        <v>0</v>
      </c>
    </row>
    <row r="32" spans="1:28" ht="14.5" x14ac:dyDescent="0.35">
      <c r="A32" s="81">
        <f t="shared" si="3"/>
        <v>314</v>
      </c>
      <c r="B32" s="81" t="str">
        <f t="shared" si="4"/>
        <v>Not Close</v>
      </c>
      <c r="C32" s="81">
        <f t="shared" si="5"/>
        <v>2.0787275488042902</v>
      </c>
      <c r="D32" s="81">
        <f>SQRT(SUM(Distcalc!A27:V27))</f>
        <v>33.064185763540991</v>
      </c>
      <c r="E32" s="81">
        <f t="shared" si="2"/>
        <v>138</v>
      </c>
      <c r="F32" s="80">
        <v>314</v>
      </c>
      <c r="G32" s="92">
        <v>742.8</v>
      </c>
      <c r="H32" s="93">
        <v>8.6589147286821717</v>
      </c>
      <c r="I32" s="93">
        <v>21.970626950438525</v>
      </c>
      <c r="J32" s="83">
        <v>17.752789349491653</v>
      </c>
      <c r="K32" s="83">
        <v>12.983948495353511</v>
      </c>
      <c r="L32" s="82">
        <v>38.488653246715415</v>
      </c>
      <c r="M32" s="83">
        <v>14.813412182829843</v>
      </c>
      <c r="N32" s="84">
        <v>53.634932664839972</v>
      </c>
      <c r="O32" s="84">
        <v>5.2002565148953535</v>
      </c>
      <c r="P32" s="82">
        <v>3.9166562539047858</v>
      </c>
      <c r="Q32" s="82">
        <v>3.9516431338248155</v>
      </c>
      <c r="R32" s="82">
        <v>1.8799200299887544</v>
      </c>
      <c r="S32" s="82">
        <v>0.55729101586904906</v>
      </c>
      <c r="T32" s="82">
        <v>8.1488191928026996</v>
      </c>
      <c r="U32" s="82">
        <v>0.64163438710483578</v>
      </c>
      <c r="V32" s="82">
        <v>1.6343871048356866</v>
      </c>
      <c r="W32" s="82">
        <v>0.23616143946020243</v>
      </c>
      <c r="X32" s="85">
        <v>41.437707065259268</v>
      </c>
      <c r="Y32" s="86">
        <v>86.173934774459582</v>
      </c>
      <c r="Z32" s="82">
        <v>64.051917849117672</v>
      </c>
      <c r="AA32" s="87">
        <v>4.5742390672386435</v>
      </c>
      <c r="AB32" s="88">
        <v>0.26490066225165565</v>
      </c>
    </row>
    <row r="33" spans="1:28" ht="14.5" x14ac:dyDescent="0.35">
      <c r="A33" s="81">
        <f t="shared" si="3"/>
        <v>315</v>
      </c>
      <c r="B33" s="81" t="str">
        <f t="shared" si="4"/>
        <v>Not Close</v>
      </c>
      <c r="C33" s="81">
        <f t="shared" si="5"/>
        <v>1.6514386050565442</v>
      </c>
      <c r="D33" s="81">
        <f>SQRT(SUM(Distcalc!A28:V28))</f>
        <v>26.267739053192024</v>
      </c>
      <c r="E33" s="81">
        <f t="shared" si="2"/>
        <v>50</v>
      </c>
      <c r="F33" s="80">
        <v>315</v>
      </c>
      <c r="G33" s="92">
        <v>710.4</v>
      </c>
      <c r="H33" s="93">
        <v>15.418184317229056</v>
      </c>
      <c r="I33" s="93">
        <v>20.383044486146375</v>
      </c>
      <c r="J33" s="83">
        <v>16.077279403457236</v>
      </c>
      <c r="K33" s="83">
        <v>21.046209467856738</v>
      </c>
      <c r="L33" s="82">
        <v>27.809287086204947</v>
      </c>
      <c r="M33" s="83">
        <v>16.883967913230144</v>
      </c>
      <c r="N33" s="84">
        <v>45.240247706007324</v>
      </c>
      <c r="O33" s="84">
        <v>7.1418885322967043</v>
      </c>
      <c r="P33" s="82">
        <v>4.6741748584076559</v>
      </c>
      <c r="Q33" s="82">
        <v>4.0592309194613732</v>
      </c>
      <c r="R33" s="82">
        <v>3.6741398046000606</v>
      </c>
      <c r="S33" s="82">
        <v>1.1097033947108812</v>
      </c>
      <c r="T33" s="82">
        <v>7.9451958756691514</v>
      </c>
      <c r="U33" s="82">
        <v>4.0692462930598472</v>
      </c>
      <c r="V33" s="82">
        <v>5.2290265557630962</v>
      </c>
      <c r="W33" s="82">
        <v>1.1232241490688206</v>
      </c>
      <c r="X33" s="85">
        <v>41.091146480974885</v>
      </c>
      <c r="Y33" s="86">
        <v>85.625935811470612</v>
      </c>
      <c r="Z33" s="82">
        <v>59.282349505440791</v>
      </c>
      <c r="AA33" s="87">
        <v>5.3303198445852438</v>
      </c>
      <c r="AB33" s="88">
        <v>0</v>
      </c>
    </row>
    <row r="34" spans="1:28" ht="14.5" x14ac:dyDescent="0.35">
      <c r="A34" s="81">
        <f t="shared" si="3"/>
        <v>316</v>
      </c>
      <c r="B34" s="81" t="str">
        <f t="shared" si="4"/>
        <v>Not Close</v>
      </c>
      <c r="C34" s="81">
        <f t="shared" si="5"/>
        <v>1.2856801997426928</v>
      </c>
      <c r="D34" s="81">
        <f>SQRT(SUM(Distcalc!A29:V29))</f>
        <v>20.449995470186145</v>
      </c>
      <c r="E34" s="81">
        <f t="shared" si="2"/>
        <v>11</v>
      </c>
      <c r="F34" s="80">
        <v>316</v>
      </c>
      <c r="G34" s="92">
        <v>622.79999999999995</v>
      </c>
      <c r="H34" s="93">
        <v>17.366911660998888</v>
      </c>
      <c r="I34" s="93">
        <v>15.096114457374338</v>
      </c>
      <c r="J34" s="83">
        <v>1.8478997715232621</v>
      </c>
      <c r="K34" s="83">
        <v>46.569082829094377</v>
      </c>
      <c r="L34" s="82">
        <v>13.285545707901278</v>
      </c>
      <c r="M34" s="83">
        <v>20.287981119284943</v>
      </c>
      <c r="N34" s="84">
        <v>20.779661442951756</v>
      </c>
      <c r="O34" s="84">
        <v>12.6085481256205</v>
      </c>
      <c r="P34" s="82">
        <v>4.527832614681282</v>
      </c>
      <c r="Q34" s="82">
        <v>13.794223076523457</v>
      </c>
      <c r="R34" s="82">
        <v>9.8404462569484128</v>
      </c>
      <c r="S34" s="82">
        <v>12.098680450932516</v>
      </c>
      <c r="T34" s="82">
        <v>6.46527092316484</v>
      </c>
      <c r="U34" s="82">
        <v>4.8866174866226819</v>
      </c>
      <c r="V34" s="82">
        <v>12.276936464231907</v>
      </c>
      <c r="W34" s="82">
        <v>2.4010987583770587</v>
      </c>
      <c r="X34" s="85">
        <v>30.144483178629926</v>
      </c>
      <c r="Y34" s="86">
        <v>83.062107122447912</v>
      </c>
      <c r="Z34" s="82">
        <v>33.315931007988652</v>
      </c>
      <c r="AA34" s="87">
        <v>10.49360218284262</v>
      </c>
      <c r="AB34" s="88">
        <v>0</v>
      </c>
    </row>
    <row r="35" spans="1:28" ht="14.5" x14ac:dyDescent="0.35">
      <c r="A35" s="81">
        <f t="shared" si="3"/>
        <v>317</v>
      </c>
      <c r="B35" s="81" t="str">
        <f t="shared" si="4"/>
        <v>Not Close</v>
      </c>
      <c r="C35" s="81">
        <f t="shared" si="5"/>
        <v>1.5306146536457941</v>
      </c>
      <c r="D35" s="81">
        <f>SQRT(SUM(Distcalc!A30:V30))</f>
        <v>24.34591645723517</v>
      </c>
      <c r="E35" s="81">
        <f t="shared" si="2"/>
        <v>33</v>
      </c>
      <c r="F35" s="80">
        <v>317</v>
      </c>
      <c r="G35" s="92">
        <v>683.9</v>
      </c>
      <c r="H35" s="93">
        <v>12.556953118128245</v>
      </c>
      <c r="I35" s="93">
        <v>24.011969455870137</v>
      </c>
      <c r="J35" s="83">
        <v>10.162781684292121</v>
      </c>
      <c r="K35" s="83">
        <v>23.765295387852277</v>
      </c>
      <c r="L35" s="82">
        <v>34.10525441559161</v>
      </c>
      <c r="M35" s="83">
        <v>18.049941863684182</v>
      </c>
      <c r="N35" s="84">
        <v>38.925607238364442</v>
      </c>
      <c r="O35" s="84">
        <v>7.0610078840531516</v>
      </c>
      <c r="P35" s="82">
        <v>4.1065347528408065</v>
      </c>
      <c r="Q35" s="82">
        <v>16.367351328099797</v>
      </c>
      <c r="R35" s="82">
        <v>11.130587518371152</v>
      </c>
      <c r="S35" s="82">
        <v>5.7393268093343375</v>
      </c>
      <c r="T35" s="82">
        <v>7.4491880847402951</v>
      </c>
      <c r="U35" s="82">
        <v>3.249094884754633</v>
      </c>
      <c r="V35" s="82">
        <v>4.4295085493063766</v>
      </c>
      <c r="W35" s="82">
        <v>1.2273721188658278</v>
      </c>
      <c r="X35" s="85">
        <v>33.917135559339599</v>
      </c>
      <c r="Y35" s="86">
        <v>83.100333369179481</v>
      </c>
      <c r="Z35" s="82">
        <v>63.551788507138895</v>
      </c>
      <c r="AA35" s="87">
        <v>8.3053327279148377</v>
      </c>
      <c r="AB35" s="88">
        <v>0</v>
      </c>
    </row>
    <row r="36" spans="1:28" ht="14.5" x14ac:dyDescent="0.35">
      <c r="A36" s="81">
        <f t="shared" si="3"/>
        <v>318</v>
      </c>
      <c r="B36" s="81" t="str">
        <f t="shared" si="4"/>
        <v>Not Close</v>
      </c>
      <c r="C36" s="81">
        <f t="shared" si="5"/>
        <v>2.4241746266613919</v>
      </c>
      <c r="D36" s="81">
        <f>SQRT(SUM(Distcalc!A31:V31))</f>
        <v>38.55885790578958</v>
      </c>
      <c r="E36" s="81">
        <f t="shared" si="2"/>
        <v>149</v>
      </c>
      <c r="F36" s="80">
        <v>318</v>
      </c>
      <c r="G36" s="92">
        <v>820.3</v>
      </c>
      <c r="H36" s="93">
        <v>8.7112772227413195</v>
      </c>
      <c r="I36" s="93">
        <v>24.229951378439882</v>
      </c>
      <c r="J36" s="83">
        <v>32.170363711460432</v>
      </c>
      <c r="K36" s="83">
        <v>8.4914599480065114</v>
      </c>
      <c r="L36" s="82">
        <v>37.73415291916713</v>
      </c>
      <c r="M36" s="83">
        <v>13.513447848587187</v>
      </c>
      <c r="N36" s="84">
        <v>67.683519688867278</v>
      </c>
      <c r="O36" s="84">
        <v>3.4030140982012638</v>
      </c>
      <c r="P36" s="82">
        <v>3.6258623455799777</v>
      </c>
      <c r="Q36" s="82">
        <v>2.7819669501042839</v>
      </c>
      <c r="R36" s="82">
        <v>0.62195839349697846</v>
      </c>
      <c r="S36" s="82">
        <v>0.46366115835071392</v>
      </c>
      <c r="T36" s="82">
        <v>2.4717899352906572</v>
      </c>
      <c r="U36" s="82">
        <v>0.4492218835231831</v>
      </c>
      <c r="V36" s="82">
        <v>0.87865661265308304</v>
      </c>
      <c r="W36" s="82">
        <v>0.17808438953954758</v>
      </c>
      <c r="X36" s="85">
        <v>53.037613627275881</v>
      </c>
      <c r="Y36" s="86">
        <v>87.868335205091185</v>
      </c>
      <c r="Z36" s="82">
        <v>63.568610258658488</v>
      </c>
      <c r="AA36" s="87">
        <v>4.2875931608943443</v>
      </c>
      <c r="AB36" s="88">
        <v>0</v>
      </c>
    </row>
    <row r="37" spans="1:28" ht="14.5" x14ac:dyDescent="0.35">
      <c r="A37" s="81">
        <f t="shared" si="3"/>
        <v>319</v>
      </c>
      <c r="B37" s="81" t="str">
        <f t="shared" si="4"/>
        <v>Not Close</v>
      </c>
      <c r="C37" s="81">
        <f t="shared" si="5"/>
        <v>1.6639340346828055</v>
      </c>
      <c r="D37" s="81">
        <f>SQRT(SUM(Distcalc!A32:V32))</f>
        <v>26.466491028454779</v>
      </c>
      <c r="E37" s="81">
        <f t="shared" si="2"/>
        <v>53</v>
      </c>
      <c r="F37" s="80">
        <v>319</v>
      </c>
      <c r="G37" s="92">
        <v>668.6</v>
      </c>
      <c r="H37" s="93">
        <v>11.921062185571287</v>
      </c>
      <c r="I37" s="93">
        <v>21.619839221349221</v>
      </c>
      <c r="J37" s="83">
        <v>12.669868657667708</v>
      </c>
      <c r="K37" s="83">
        <v>13.464296282807128</v>
      </c>
      <c r="L37" s="82">
        <v>41.970362614099379</v>
      </c>
      <c r="M37" s="83">
        <v>18.23313833056384</v>
      </c>
      <c r="N37" s="84">
        <v>43.379473636280849</v>
      </c>
      <c r="O37" s="84">
        <v>6.7275293689099342</v>
      </c>
      <c r="P37" s="82">
        <v>3.7518538386292639</v>
      </c>
      <c r="Q37" s="82">
        <v>3.3942339044734045</v>
      </c>
      <c r="R37" s="82">
        <v>1.3647407781389038</v>
      </c>
      <c r="S37" s="82">
        <v>0.62215350309761974</v>
      </c>
      <c r="T37" s="82">
        <v>5.029293279900708</v>
      </c>
      <c r="U37" s="82">
        <v>1.4420497933167145</v>
      </c>
      <c r="V37" s="82">
        <v>2.8772627349510378</v>
      </c>
      <c r="W37" s="82">
        <v>0.47700188276377103</v>
      </c>
      <c r="X37" s="85">
        <v>30.083860197952127</v>
      </c>
      <c r="Y37" s="86">
        <v>84.267352455481586</v>
      </c>
      <c r="Z37" s="82">
        <v>67.991915470616831</v>
      </c>
      <c r="AA37" s="87">
        <v>4.7765241640443117</v>
      </c>
      <c r="AB37" s="88">
        <v>0</v>
      </c>
    </row>
    <row r="38" spans="1:28" ht="14.5" x14ac:dyDescent="0.35">
      <c r="A38" s="81">
        <f t="shared" si="3"/>
        <v>320</v>
      </c>
      <c r="B38" s="81" t="str">
        <f t="shared" si="4"/>
        <v>Not Close</v>
      </c>
      <c r="C38" s="81">
        <f t="shared" ref="C38:C69" si="6">D38/SQRT(SUM(G$3:AB$3))</f>
        <v>1.2013265259944641</v>
      </c>
      <c r="D38" s="81">
        <f>SQRT(SUM(Distcalc!A33:V33))</f>
        <v>19.108268152311862</v>
      </c>
      <c r="E38" s="81">
        <f t="shared" ref="E38:E69" si="7">ROUND(RANK(D38,D$6:D$158,1)-0.5,0)</f>
        <v>7</v>
      </c>
      <c r="F38" s="80">
        <v>320</v>
      </c>
      <c r="G38" s="92">
        <v>680.3</v>
      </c>
      <c r="H38" s="93">
        <v>15.675096344605844</v>
      </c>
      <c r="I38" s="93">
        <v>18.54756092933841</v>
      </c>
      <c r="J38" s="83">
        <v>5.55208683540656</v>
      </c>
      <c r="K38" s="83">
        <v>33.155628131854058</v>
      </c>
      <c r="L38" s="82">
        <v>20.876358804412213</v>
      </c>
      <c r="M38" s="83">
        <v>22.000224132686551</v>
      </c>
      <c r="N38" s="84">
        <v>29.332820857755998</v>
      </c>
      <c r="O38" s="84">
        <v>10.486531501233145</v>
      </c>
      <c r="P38" s="82">
        <v>5.3305143485550763</v>
      </c>
      <c r="Q38" s="82">
        <v>3.536896561070904</v>
      </c>
      <c r="R38" s="82">
        <v>10.202169224275796</v>
      </c>
      <c r="S38" s="82">
        <v>1.7936177874841721</v>
      </c>
      <c r="T38" s="82">
        <v>4.5293495812181268</v>
      </c>
      <c r="U38" s="82">
        <v>7.295672006474371</v>
      </c>
      <c r="V38" s="82">
        <v>7.2856042036948843</v>
      </c>
      <c r="W38" s="82">
        <v>2.7628374166018066</v>
      </c>
      <c r="X38" s="85">
        <v>29.987544983286647</v>
      </c>
      <c r="Y38" s="86">
        <v>82.713195404435254</v>
      </c>
      <c r="Z38" s="82">
        <v>49.928247695150787</v>
      </c>
      <c r="AA38" s="87">
        <v>7.1845221502978491</v>
      </c>
      <c r="AB38" s="88">
        <v>0</v>
      </c>
    </row>
    <row r="39" spans="1:28" ht="14.5" x14ac:dyDescent="0.35">
      <c r="A39" s="81">
        <f t="shared" si="3"/>
        <v>330</v>
      </c>
      <c r="B39" s="81" t="str">
        <f t="shared" si="4"/>
        <v>Not Close</v>
      </c>
      <c r="C39" s="81">
        <f t="shared" si="6"/>
        <v>1.1927602366731758</v>
      </c>
      <c r="D39" s="81">
        <f>SQRT(SUM(Distcalc!A34:V34))</f>
        <v>18.972012979484504</v>
      </c>
      <c r="E39" s="81">
        <f t="shared" si="7"/>
        <v>6</v>
      </c>
      <c r="F39" s="80">
        <v>330</v>
      </c>
      <c r="G39" s="92">
        <v>536.6</v>
      </c>
      <c r="H39" s="93">
        <v>27.105924036832985</v>
      </c>
      <c r="I39" s="93">
        <v>21.405118517519004</v>
      </c>
      <c r="J39" s="83">
        <v>7.2240985130445079</v>
      </c>
      <c r="K39" s="83">
        <v>26.206020321366147</v>
      </c>
      <c r="L39" s="82">
        <v>29.828477907423292</v>
      </c>
      <c r="M39" s="83">
        <v>23.148842701428094</v>
      </c>
      <c r="N39" s="84">
        <v>25.397697484181876</v>
      </c>
      <c r="O39" s="84">
        <v>12.979840418273616</v>
      </c>
      <c r="P39" s="82">
        <v>4.4364402238489529</v>
      </c>
      <c r="Q39" s="82">
        <v>6.0222078291217986</v>
      </c>
      <c r="R39" s="82">
        <v>13.47818591019016</v>
      </c>
      <c r="S39" s="82">
        <v>3.0317461057085211</v>
      </c>
      <c r="T39" s="82">
        <v>2.9027673583120932</v>
      </c>
      <c r="U39" s="82">
        <v>4.439795162365046</v>
      </c>
      <c r="V39" s="82">
        <v>2.7949433621143567</v>
      </c>
      <c r="W39" s="82">
        <v>1.7453135702603337</v>
      </c>
      <c r="X39" s="85">
        <v>22.977245482958558</v>
      </c>
      <c r="Y39" s="86">
        <v>79.444198519167415</v>
      </c>
      <c r="Z39" s="82">
        <v>55.173152584628568</v>
      </c>
      <c r="AA39" s="87">
        <v>8.6722371547660781</v>
      </c>
      <c r="AB39" s="88">
        <v>5.1535583316636303E-2</v>
      </c>
    </row>
    <row r="40" spans="1:28" ht="14.5" x14ac:dyDescent="0.35">
      <c r="A40" s="81">
        <f t="shared" si="3"/>
        <v>331</v>
      </c>
      <c r="B40" s="81" t="str">
        <f t="shared" si="4"/>
        <v>Not Close</v>
      </c>
      <c r="C40" s="81">
        <f t="shared" si="6"/>
        <v>1.2629571900795</v>
      </c>
      <c r="D40" s="81">
        <f>SQRT(SUM(Distcalc!A35:V35))</f>
        <v>20.088563875630758</v>
      </c>
      <c r="E40" s="81">
        <f t="shared" si="7"/>
        <v>10</v>
      </c>
      <c r="F40" s="80">
        <v>331</v>
      </c>
      <c r="G40" s="92">
        <v>540.70000000000005</v>
      </c>
      <c r="H40" s="93">
        <v>17.35728008178085</v>
      </c>
      <c r="I40" s="93">
        <v>24.196738751018103</v>
      </c>
      <c r="J40" s="83">
        <v>7.4987361680615621</v>
      </c>
      <c r="K40" s="83">
        <v>15.399090041004326</v>
      </c>
      <c r="L40" s="82">
        <v>34.717463348873785</v>
      </c>
      <c r="M40" s="83">
        <v>26.819917991349772</v>
      </c>
      <c r="N40" s="84">
        <v>28.554973380718927</v>
      </c>
      <c r="O40" s="84">
        <v>14.29012909297785</v>
      </c>
      <c r="P40" s="82">
        <v>2.5965421504290762</v>
      </c>
      <c r="Q40" s="82">
        <v>8.7553634528016158</v>
      </c>
      <c r="R40" s="82">
        <v>3.0003785966683494</v>
      </c>
      <c r="S40" s="82">
        <v>0.93103230691569916</v>
      </c>
      <c r="T40" s="82">
        <v>2.4160777385159009</v>
      </c>
      <c r="U40" s="82">
        <v>1.0465042907622413</v>
      </c>
      <c r="V40" s="82">
        <v>4.0497223624432106</v>
      </c>
      <c r="W40" s="82">
        <v>0.50826602725896008</v>
      </c>
      <c r="X40" s="85">
        <v>23.047861915893368</v>
      </c>
      <c r="Y40" s="86">
        <v>80.692516405855628</v>
      </c>
      <c r="Z40" s="82">
        <v>60.563643150429272</v>
      </c>
      <c r="AA40" s="87">
        <v>5.5936605698643778</v>
      </c>
      <c r="AB40" s="88">
        <v>0.17825593134780415</v>
      </c>
    </row>
    <row r="41" spans="1:28" ht="14.5" x14ac:dyDescent="0.35">
      <c r="A41" s="81">
        <f t="shared" si="3"/>
        <v>332</v>
      </c>
      <c r="B41" s="81" t="str">
        <f t="shared" si="4"/>
        <v>Not Close</v>
      </c>
      <c r="C41" s="81">
        <f t="shared" si="6"/>
        <v>1.7383796229794171</v>
      </c>
      <c r="D41" s="81">
        <f>SQRT(SUM(Distcalc!A36:V36))</f>
        <v>27.650620599514312</v>
      </c>
      <c r="E41" s="81">
        <f t="shared" si="7"/>
        <v>61</v>
      </c>
      <c r="F41" s="80">
        <v>332</v>
      </c>
      <c r="G41" s="92">
        <v>571.79999999999995</v>
      </c>
      <c r="H41" s="93">
        <v>16.611385777165864</v>
      </c>
      <c r="I41" s="93">
        <v>25.485252331212234</v>
      </c>
      <c r="J41" s="83">
        <v>9.5403838872222071</v>
      </c>
      <c r="K41" s="83">
        <v>12.458858823872077</v>
      </c>
      <c r="L41" s="82">
        <v>47.961145253837415</v>
      </c>
      <c r="M41" s="83">
        <v>18.919115719570094</v>
      </c>
      <c r="N41" s="84">
        <v>31.131470853846828</v>
      </c>
      <c r="O41" s="84">
        <v>14.162321204882456</v>
      </c>
      <c r="P41" s="82">
        <v>1.8400575217703923</v>
      </c>
      <c r="Q41" s="82">
        <v>1.833346648557961</v>
      </c>
      <c r="R41" s="82">
        <v>3.3039865782535753</v>
      </c>
      <c r="S41" s="82">
        <v>0.12686746025405449</v>
      </c>
      <c r="T41" s="82">
        <v>0.50906766797155867</v>
      </c>
      <c r="U41" s="82">
        <v>0.84940480945913566</v>
      </c>
      <c r="V41" s="82">
        <v>0.4480306782775425</v>
      </c>
      <c r="W41" s="82">
        <v>0.19525445394263802</v>
      </c>
      <c r="X41" s="85">
        <v>19.171260471705189</v>
      </c>
      <c r="Y41" s="86">
        <v>78.207238156107692</v>
      </c>
      <c r="Z41" s="82">
        <v>68.765737254267819</v>
      </c>
      <c r="AA41" s="87">
        <v>4.8934679325771748</v>
      </c>
      <c r="AB41" s="88">
        <v>0</v>
      </c>
    </row>
    <row r="42" spans="1:28" ht="14.5" x14ac:dyDescent="0.35">
      <c r="A42" s="81">
        <f t="shared" si="3"/>
        <v>333</v>
      </c>
      <c r="B42" s="81" t="str">
        <f t="shared" si="4"/>
        <v>Not Close</v>
      </c>
      <c r="C42" s="81">
        <f t="shared" si="6"/>
        <v>1.34811694883105</v>
      </c>
      <c r="D42" s="81">
        <f>SQRT(SUM(Distcalc!A37:V37))</f>
        <v>21.44311276038443</v>
      </c>
      <c r="E42" s="81">
        <f t="shared" si="7"/>
        <v>13</v>
      </c>
      <c r="F42" s="80">
        <v>333</v>
      </c>
      <c r="G42" s="92">
        <v>495.6</v>
      </c>
      <c r="H42" s="93">
        <v>20.745854978175359</v>
      </c>
      <c r="I42" s="93">
        <v>21.972021051684585</v>
      </c>
      <c r="J42" s="83">
        <v>5.1255603602174</v>
      </c>
      <c r="K42" s="83">
        <v>19.198370822919557</v>
      </c>
      <c r="L42" s="82">
        <v>31.290250062813239</v>
      </c>
      <c r="M42" s="83">
        <v>22.069266473598603</v>
      </c>
      <c r="N42" s="84">
        <v>20.972009101010634</v>
      </c>
      <c r="O42" s="84">
        <v>17.257526853272658</v>
      </c>
      <c r="P42" s="82">
        <v>3.3106864504987614</v>
      </c>
      <c r="Q42" s="82">
        <v>10.192720320194246</v>
      </c>
      <c r="R42" s="82">
        <v>4.5289437550111504</v>
      </c>
      <c r="S42" s="82">
        <v>2.1385236136764232</v>
      </c>
      <c r="T42" s="82">
        <v>2.1031412405903986</v>
      </c>
      <c r="U42" s="82">
        <v>3.6946988116067168</v>
      </c>
      <c r="V42" s="82">
        <v>1.4269808448271943</v>
      </c>
      <c r="W42" s="82">
        <v>0.83716642375098593</v>
      </c>
      <c r="X42" s="85">
        <v>15.362508218617288</v>
      </c>
      <c r="Y42" s="86">
        <v>76.69307901305902</v>
      </c>
      <c r="Z42" s="82">
        <v>56.902171229156039</v>
      </c>
      <c r="AA42" s="87">
        <v>6.7531975834993165</v>
      </c>
      <c r="AB42" s="88">
        <v>0</v>
      </c>
    </row>
    <row r="43" spans="1:28" ht="14.5" x14ac:dyDescent="0.35">
      <c r="A43" s="81">
        <f t="shared" si="3"/>
        <v>334</v>
      </c>
      <c r="B43" s="81" t="str">
        <f t="shared" si="4"/>
        <v>Not Close</v>
      </c>
      <c r="C43" s="81">
        <f t="shared" si="6"/>
        <v>1.9982480870342225</v>
      </c>
      <c r="D43" s="81">
        <f>SQRT(SUM(Distcalc!A38:V38))</f>
        <v>31.78408155957932</v>
      </c>
      <c r="E43" s="81">
        <f t="shared" si="7"/>
        <v>115</v>
      </c>
      <c r="F43" s="80">
        <v>334</v>
      </c>
      <c r="G43" s="92">
        <v>645.4</v>
      </c>
      <c r="H43" s="93">
        <v>14.998865441343318</v>
      </c>
      <c r="I43" s="93">
        <v>28.944958108772571</v>
      </c>
      <c r="J43" s="83">
        <v>21.567558134461848</v>
      </c>
      <c r="K43" s="83">
        <v>7.8639675406832161</v>
      </c>
      <c r="L43" s="82">
        <v>58.007940316740104</v>
      </c>
      <c r="M43" s="83">
        <v>19.813707953405174</v>
      </c>
      <c r="N43" s="84">
        <v>47.327994413773538</v>
      </c>
      <c r="O43" s="84">
        <v>7.7225216575381328</v>
      </c>
      <c r="P43" s="82">
        <v>2.1308921296341099</v>
      </c>
      <c r="Q43" s="82">
        <v>3.434394263429362</v>
      </c>
      <c r="R43" s="82">
        <v>1.6513930150865614</v>
      </c>
      <c r="S43" s="82">
        <v>0.30627945459999806</v>
      </c>
      <c r="T43" s="82">
        <v>0.73110308989035877</v>
      </c>
      <c r="U43" s="82">
        <v>0.93383783156081557</v>
      </c>
      <c r="V43" s="82">
        <v>0.41224343652322015</v>
      </c>
      <c r="W43" s="82">
        <v>0.22112118602243147</v>
      </c>
      <c r="X43" s="85">
        <v>28.528356408924555</v>
      </c>
      <c r="Y43" s="86">
        <v>81.713229530565044</v>
      </c>
      <c r="Z43" s="82">
        <v>73.857720554057821</v>
      </c>
      <c r="AA43" s="87">
        <v>4.6260574509621639</v>
      </c>
      <c r="AB43" s="88">
        <v>2.907961330404405</v>
      </c>
    </row>
    <row r="44" spans="1:28" ht="14.5" x14ac:dyDescent="0.35">
      <c r="A44" s="81">
        <f t="shared" si="3"/>
        <v>335</v>
      </c>
      <c r="B44" s="81" t="str">
        <f t="shared" si="4"/>
        <v>Not Close</v>
      </c>
      <c r="C44" s="81">
        <f t="shared" si="6"/>
        <v>1.4951198417869302</v>
      </c>
      <c r="D44" s="81">
        <f>SQRT(SUM(Distcalc!A39:V39))</f>
        <v>23.781336912590906</v>
      </c>
      <c r="E44" s="81">
        <f t="shared" si="7"/>
        <v>27</v>
      </c>
      <c r="F44" s="80">
        <v>335</v>
      </c>
      <c r="G44" s="92">
        <v>517.79999999999995</v>
      </c>
      <c r="H44" s="93">
        <v>22.389971815440408</v>
      </c>
      <c r="I44" s="93">
        <v>23.74316792034201</v>
      </c>
      <c r="J44" s="83">
        <v>8.0388004857845736</v>
      </c>
      <c r="K44" s="83">
        <v>17.296733410145425</v>
      </c>
      <c r="L44" s="82">
        <v>38.180799053342881</v>
      </c>
      <c r="M44" s="83">
        <v>20.077538691495654</v>
      </c>
      <c r="N44" s="84">
        <v>25.186488717237943</v>
      </c>
      <c r="O44" s="84">
        <v>15.713329076666719</v>
      </c>
      <c r="P44" s="82">
        <v>2.6822811271224514</v>
      </c>
      <c r="Q44" s="82">
        <v>6.1272152768237396</v>
      </c>
      <c r="R44" s="82">
        <v>5.3055253357492678</v>
      </c>
      <c r="S44" s="82">
        <v>1.9285393375240882</v>
      </c>
      <c r="T44" s="82">
        <v>1.5015427572097444</v>
      </c>
      <c r="U44" s="82">
        <v>1.1870504932738757</v>
      </c>
      <c r="V44" s="82">
        <v>0.74223144699858534</v>
      </c>
      <c r="W44" s="82">
        <v>0.43553651192063064</v>
      </c>
      <c r="X44" s="85">
        <v>16.886492776471805</v>
      </c>
      <c r="Y44" s="86">
        <v>77.29566357125087</v>
      </c>
      <c r="Z44" s="82">
        <v>62.385227504590901</v>
      </c>
      <c r="AA44" s="87">
        <v>6.6721077331156913</v>
      </c>
      <c r="AB44" s="88">
        <v>0.31040794881981859</v>
      </c>
    </row>
    <row r="45" spans="1:28" ht="14.5" x14ac:dyDescent="0.35">
      <c r="A45" s="81">
        <f t="shared" si="3"/>
        <v>336</v>
      </c>
      <c r="B45" s="81" t="str">
        <f t="shared" si="4"/>
        <v>Not Close</v>
      </c>
      <c r="C45" s="81">
        <f t="shared" si="6"/>
        <v>1.4081801871501041</v>
      </c>
      <c r="D45" s="81">
        <f>SQRT(SUM(Distcalc!A40:V40))</f>
        <v>22.398477050660649</v>
      </c>
      <c r="E45" s="81">
        <f t="shared" si="7"/>
        <v>19</v>
      </c>
      <c r="F45" s="80">
        <v>336</v>
      </c>
      <c r="G45" s="92">
        <v>499.7</v>
      </c>
      <c r="H45" s="93">
        <v>23.970745854611941</v>
      </c>
      <c r="I45" s="93">
        <v>21.487081261716519</v>
      </c>
      <c r="J45" s="83">
        <v>6.5253715592296189</v>
      </c>
      <c r="K45" s="83">
        <v>16.492832644446398</v>
      </c>
      <c r="L45" s="82">
        <v>34.269633277636089</v>
      </c>
      <c r="M45" s="83">
        <v>24.602937296631783</v>
      </c>
      <c r="N45" s="84">
        <v>25.055428470878056</v>
      </c>
      <c r="O45" s="84">
        <v>15.713531585430228</v>
      </c>
      <c r="P45" s="82">
        <v>5.1244638633903872</v>
      </c>
      <c r="Q45" s="82">
        <v>12.892131318394998</v>
      </c>
      <c r="R45" s="82">
        <v>1.7697518739728226</v>
      </c>
      <c r="S45" s="82">
        <v>0.17316711428227843</v>
      </c>
      <c r="T45" s="82">
        <v>2.6355874453842145</v>
      </c>
      <c r="U45" s="82">
        <v>3.8108790636148635</v>
      </c>
      <c r="V45" s="82">
        <v>1.6358680402453201</v>
      </c>
      <c r="W45" s="82">
        <v>1.4915621116767548</v>
      </c>
      <c r="X45" s="85">
        <v>19.505916109714217</v>
      </c>
      <c r="Y45" s="86">
        <v>77.135928167715562</v>
      </c>
      <c r="Z45" s="82">
        <v>56.580248001017843</v>
      </c>
      <c r="AA45" s="87">
        <v>5.4943871908550852</v>
      </c>
      <c r="AB45" s="88">
        <v>0</v>
      </c>
    </row>
    <row r="46" spans="1:28" ht="14.5" x14ac:dyDescent="0.35">
      <c r="A46" s="81">
        <f t="shared" si="3"/>
        <v>340</v>
      </c>
      <c r="B46" s="81" t="str">
        <f t="shared" si="4"/>
        <v>Not Close</v>
      </c>
      <c r="C46" s="81">
        <f t="shared" si="6"/>
        <v>1.8826577175191179</v>
      </c>
      <c r="D46" s="81">
        <f>SQRT(SUM(Distcalc!A41:V41))</f>
        <v>29.945504179719141</v>
      </c>
      <c r="E46" s="81">
        <f t="shared" si="7"/>
        <v>98</v>
      </c>
      <c r="F46" s="80">
        <v>340</v>
      </c>
      <c r="G46" s="92">
        <v>515.6</v>
      </c>
      <c r="H46" s="93">
        <v>31.300452845048238</v>
      </c>
      <c r="I46" s="93">
        <v>30.505428820035561</v>
      </c>
      <c r="J46" s="83">
        <v>8.4452572250869409</v>
      </c>
      <c r="K46" s="83">
        <v>11.035495862813287</v>
      </c>
      <c r="L46" s="82">
        <v>30.825038973498021</v>
      </c>
      <c r="M46" s="83">
        <v>31.994243914138387</v>
      </c>
      <c r="N46" s="84">
        <v>24.71967380224261</v>
      </c>
      <c r="O46" s="84">
        <v>12.948971637584696</v>
      </c>
      <c r="P46" s="82">
        <v>1.3112349461591715</v>
      </c>
      <c r="Q46" s="82">
        <v>0.32009760577957819</v>
      </c>
      <c r="R46" s="82">
        <v>5.5520141473545677E-2</v>
      </c>
      <c r="S46" s="82">
        <v>6.8543384535241581E-3</v>
      </c>
      <c r="T46" s="82">
        <v>0.27348810429561393</v>
      </c>
      <c r="U46" s="82">
        <v>8.70500983597568E-2</v>
      </c>
      <c r="V46" s="82">
        <v>0.20357385206966749</v>
      </c>
      <c r="W46" s="82">
        <v>5.5520141473545677E-2</v>
      </c>
      <c r="X46" s="85">
        <v>15.457453614843249</v>
      </c>
      <c r="Y46" s="86">
        <v>75.84873845900762</v>
      </c>
      <c r="Z46" s="82">
        <v>61.797368034831955</v>
      </c>
      <c r="AA46" s="87">
        <v>4.8986514032255437</v>
      </c>
      <c r="AB46" s="88">
        <v>0.4756910886745766</v>
      </c>
    </row>
    <row r="47" spans="1:28" ht="14.5" x14ac:dyDescent="0.35">
      <c r="A47" s="81">
        <f t="shared" si="3"/>
        <v>341</v>
      </c>
      <c r="B47" s="81" t="str">
        <f t="shared" si="4"/>
        <v>Not Close</v>
      </c>
      <c r="C47" s="81">
        <f t="shared" si="6"/>
        <v>1.6357048526764018</v>
      </c>
      <c r="D47" s="81">
        <f>SQRT(SUM(Distcalc!A42:V42))</f>
        <v>26.017478401307258</v>
      </c>
      <c r="E47" s="81">
        <f t="shared" si="7"/>
        <v>48</v>
      </c>
      <c r="F47" s="80">
        <v>341</v>
      </c>
      <c r="G47" s="92">
        <v>554.1</v>
      </c>
      <c r="H47" s="93">
        <v>25.518553758325403</v>
      </c>
      <c r="I47" s="93">
        <v>29.102301901570865</v>
      </c>
      <c r="J47" s="83">
        <v>9.3910418823944131</v>
      </c>
      <c r="K47" s="83">
        <v>12.046971733239332</v>
      </c>
      <c r="L47" s="82">
        <v>24.261384917050385</v>
      </c>
      <c r="M47" s="83">
        <v>33.07519443036859</v>
      </c>
      <c r="N47" s="84">
        <v>28.095657923738155</v>
      </c>
      <c r="O47" s="84">
        <v>12.079567996473441</v>
      </c>
      <c r="P47" s="82">
        <v>2.5205021279332782</v>
      </c>
      <c r="Q47" s="82">
        <v>1.0537825756032717</v>
      </c>
      <c r="R47" s="82">
        <v>0.42858827439083214</v>
      </c>
      <c r="S47" s="82">
        <v>0.23048143820417438</v>
      </c>
      <c r="T47" s="82">
        <v>0.73668299690190064</v>
      </c>
      <c r="U47" s="82">
        <v>0.31452676264699891</v>
      </c>
      <c r="V47" s="82">
        <v>1.8202673584683169</v>
      </c>
      <c r="W47" s="82">
        <v>0.50405754531908276</v>
      </c>
      <c r="X47" s="85">
        <v>22.436939082961</v>
      </c>
      <c r="Y47" s="86">
        <v>77.207851376992593</v>
      </c>
      <c r="Z47" s="82">
        <v>46.944289761034305</v>
      </c>
      <c r="AA47" s="87">
        <v>3.8878531825775364</v>
      </c>
      <c r="AB47" s="88">
        <v>0</v>
      </c>
    </row>
    <row r="48" spans="1:28" ht="14.5" x14ac:dyDescent="0.35">
      <c r="A48" s="81">
        <f t="shared" si="3"/>
        <v>342</v>
      </c>
      <c r="B48" s="81" t="str">
        <f t="shared" si="4"/>
        <v>Not Close</v>
      </c>
      <c r="C48" s="81">
        <f t="shared" si="6"/>
        <v>1.8489185118347389</v>
      </c>
      <c r="D48" s="81">
        <f>SQRT(SUM(Distcalc!A43:V43))</f>
        <v>29.408849260749932</v>
      </c>
      <c r="E48" s="81">
        <f t="shared" si="7"/>
        <v>89</v>
      </c>
      <c r="F48" s="80">
        <v>342</v>
      </c>
      <c r="G48" s="92">
        <v>552.29999999999995</v>
      </c>
      <c r="H48" s="93">
        <v>17.351171568444261</v>
      </c>
      <c r="I48" s="93">
        <v>28.478326008789452</v>
      </c>
      <c r="J48" s="83">
        <v>9.8016966553196081</v>
      </c>
      <c r="K48" s="83">
        <v>9.1532933484627428</v>
      </c>
      <c r="L48" s="82">
        <v>42.548765332036524</v>
      </c>
      <c r="M48" s="83">
        <v>25.774031447560379</v>
      </c>
      <c r="N48" s="84">
        <v>31.296616581991138</v>
      </c>
      <c r="O48" s="84">
        <v>14.247108420711275</v>
      </c>
      <c r="P48" s="82">
        <v>0.67253063180231365</v>
      </c>
      <c r="Q48" s="82">
        <v>0.28749401054144702</v>
      </c>
      <c r="R48" s="82">
        <v>7.5866475003992975E-2</v>
      </c>
      <c r="S48" s="82">
        <v>6.9591804139001068E-2</v>
      </c>
      <c r="T48" s="82">
        <v>0.28121933967645513</v>
      </c>
      <c r="U48" s="82">
        <v>3.4225477445410359E-2</v>
      </c>
      <c r="V48" s="82">
        <v>8.6704542861706257E-2</v>
      </c>
      <c r="W48" s="82">
        <v>2.0535286467246221E-2</v>
      </c>
      <c r="X48" s="85">
        <v>20.87157882989705</v>
      </c>
      <c r="Y48" s="86">
        <v>76.780865676409519</v>
      </c>
      <c r="Z48" s="82">
        <v>67.275800147882109</v>
      </c>
      <c r="AA48" s="87">
        <v>4.0495933241787263</v>
      </c>
      <c r="AB48" s="88">
        <v>0.91153854929609601</v>
      </c>
    </row>
    <row r="49" spans="1:28" ht="14.5" x14ac:dyDescent="0.35">
      <c r="A49" s="81">
        <f t="shared" si="3"/>
        <v>343</v>
      </c>
      <c r="B49" s="81" t="str">
        <f t="shared" si="4"/>
        <v>Not Close</v>
      </c>
      <c r="C49" s="81">
        <f t="shared" si="6"/>
        <v>1.877884963937327</v>
      </c>
      <c r="D49" s="81">
        <f>SQRT(SUM(Distcalc!A44:V44))</f>
        <v>29.869588886672336</v>
      </c>
      <c r="E49" s="81">
        <f t="shared" si="7"/>
        <v>96</v>
      </c>
      <c r="F49" s="80">
        <v>343</v>
      </c>
      <c r="G49" s="92">
        <v>555.79999999999995</v>
      </c>
      <c r="H49" s="93">
        <v>16.536926147704591</v>
      </c>
      <c r="I49" s="93">
        <v>26.360044823609279</v>
      </c>
      <c r="J49" s="83">
        <v>15.582127123977344</v>
      </c>
      <c r="K49" s="83">
        <v>8.0553807426054131</v>
      </c>
      <c r="L49" s="82">
        <v>42.296143126854268</v>
      </c>
      <c r="M49" s="83">
        <v>23.909017351433963</v>
      </c>
      <c r="N49" s="84">
        <v>36.754550032371775</v>
      </c>
      <c r="O49" s="84">
        <v>9.3302640097834697</v>
      </c>
      <c r="P49" s="82">
        <v>1.0299864859929142</v>
      </c>
      <c r="Q49" s="82">
        <v>0.2432521275430074</v>
      </c>
      <c r="R49" s="82">
        <v>4.6385916213156068E-2</v>
      </c>
      <c r="S49" s="82">
        <v>0.1124949779027722</v>
      </c>
      <c r="T49" s="82">
        <v>0.23850396289126705</v>
      </c>
      <c r="U49" s="82">
        <v>8.1449285949085071E-2</v>
      </c>
      <c r="V49" s="82">
        <v>0.16947295372365681</v>
      </c>
      <c r="W49" s="82">
        <v>3.9811534387669385E-2</v>
      </c>
      <c r="X49" s="85">
        <v>24.064301013535893</v>
      </c>
      <c r="Y49" s="86">
        <v>77.864056393586324</v>
      </c>
      <c r="Z49" s="82">
        <v>70.496904943610616</v>
      </c>
      <c r="AA49" s="87">
        <v>4.1982532010514708</v>
      </c>
      <c r="AB49" s="88">
        <v>0.6998064209795829</v>
      </c>
    </row>
    <row r="50" spans="1:28" ht="14.5" x14ac:dyDescent="0.35">
      <c r="A50" s="81">
        <f t="shared" si="3"/>
        <v>344</v>
      </c>
      <c r="B50" s="81" t="str">
        <f t="shared" si="4"/>
        <v>Not Close</v>
      </c>
      <c r="C50" s="81">
        <f t="shared" si="6"/>
        <v>1.8430867315935817</v>
      </c>
      <c r="D50" s="81">
        <f>SQRT(SUM(Distcalc!A45:V45))</f>
        <v>29.316089117489849</v>
      </c>
      <c r="E50" s="81">
        <f t="shared" si="7"/>
        <v>86</v>
      </c>
      <c r="F50" s="80">
        <v>344</v>
      </c>
      <c r="G50" s="92">
        <v>578.6</v>
      </c>
      <c r="H50" s="93">
        <v>19.47131139401402</v>
      </c>
      <c r="I50" s="93">
        <v>26.472437788941942</v>
      </c>
      <c r="J50" s="83">
        <v>17.336358215900994</v>
      </c>
      <c r="K50" s="83">
        <v>6.7041868446693718</v>
      </c>
      <c r="L50" s="82">
        <v>41.907711996277072</v>
      </c>
      <c r="M50" s="83">
        <v>27.181769265447986</v>
      </c>
      <c r="N50" s="84">
        <v>35.725297419936588</v>
      </c>
      <c r="O50" s="84">
        <v>11.054713633322667</v>
      </c>
      <c r="P50" s="82">
        <v>1.0275718221418901</v>
      </c>
      <c r="Q50" s="82">
        <v>0.42028500576953748</v>
      </c>
      <c r="R50" s="82">
        <v>7.0672925077318052E-2</v>
      </c>
      <c r="S50" s="82">
        <v>0.2661179612424675</v>
      </c>
      <c r="T50" s="82">
        <v>0.32584596429453722</v>
      </c>
      <c r="U50" s="82">
        <v>5.9102578936341209E-2</v>
      </c>
      <c r="V50" s="82">
        <v>0.12164499050918905</v>
      </c>
      <c r="W50" s="82">
        <v>3.6587310770115983E-2</v>
      </c>
      <c r="X50" s="85">
        <v>25.262765932943822</v>
      </c>
      <c r="Y50" s="86">
        <v>78.213350928598459</v>
      </c>
      <c r="Z50" s="82">
        <v>67.464060377143753</v>
      </c>
      <c r="AA50" s="87">
        <v>4.4407929835044069</v>
      </c>
      <c r="AB50" s="88">
        <v>0.87997173082996905</v>
      </c>
    </row>
    <row r="51" spans="1:28" ht="14.5" x14ac:dyDescent="0.35">
      <c r="A51" s="81">
        <f t="shared" si="3"/>
        <v>350</v>
      </c>
      <c r="B51" s="81" t="str">
        <f t="shared" si="4"/>
        <v>Not Close</v>
      </c>
      <c r="C51" s="81">
        <f t="shared" si="6"/>
        <v>1.5910755526804277</v>
      </c>
      <c r="D51" s="81">
        <f>SQRT(SUM(Distcalc!A46:V46))</f>
        <v>25.307605928403106</v>
      </c>
      <c r="E51" s="81">
        <f t="shared" si="7"/>
        <v>42</v>
      </c>
      <c r="F51" s="80">
        <v>350</v>
      </c>
      <c r="G51" s="92">
        <v>512.70000000000005</v>
      </c>
      <c r="H51" s="93">
        <v>18.244673345562298</v>
      </c>
      <c r="I51" s="93">
        <v>27.053010505183366</v>
      </c>
      <c r="J51" s="83">
        <v>10.940029939205083</v>
      </c>
      <c r="K51" s="83">
        <v>15.681422417743562</v>
      </c>
      <c r="L51" s="82">
        <v>39.585433660220573</v>
      </c>
      <c r="M51" s="83">
        <v>21.383618977789997</v>
      </c>
      <c r="N51" s="84">
        <v>30.450662469245227</v>
      </c>
      <c r="O51" s="84">
        <v>12.936106484099211</v>
      </c>
      <c r="P51" s="82">
        <v>1.7674304336201974</v>
      </c>
      <c r="Q51" s="82">
        <v>7.8273467588678622</v>
      </c>
      <c r="R51" s="82">
        <v>4.3448729343247132</v>
      </c>
      <c r="S51" s="82">
        <v>0.22183202907661514</v>
      </c>
      <c r="T51" s="82">
        <v>1.0914569378509029</v>
      </c>
      <c r="U51" s="82">
        <v>0.21966428937879806</v>
      </c>
      <c r="V51" s="82">
        <v>1.2468116161944607</v>
      </c>
      <c r="W51" s="82">
        <v>0.21424494013425535</v>
      </c>
      <c r="X51" s="85">
        <v>22.160120158390605</v>
      </c>
      <c r="Y51" s="86">
        <v>79.235582724559777</v>
      </c>
      <c r="Z51" s="82">
        <v>63.735810468243805</v>
      </c>
      <c r="AA51" s="87">
        <v>5.6534703663283805</v>
      </c>
      <c r="AB51" s="88">
        <v>0.69656702289855699</v>
      </c>
    </row>
    <row r="52" spans="1:28" ht="14.5" x14ac:dyDescent="0.35">
      <c r="A52" s="81">
        <f t="shared" si="3"/>
        <v>351</v>
      </c>
      <c r="B52" s="81" t="str">
        <f t="shared" si="4"/>
        <v>Not Close</v>
      </c>
      <c r="C52" s="81">
        <f t="shared" si="6"/>
        <v>1.7971268286629856</v>
      </c>
      <c r="D52" s="81">
        <f>SQRT(SUM(Distcalc!A47:V47))</f>
        <v>28.585052109275065</v>
      </c>
      <c r="E52" s="81">
        <f t="shared" si="7"/>
        <v>72</v>
      </c>
      <c r="F52" s="80">
        <v>351</v>
      </c>
      <c r="G52" s="92">
        <v>584.5</v>
      </c>
      <c r="H52" s="93">
        <v>16.121008403361344</v>
      </c>
      <c r="I52" s="93">
        <v>28.969656710398329</v>
      </c>
      <c r="J52" s="83">
        <v>13.957692578592725</v>
      </c>
      <c r="K52" s="83">
        <v>11.971450707862795</v>
      </c>
      <c r="L52" s="82">
        <v>45.242175944404011</v>
      </c>
      <c r="M52" s="83">
        <v>21.00110346770596</v>
      </c>
      <c r="N52" s="84">
        <v>39.003428356736961</v>
      </c>
      <c r="O52" s="84">
        <v>9.8694406612501755</v>
      </c>
      <c r="P52" s="82">
        <v>1.8183291905328001</v>
      </c>
      <c r="Q52" s="82">
        <v>0.74948665297741279</v>
      </c>
      <c r="R52" s="82">
        <v>4.8643683129795745</v>
      </c>
      <c r="S52" s="82">
        <v>0.16805360423646384</v>
      </c>
      <c r="T52" s="82">
        <v>0.86836701610288558</v>
      </c>
      <c r="U52" s="82">
        <v>0.32043661515184263</v>
      </c>
      <c r="V52" s="82">
        <v>0.60304766021830758</v>
      </c>
      <c r="W52" s="82">
        <v>9.9427212795849998E-2</v>
      </c>
      <c r="X52" s="85">
        <v>25.679521411430695</v>
      </c>
      <c r="Y52" s="86">
        <v>80.385820814870854</v>
      </c>
      <c r="Z52" s="82">
        <v>69.636296135086354</v>
      </c>
      <c r="AA52" s="87">
        <v>5.2347240536146353</v>
      </c>
      <c r="AB52" s="88">
        <v>1.5497676429266183</v>
      </c>
    </row>
    <row r="53" spans="1:28" ht="14.5" x14ac:dyDescent="0.35">
      <c r="A53" s="81">
        <f t="shared" si="3"/>
        <v>352</v>
      </c>
      <c r="B53" s="81" t="str">
        <f t="shared" si="4"/>
        <v>Somewhat close</v>
      </c>
      <c r="C53" s="81">
        <f t="shared" si="6"/>
        <v>1.117053343614306</v>
      </c>
      <c r="D53" s="81">
        <f>SQRT(SUM(Distcalc!A48:V48))</f>
        <v>17.767821128022842</v>
      </c>
      <c r="E53" s="81">
        <f t="shared" si="7"/>
        <v>4</v>
      </c>
      <c r="F53" s="80">
        <v>352</v>
      </c>
      <c r="G53" s="92">
        <v>535.79999999999995</v>
      </c>
      <c r="H53" s="93">
        <v>28.037351210835954</v>
      </c>
      <c r="I53" s="93">
        <v>21.256019547219346</v>
      </c>
      <c r="J53" s="83">
        <v>6.0087955894050635</v>
      </c>
      <c r="K53" s="83">
        <v>22.091375385149899</v>
      </c>
      <c r="L53" s="82">
        <v>20.773865579256306</v>
      </c>
      <c r="M53" s="83">
        <v>28.852641876880035</v>
      </c>
      <c r="N53" s="84">
        <v>23.521929704157174</v>
      </c>
      <c r="O53" s="84">
        <v>13.49273890246246</v>
      </c>
      <c r="P53" s="82">
        <v>4.603410272157924</v>
      </c>
      <c r="Q53" s="82">
        <v>2.2692083708487121</v>
      </c>
      <c r="R53" s="82">
        <v>8.5274692075758196</v>
      </c>
      <c r="S53" s="82">
        <v>1.2793986408998126</v>
      </c>
      <c r="T53" s="82">
        <v>2.3232702677455195</v>
      </c>
      <c r="U53" s="82">
        <v>1.916414742202267</v>
      </c>
      <c r="V53" s="82">
        <v>5.1116318543826909</v>
      </c>
      <c r="W53" s="82">
        <v>1.6147016558443492</v>
      </c>
      <c r="X53" s="85">
        <v>28.898299027135209</v>
      </c>
      <c r="Y53" s="86">
        <v>80.454040431143625</v>
      </c>
      <c r="Z53" s="82">
        <v>37.759368489869196</v>
      </c>
      <c r="AA53" s="87">
        <v>6.196058916226356</v>
      </c>
      <c r="AB53" s="88">
        <v>2.0471968310188084E-2</v>
      </c>
    </row>
    <row r="54" spans="1:28" ht="14.5" x14ac:dyDescent="0.35">
      <c r="A54" s="81">
        <f t="shared" si="3"/>
        <v>353</v>
      </c>
      <c r="B54" s="81" t="str">
        <f t="shared" si="4"/>
        <v>Not Close</v>
      </c>
      <c r="C54" s="81">
        <f t="shared" si="6"/>
        <v>1.5437138859879231</v>
      </c>
      <c r="D54" s="81">
        <f>SQRT(SUM(Distcalc!A49:V49))</f>
        <v>24.554272502628937</v>
      </c>
      <c r="E54" s="81">
        <f t="shared" si="7"/>
        <v>34</v>
      </c>
      <c r="F54" s="80">
        <v>353</v>
      </c>
      <c r="G54" s="92">
        <v>499.4</v>
      </c>
      <c r="H54" s="93">
        <v>19.617019352504975</v>
      </c>
      <c r="I54" s="93">
        <v>28.07897283996688</v>
      </c>
      <c r="J54" s="83">
        <v>7.709526288391463</v>
      </c>
      <c r="K54" s="83">
        <v>22.375498872115219</v>
      </c>
      <c r="L54" s="82">
        <v>32.98629186187749</v>
      </c>
      <c r="M54" s="83">
        <v>21.310081554745793</v>
      </c>
      <c r="N54" s="84">
        <v>24.651065898201512</v>
      </c>
      <c r="O54" s="84">
        <v>14.157002985903757</v>
      </c>
      <c r="P54" s="82">
        <v>1.8039369133425525</v>
      </c>
      <c r="Q54" s="82">
        <v>0.69142763131566898</v>
      </c>
      <c r="R54" s="82">
        <v>10.087284401303707</v>
      </c>
      <c r="S54" s="82">
        <v>7.2522087889122577</v>
      </c>
      <c r="T54" s="82">
        <v>0.83949541345593759</v>
      </c>
      <c r="U54" s="82">
        <v>0.37305966731437057</v>
      </c>
      <c r="V54" s="82">
        <v>0.7292227108409628</v>
      </c>
      <c r="W54" s="82">
        <v>0.14139806222404033</v>
      </c>
      <c r="X54" s="85">
        <v>18.607184214448687</v>
      </c>
      <c r="Y54" s="86">
        <v>78.486151438213938</v>
      </c>
      <c r="Z54" s="82">
        <v>64.946545823439578</v>
      </c>
      <c r="AA54" s="87">
        <v>7.3843684157720482</v>
      </c>
      <c r="AB54" s="88">
        <v>1.0235796831438393</v>
      </c>
    </row>
    <row r="55" spans="1:28" ht="14.5" x14ac:dyDescent="0.35">
      <c r="A55" s="81">
        <f t="shared" si="3"/>
        <v>354</v>
      </c>
      <c r="B55" s="81" t="str">
        <f t="shared" si="4"/>
        <v>Not Close</v>
      </c>
      <c r="C55" s="81">
        <f t="shared" si="6"/>
        <v>1.5532904060262041</v>
      </c>
      <c r="D55" s="81">
        <f>SQRT(SUM(Distcalc!A50:V50))</f>
        <v>24.706596378692506</v>
      </c>
      <c r="E55" s="81">
        <f t="shared" si="7"/>
        <v>35</v>
      </c>
      <c r="F55" s="80">
        <v>354</v>
      </c>
      <c r="G55" s="92">
        <v>491.5</v>
      </c>
      <c r="H55" s="93">
        <v>20.830707690621661</v>
      </c>
      <c r="I55" s="93">
        <v>27.717217246901132</v>
      </c>
      <c r="J55" s="83">
        <v>9.142835014618468</v>
      </c>
      <c r="K55" s="83">
        <v>17.91585184037795</v>
      </c>
      <c r="L55" s="82">
        <v>36.118264371599516</v>
      </c>
      <c r="M55" s="83">
        <v>22.40594807055589</v>
      </c>
      <c r="N55" s="84">
        <v>26.466884915638378</v>
      </c>
      <c r="O55" s="84">
        <v>14.820913158863297</v>
      </c>
      <c r="P55" s="82">
        <v>1.6858842035153685</v>
      </c>
      <c r="Q55" s="82">
        <v>0.52196751047477785</v>
      </c>
      <c r="R55" s="82">
        <v>10.517291059475955</v>
      </c>
      <c r="S55" s="82">
        <v>2.0510252764538333</v>
      </c>
      <c r="T55" s="82">
        <v>1.4029352996471405</v>
      </c>
      <c r="U55" s="82">
        <v>0.13462510451159429</v>
      </c>
      <c r="V55" s="82">
        <v>1.0066178867165174</v>
      </c>
      <c r="W55" s="82">
        <v>0.16721855086703291</v>
      </c>
      <c r="X55" s="85">
        <v>19.393587193558439</v>
      </c>
      <c r="Y55" s="86">
        <v>77.65317738865086</v>
      </c>
      <c r="Z55" s="82">
        <v>61.847816154970758</v>
      </c>
      <c r="AA55" s="87">
        <v>6.4327485380116958</v>
      </c>
      <c r="AB55" s="88">
        <v>0.96174285187931918</v>
      </c>
    </row>
    <row r="56" spans="1:28" ht="14.5" x14ac:dyDescent="0.35">
      <c r="A56" s="81">
        <f t="shared" si="3"/>
        <v>355</v>
      </c>
      <c r="B56" s="81" t="str">
        <f t="shared" si="4"/>
        <v>Not Close</v>
      </c>
      <c r="C56" s="81">
        <f t="shared" si="6"/>
        <v>1.5012870950123849</v>
      </c>
      <c r="D56" s="81">
        <f>SQRT(SUM(Distcalc!A51:V51))</f>
        <v>23.879433080323192</v>
      </c>
      <c r="E56" s="81">
        <f t="shared" si="7"/>
        <v>30</v>
      </c>
      <c r="F56" s="80">
        <v>355</v>
      </c>
      <c r="G56" s="92">
        <v>517.4</v>
      </c>
      <c r="H56" s="93">
        <v>24.184924182182126</v>
      </c>
      <c r="I56" s="93">
        <v>26.952912693314886</v>
      </c>
      <c r="J56" s="83">
        <v>9.7432585808774608</v>
      </c>
      <c r="K56" s="83">
        <v>13.897694806465498</v>
      </c>
      <c r="L56" s="82">
        <v>29.63680482172909</v>
      </c>
      <c r="M56" s="83">
        <v>29.051700520527575</v>
      </c>
      <c r="N56" s="84">
        <v>29.935794542536115</v>
      </c>
      <c r="O56" s="84">
        <v>12.919390831147476</v>
      </c>
      <c r="P56" s="82">
        <v>1.9732145528848004</v>
      </c>
      <c r="Q56" s="82">
        <v>1.0913381181791368</v>
      </c>
      <c r="R56" s="82">
        <v>0.78783241355430822</v>
      </c>
      <c r="S56" s="82">
        <v>0.25862105816622705</v>
      </c>
      <c r="T56" s="82">
        <v>0.80407638084408783</v>
      </c>
      <c r="U56" s="82">
        <v>0.28469690039455742</v>
      </c>
      <c r="V56" s="82">
        <v>2.2886894965652558</v>
      </c>
      <c r="W56" s="82">
        <v>0.22271334099934598</v>
      </c>
      <c r="X56" s="85">
        <v>22.302680368683124</v>
      </c>
      <c r="Y56" s="86">
        <v>78.387401520948302</v>
      </c>
      <c r="Z56" s="82">
        <v>50.336050059870985</v>
      </c>
      <c r="AA56" s="87">
        <v>4.7771254200625748</v>
      </c>
      <c r="AB56" s="88">
        <v>0.12140228184993138</v>
      </c>
    </row>
    <row r="57" spans="1:28" ht="14.5" x14ac:dyDescent="0.35">
      <c r="A57" s="81">
        <f t="shared" si="3"/>
        <v>356</v>
      </c>
      <c r="B57" s="81" t="str">
        <f t="shared" si="4"/>
        <v>Not Close</v>
      </c>
      <c r="C57" s="81">
        <f t="shared" si="6"/>
        <v>1.9450739088477895</v>
      </c>
      <c r="D57" s="81">
        <f>SQRT(SUM(Distcalc!A52:V52))</f>
        <v>30.938294478732114</v>
      </c>
      <c r="E57" s="81">
        <f t="shared" si="7"/>
        <v>106</v>
      </c>
      <c r="F57" s="80">
        <v>356</v>
      </c>
      <c r="G57" s="92">
        <v>619.79999999999995</v>
      </c>
      <c r="H57" s="93">
        <v>12.914791901012373</v>
      </c>
      <c r="I57" s="93">
        <v>26.279298937143665</v>
      </c>
      <c r="J57" s="83">
        <v>16.912876017746576</v>
      </c>
      <c r="K57" s="83">
        <v>9.1219345716932381</v>
      </c>
      <c r="L57" s="82">
        <v>51.387060601628399</v>
      </c>
      <c r="M57" s="83">
        <v>20.857101067719761</v>
      </c>
      <c r="N57" s="84">
        <v>44.154408776919951</v>
      </c>
      <c r="O57" s="84">
        <v>8.144656643640797</v>
      </c>
      <c r="P57" s="82">
        <v>1.8017827199717589</v>
      </c>
      <c r="Q57" s="82">
        <v>0.98349660224163804</v>
      </c>
      <c r="R57" s="82">
        <v>2.3556614597122936</v>
      </c>
      <c r="S57" s="82">
        <v>0.24887476833465716</v>
      </c>
      <c r="T57" s="82">
        <v>0.66225399346924363</v>
      </c>
      <c r="U57" s="82">
        <v>0.26299532256641073</v>
      </c>
      <c r="V57" s="82">
        <v>0.34454152325478776</v>
      </c>
      <c r="W57" s="82">
        <v>8.3664283823140062E-2</v>
      </c>
      <c r="X57" s="85">
        <v>29.808286412963074</v>
      </c>
      <c r="Y57" s="86">
        <v>81.105286382490519</v>
      </c>
      <c r="Z57" s="82">
        <v>73.222439928184357</v>
      </c>
      <c r="AA57" s="87">
        <v>4.2958214118823728</v>
      </c>
      <c r="AB57" s="88">
        <v>0.44091430588650604</v>
      </c>
    </row>
    <row r="58" spans="1:28" ht="14.5" x14ac:dyDescent="0.35">
      <c r="A58" s="81">
        <f t="shared" si="3"/>
        <v>357</v>
      </c>
      <c r="B58" s="81" t="str">
        <f t="shared" si="4"/>
        <v>Not Close</v>
      </c>
      <c r="C58" s="81">
        <f t="shared" si="6"/>
        <v>1.6559578004982352</v>
      </c>
      <c r="D58" s="81">
        <f>SQRT(SUM(Distcalc!A53:V53))</f>
        <v>26.339621257125756</v>
      </c>
      <c r="E58" s="81">
        <f t="shared" si="7"/>
        <v>51</v>
      </c>
      <c r="F58" s="80">
        <v>357</v>
      </c>
      <c r="G58" s="92">
        <v>499.1</v>
      </c>
      <c r="H58" s="93">
        <v>19.545342903146576</v>
      </c>
      <c r="I58" s="93">
        <v>26.1265017280158</v>
      </c>
      <c r="J58" s="83">
        <v>8.6117570268836943</v>
      </c>
      <c r="K58" s="83">
        <v>13.676416595275976</v>
      </c>
      <c r="L58" s="82">
        <v>35.972749153510378</v>
      </c>
      <c r="M58" s="83">
        <v>24.642026679720964</v>
      </c>
      <c r="N58" s="84">
        <v>27.57818715955689</v>
      </c>
      <c r="O58" s="84">
        <v>13.552440989860662</v>
      </c>
      <c r="P58" s="82">
        <v>1.4403348470755595</v>
      </c>
      <c r="Q58" s="82">
        <v>1.6724115919826377</v>
      </c>
      <c r="R58" s="82">
        <v>2.2386970874140539</v>
      </c>
      <c r="S58" s="82">
        <v>1.9587459648738852</v>
      </c>
      <c r="T58" s="82">
        <v>0.331929018256096</v>
      </c>
      <c r="U58" s="82">
        <v>0.16915613430358739</v>
      </c>
      <c r="V58" s="82">
        <v>0.54166438693439845</v>
      </c>
      <c r="W58" s="82">
        <v>0.1025879520709088</v>
      </c>
      <c r="X58" s="85">
        <v>17.548806450151741</v>
      </c>
      <c r="Y58" s="86">
        <v>77.657711878317016</v>
      </c>
      <c r="Z58" s="82">
        <v>63.776815898391838</v>
      </c>
      <c r="AA58" s="87">
        <v>4.6128084420713407</v>
      </c>
      <c r="AB58" s="88">
        <v>0.2940854626032719</v>
      </c>
    </row>
    <row r="59" spans="1:28" ht="14.5" x14ac:dyDescent="0.35">
      <c r="A59" s="81">
        <f t="shared" si="3"/>
        <v>358</v>
      </c>
      <c r="B59" s="81" t="str">
        <f t="shared" si="4"/>
        <v>Not Close</v>
      </c>
      <c r="C59" s="81">
        <f t="shared" si="6"/>
        <v>1.9266365711338489</v>
      </c>
      <c r="D59" s="81">
        <f>SQRT(SUM(Distcalc!A54:V54))</f>
        <v>30.645030669576588</v>
      </c>
      <c r="E59" s="81">
        <f t="shared" si="7"/>
        <v>104</v>
      </c>
      <c r="F59" s="80">
        <v>358</v>
      </c>
      <c r="G59" s="92">
        <v>670.8</v>
      </c>
      <c r="H59" s="93">
        <v>9.1646584428908877</v>
      </c>
      <c r="I59" s="93">
        <v>27.892039435383044</v>
      </c>
      <c r="J59" s="83">
        <v>19.307221495840675</v>
      </c>
      <c r="K59" s="83">
        <v>9.1201940386182336</v>
      </c>
      <c r="L59" s="82">
        <v>51.767002065450143</v>
      </c>
      <c r="M59" s="83">
        <v>18.888446743599946</v>
      </c>
      <c r="N59" s="84">
        <v>48.817285822592872</v>
      </c>
      <c r="O59" s="84">
        <v>6.6489764973464744</v>
      </c>
      <c r="P59" s="82">
        <v>2.6617765184616333</v>
      </c>
      <c r="Q59" s="82">
        <v>2.7831475253555067</v>
      </c>
      <c r="R59" s="82">
        <v>3.1013602379754435</v>
      </c>
      <c r="S59" s="82">
        <v>0.20169654600181836</v>
      </c>
      <c r="T59" s="82">
        <v>0.86107212527253307</v>
      </c>
      <c r="U59" s="82">
        <v>1.6780093389472939</v>
      </c>
      <c r="V59" s="82">
        <v>0.79751785257174135</v>
      </c>
      <c r="W59" s="82">
        <v>0.41089602697525796</v>
      </c>
      <c r="X59" s="85">
        <v>33.775739402724142</v>
      </c>
      <c r="Y59" s="86">
        <v>82.616141019869531</v>
      </c>
      <c r="Z59" s="82">
        <v>69.260403877905247</v>
      </c>
      <c r="AA59" s="87">
        <v>5.1998221921171837</v>
      </c>
      <c r="AB59" s="88">
        <v>0.36367167156564184</v>
      </c>
    </row>
    <row r="60" spans="1:28" ht="14.5" x14ac:dyDescent="0.35">
      <c r="A60" s="81">
        <f t="shared" si="3"/>
        <v>359</v>
      </c>
      <c r="B60" s="81" t="str">
        <f t="shared" si="4"/>
        <v>Not Close</v>
      </c>
      <c r="C60" s="81">
        <f t="shared" si="6"/>
        <v>1.8445853894458242</v>
      </c>
      <c r="D60" s="81">
        <f>SQRT(SUM(Distcalc!A55:V55))</f>
        <v>29.33992672990377</v>
      </c>
      <c r="E60" s="81">
        <f t="shared" si="7"/>
        <v>87</v>
      </c>
      <c r="F60" s="80">
        <v>359</v>
      </c>
      <c r="G60" s="92">
        <v>523.1</v>
      </c>
      <c r="H60" s="93">
        <v>16.795500979421615</v>
      </c>
      <c r="I60" s="93">
        <v>26.520468041251572</v>
      </c>
      <c r="J60" s="83">
        <v>12.10670314637483</v>
      </c>
      <c r="K60" s="83">
        <v>8.2137555665512121</v>
      </c>
      <c r="L60" s="82">
        <v>44.06962191110982</v>
      </c>
      <c r="M60" s="83">
        <v>22.825042931571442</v>
      </c>
      <c r="N60" s="84">
        <v>31.271287589880934</v>
      </c>
      <c r="O60" s="84">
        <v>14.558528136007684</v>
      </c>
      <c r="P60" s="82">
        <v>0.86707839257005681</v>
      </c>
      <c r="Q60" s="82">
        <v>0.32059248259393608</v>
      </c>
      <c r="R60" s="82">
        <v>0.21267960572473091</v>
      </c>
      <c r="S60" s="82">
        <v>3.4293013349106026E-2</v>
      </c>
      <c r="T60" s="82">
        <v>0.25924259632718683</v>
      </c>
      <c r="U60" s="82">
        <v>6.7956797095476154E-2</v>
      </c>
      <c r="V60" s="82">
        <v>0.41214538979200815</v>
      </c>
      <c r="W60" s="82">
        <v>4.7821449807927664E-2</v>
      </c>
      <c r="X60" s="85">
        <v>19.538058760787354</v>
      </c>
      <c r="Y60" s="86">
        <v>78.092742151147249</v>
      </c>
      <c r="Z60" s="82">
        <v>67.865470062909679</v>
      </c>
      <c r="AA60" s="87">
        <v>3.92708929068966</v>
      </c>
      <c r="AB60" s="88">
        <v>1.141422499362905</v>
      </c>
    </row>
    <row r="61" spans="1:28" ht="14.5" x14ac:dyDescent="0.35">
      <c r="A61" s="81">
        <f t="shared" si="3"/>
        <v>370</v>
      </c>
      <c r="B61" s="81" t="str">
        <f t="shared" si="4"/>
        <v>Not Close</v>
      </c>
      <c r="C61" s="81">
        <f t="shared" si="6"/>
        <v>1.8539510669143655</v>
      </c>
      <c r="D61" s="81">
        <f>SQRT(SUM(Distcalc!A56:V56))</f>
        <v>29.48889694959388</v>
      </c>
      <c r="E61" s="81">
        <f t="shared" si="7"/>
        <v>92</v>
      </c>
      <c r="F61" s="80">
        <v>370</v>
      </c>
      <c r="G61" s="92">
        <v>532.6</v>
      </c>
      <c r="H61" s="93">
        <v>20.296799674740083</v>
      </c>
      <c r="I61" s="93">
        <v>26.424880645985187</v>
      </c>
      <c r="J61" s="83">
        <v>12.461554129748446</v>
      </c>
      <c r="K61" s="83">
        <v>8.1026581118240149</v>
      </c>
      <c r="L61" s="82">
        <v>41.692636724717389</v>
      </c>
      <c r="M61" s="83">
        <v>23.440268866483351</v>
      </c>
      <c r="N61" s="84">
        <v>26.767306360265657</v>
      </c>
      <c r="O61" s="84">
        <v>16.605549443833272</v>
      </c>
      <c r="P61" s="82">
        <v>0.70495326981545792</v>
      </c>
      <c r="Q61" s="82">
        <v>0.19115910752051068</v>
      </c>
      <c r="R61" s="82">
        <v>9.1254687074270938E-2</v>
      </c>
      <c r="S61" s="82">
        <v>2.5949200115906429E-2</v>
      </c>
      <c r="T61" s="82">
        <v>0.21970322764800773</v>
      </c>
      <c r="U61" s="82">
        <v>6.4440513621167622E-2</v>
      </c>
      <c r="V61" s="82">
        <v>0.43032423525544827</v>
      </c>
      <c r="W61" s="82">
        <v>3.3301473482079916E-2</v>
      </c>
      <c r="X61" s="85">
        <v>17.375421456447288</v>
      </c>
      <c r="Y61" s="86">
        <v>75.18477992915868</v>
      </c>
      <c r="Z61" s="82">
        <v>64.334782695018561</v>
      </c>
      <c r="AA61" s="87">
        <v>3.8398157523775489</v>
      </c>
      <c r="AB61" s="88">
        <v>4.1544669385566193</v>
      </c>
    </row>
    <row r="62" spans="1:28" ht="14.5" x14ac:dyDescent="0.35">
      <c r="A62" s="81">
        <f t="shared" si="3"/>
        <v>371</v>
      </c>
      <c r="B62" s="81" t="str">
        <f t="shared" si="4"/>
        <v>Not Close</v>
      </c>
      <c r="C62" s="81">
        <f t="shared" si="6"/>
        <v>1.7478736538487301</v>
      </c>
      <c r="D62" s="81">
        <f>SQRT(SUM(Distcalc!A57:V57))</f>
        <v>27.801632405024044</v>
      </c>
      <c r="E62" s="81">
        <f t="shared" si="7"/>
        <v>65</v>
      </c>
      <c r="F62" s="80">
        <v>371</v>
      </c>
      <c r="G62" s="92">
        <v>525.9</v>
      </c>
      <c r="H62" s="93">
        <v>17.821615241949083</v>
      </c>
      <c r="I62" s="93">
        <v>25.584135696233933</v>
      </c>
      <c r="J62" s="83">
        <v>11.294572816864937</v>
      </c>
      <c r="K62" s="83">
        <v>10.115611338745792</v>
      </c>
      <c r="L62" s="82">
        <v>38.084720720171816</v>
      </c>
      <c r="M62" s="83">
        <v>21.842774672129899</v>
      </c>
      <c r="N62" s="84">
        <v>25.733132245631673</v>
      </c>
      <c r="O62" s="84">
        <v>16.991910790183265</v>
      </c>
      <c r="P62" s="82">
        <v>1.0982070224403278</v>
      </c>
      <c r="Q62" s="82">
        <v>0.61672872533911804</v>
      </c>
      <c r="R62" s="82">
        <v>0.90211043577754124</v>
      </c>
      <c r="S62" s="82">
        <v>3.8690220302775774E-2</v>
      </c>
      <c r="T62" s="82">
        <v>0.58961250256281372</v>
      </c>
      <c r="U62" s="82">
        <v>0.25727343073127823</v>
      </c>
      <c r="V62" s="82">
        <v>0.43286750749002983</v>
      </c>
      <c r="W62" s="82">
        <v>8.2671410903367049E-2</v>
      </c>
      <c r="X62" s="85">
        <v>17.032448787100517</v>
      </c>
      <c r="Y62" s="86">
        <v>77.618864954596859</v>
      </c>
      <c r="Z62" s="82">
        <v>65.429648896724572</v>
      </c>
      <c r="AA62" s="87">
        <v>4.8076086870587487</v>
      </c>
      <c r="AB62" s="88">
        <v>4.9926918472761423</v>
      </c>
    </row>
    <row r="63" spans="1:28" ht="14.5" x14ac:dyDescent="0.35">
      <c r="A63" s="81">
        <f t="shared" si="3"/>
        <v>372</v>
      </c>
      <c r="B63" s="81" t="str">
        <f t="shared" si="4"/>
        <v>Not Close</v>
      </c>
      <c r="C63" s="81">
        <f t="shared" si="6"/>
        <v>1.7384747503950493</v>
      </c>
      <c r="D63" s="81">
        <f>SQRT(SUM(Distcalc!A58:V58))</f>
        <v>27.652133693687464</v>
      </c>
      <c r="E63" s="81">
        <f t="shared" si="7"/>
        <v>62</v>
      </c>
      <c r="F63" s="80">
        <v>372</v>
      </c>
      <c r="G63" s="92">
        <v>516.1</v>
      </c>
      <c r="H63" s="93">
        <v>16.830014634795333</v>
      </c>
      <c r="I63" s="93">
        <v>24.958686403431667</v>
      </c>
      <c r="J63" s="83">
        <v>11.966761935005822</v>
      </c>
      <c r="K63" s="83">
        <v>11.054655799019089</v>
      </c>
      <c r="L63" s="82">
        <v>43.223598320454464</v>
      </c>
      <c r="M63" s="83">
        <v>21.320701457252746</v>
      </c>
      <c r="N63" s="84">
        <v>27.385174598133151</v>
      </c>
      <c r="O63" s="84">
        <v>14.925978861186104</v>
      </c>
      <c r="P63" s="82">
        <v>0.99152674129353235</v>
      </c>
      <c r="Q63" s="82">
        <v>0.37352300995024873</v>
      </c>
      <c r="R63" s="82">
        <v>2.9574782338308458</v>
      </c>
      <c r="S63" s="82">
        <v>4.2366293532338312E-2</v>
      </c>
      <c r="T63" s="82">
        <v>0.49751243781094528</v>
      </c>
      <c r="U63" s="82">
        <v>0.10999689054726368</v>
      </c>
      <c r="V63" s="82">
        <v>0.64987562189054726</v>
      </c>
      <c r="W63" s="82">
        <v>6.1023009950248751E-2</v>
      </c>
      <c r="X63" s="85">
        <v>17.385514715072734</v>
      </c>
      <c r="Y63" s="86">
        <v>77.141246890547265</v>
      </c>
      <c r="Z63" s="82">
        <v>65.202737019013242</v>
      </c>
      <c r="AA63" s="87">
        <v>4.6974412011856721</v>
      </c>
      <c r="AB63" s="88">
        <v>2.2030472636815923</v>
      </c>
    </row>
    <row r="64" spans="1:28" ht="14.5" x14ac:dyDescent="0.35">
      <c r="A64" s="81">
        <f t="shared" si="3"/>
        <v>373</v>
      </c>
      <c r="B64" s="81" t="str">
        <f t="shared" si="4"/>
        <v>Not Close</v>
      </c>
      <c r="C64" s="81">
        <f t="shared" si="6"/>
        <v>1.4952731977755629</v>
      </c>
      <c r="D64" s="81">
        <f>SQRT(SUM(Distcalc!A59:V59))</f>
        <v>23.78377618891599</v>
      </c>
      <c r="E64" s="81">
        <f t="shared" si="7"/>
        <v>28</v>
      </c>
      <c r="F64" s="80">
        <v>373</v>
      </c>
      <c r="G64" s="92">
        <v>542.79999999999995</v>
      </c>
      <c r="H64" s="93">
        <v>22.669390451259343</v>
      </c>
      <c r="I64" s="93">
        <v>23.97178330131403</v>
      </c>
      <c r="J64" s="83">
        <v>13.125906002759487</v>
      </c>
      <c r="K64" s="83">
        <v>15.209494035663763</v>
      </c>
      <c r="L64" s="82">
        <v>35.639310477321551</v>
      </c>
      <c r="M64" s="83">
        <v>21.435806975566308</v>
      </c>
      <c r="N64" s="84">
        <v>33.503385018563002</v>
      </c>
      <c r="O64" s="84">
        <v>11.840139768508408</v>
      </c>
      <c r="P64" s="82">
        <v>2.404387206032951</v>
      </c>
      <c r="Q64" s="82">
        <v>1.0617009650840061</v>
      </c>
      <c r="R64" s="82">
        <v>3.9786646595428241</v>
      </c>
      <c r="S64" s="82">
        <v>0.60177529138878738</v>
      </c>
      <c r="T64" s="82">
        <v>1.0499404738211464</v>
      </c>
      <c r="U64" s="82">
        <v>0.99620407528161847</v>
      </c>
      <c r="V64" s="82">
        <v>2.0884823176490599</v>
      </c>
      <c r="W64" s="82">
        <v>0.54876261538851234</v>
      </c>
      <c r="X64" s="85">
        <v>25.664470569495634</v>
      </c>
      <c r="Y64" s="86">
        <v>80.078632453889824</v>
      </c>
      <c r="Z64" s="82">
        <v>58.334348143766746</v>
      </c>
      <c r="AA64" s="87">
        <v>4.8410806861278317</v>
      </c>
      <c r="AB64" s="88">
        <v>0.65677820437200785</v>
      </c>
    </row>
    <row r="65" spans="1:28" ht="14.5" x14ac:dyDescent="0.35">
      <c r="A65" s="81">
        <f t="shared" si="3"/>
        <v>380</v>
      </c>
      <c r="B65" s="81" t="str">
        <f t="shared" si="4"/>
        <v>Not Close</v>
      </c>
      <c r="C65" s="81">
        <f t="shared" si="6"/>
        <v>1.5652979224291879</v>
      </c>
      <c r="D65" s="81">
        <f>SQRT(SUM(Distcalc!A60:V60))</f>
        <v>24.897587619047879</v>
      </c>
      <c r="E65" s="81">
        <f t="shared" si="7"/>
        <v>36</v>
      </c>
      <c r="F65" s="80">
        <v>380</v>
      </c>
      <c r="G65" s="92">
        <v>503.7</v>
      </c>
      <c r="H65" s="93">
        <v>18.326045354037142</v>
      </c>
      <c r="I65" s="93">
        <v>25.800705140100206</v>
      </c>
      <c r="J65" s="83">
        <v>11.651681241532208</v>
      </c>
      <c r="K65" s="83">
        <v>19.259108989081529</v>
      </c>
      <c r="L65" s="82">
        <v>33.520500206487327</v>
      </c>
      <c r="M65" s="83">
        <v>17.259442266868565</v>
      </c>
      <c r="N65" s="84">
        <v>26.014350945857796</v>
      </c>
      <c r="O65" s="84">
        <v>14.234253823294917</v>
      </c>
      <c r="P65" s="82">
        <v>2.4842473566949694</v>
      </c>
      <c r="Q65" s="82">
        <v>2.5944967193158415</v>
      </c>
      <c r="R65" s="82">
        <v>20.406467962607092</v>
      </c>
      <c r="S65" s="82">
        <v>1.8878289297390001</v>
      </c>
      <c r="T65" s="82">
        <v>1.5371747069587254</v>
      </c>
      <c r="U65" s="82">
        <v>0.68542181865511087</v>
      </c>
      <c r="V65" s="82">
        <v>0.9556858811909994</v>
      </c>
      <c r="W65" s="82">
        <v>0.13264376440323702</v>
      </c>
      <c r="X65" s="85">
        <v>21.842642600613317</v>
      </c>
      <c r="Y65" s="86">
        <v>80.421550687910084</v>
      </c>
      <c r="Z65" s="82">
        <v>65.003813423249838</v>
      </c>
      <c r="AA65" s="87">
        <v>8.8280748233782909</v>
      </c>
      <c r="AB65" s="88">
        <v>1.7042713971809849</v>
      </c>
    </row>
    <row r="66" spans="1:28" ht="14.5" x14ac:dyDescent="0.35">
      <c r="A66" s="81">
        <f t="shared" si="3"/>
        <v>381</v>
      </c>
      <c r="B66" s="81" t="str">
        <f t="shared" si="4"/>
        <v>Not Close</v>
      </c>
      <c r="C66" s="81">
        <f t="shared" si="6"/>
        <v>1.8016300638344689</v>
      </c>
      <c r="D66" s="81">
        <f>SQRT(SUM(Distcalc!A61:V61))</f>
        <v>28.656680449570299</v>
      </c>
      <c r="E66" s="81">
        <f t="shared" si="7"/>
        <v>73</v>
      </c>
      <c r="F66" s="80">
        <v>381</v>
      </c>
      <c r="G66" s="92">
        <v>548.20000000000005</v>
      </c>
      <c r="H66" s="93">
        <v>16.817710323742972</v>
      </c>
      <c r="I66" s="93">
        <v>27.993891657289826</v>
      </c>
      <c r="J66" s="83">
        <v>15.806753201574153</v>
      </c>
      <c r="K66" s="83">
        <v>11.086469680168722</v>
      </c>
      <c r="L66" s="82">
        <v>41.902028569564933</v>
      </c>
      <c r="M66" s="83">
        <v>21.242362968277781</v>
      </c>
      <c r="N66" s="84">
        <v>35.916228089252314</v>
      </c>
      <c r="O66" s="84">
        <v>12.374407376799617</v>
      </c>
      <c r="P66" s="82">
        <v>1.3722488789457674</v>
      </c>
      <c r="Q66" s="82">
        <v>0.55439443446861536</v>
      </c>
      <c r="R66" s="82">
        <v>6.8215046166828568</v>
      </c>
      <c r="S66" s="82">
        <v>0.2816127481283055</v>
      </c>
      <c r="T66" s="82">
        <v>0.39641655137224885</v>
      </c>
      <c r="U66" s="82">
        <v>0.15699665400881144</v>
      </c>
      <c r="V66" s="82">
        <v>0.23500436646943962</v>
      </c>
      <c r="W66" s="82">
        <v>4.9061454377753569E-2</v>
      </c>
      <c r="X66" s="85">
        <v>24.981514864493263</v>
      </c>
      <c r="Y66" s="86">
        <v>80.684505411478412</v>
      </c>
      <c r="Z66" s="82">
        <v>66.55420272847293</v>
      </c>
      <c r="AA66" s="87">
        <v>4.85099468523262</v>
      </c>
      <c r="AB66" s="88">
        <v>9.302051750022077</v>
      </c>
    </row>
    <row r="67" spans="1:28" ht="14.5" x14ac:dyDescent="0.35">
      <c r="A67" s="81">
        <f t="shared" si="3"/>
        <v>382</v>
      </c>
      <c r="B67" s="81" t="str">
        <f t="shared" si="4"/>
        <v>Not Close</v>
      </c>
      <c r="C67" s="81">
        <f t="shared" si="6"/>
        <v>1.7038644606009214</v>
      </c>
      <c r="D67" s="81">
        <f>SQRT(SUM(Distcalc!A62:V62))</f>
        <v>27.101623333760173</v>
      </c>
      <c r="E67" s="81">
        <f t="shared" si="7"/>
        <v>59</v>
      </c>
      <c r="F67" s="80">
        <v>382</v>
      </c>
      <c r="G67" s="92">
        <v>530.29999999999995</v>
      </c>
      <c r="H67" s="93">
        <v>19.966358780653348</v>
      </c>
      <c r="I67" s="93">
        <v>28.889003065645923</v>
      </c>
      <c r="J67" s="83">
        <v>14.097621670134213</v>
      </c>
      <c r="K67" s="83">
        <v>15.223554848447762</v>
      </c>
      <c r="L67" s="82">
        <v>42.584546975074453</v>
      </c>
      <c r="M67" s="83">
        <v>18.934850895443233</v>
      </c>
      <c r="N67" s="84">
        <v>32.131381649410926</v>
      </c>
      <c r="O67" s="84">
        <v>14.022542969347681</v>
      </c>
      <c r="P67" s="82">
        <v>2.3173901310899545</v>
      </c>
      <c r="Q67" s="82">
        <v>4.9228562365963002</v>
      </c>
      <c r="R67" s="82">
        <v>9.8949481368562076</v>
      </c>
      <c r="S67" s="82">
        <v>0.17303495258700274</v>
      </c>
      <c r="T67" s="82">
        <v>0.71012976437894415</v>
      </c>
      <c r="U67" s="82">
        <v>1.095020096672332</v>
      </c>
      <c r="V67" s="82">
        <v>0.55958225433060804</v>
      </c>
      <c r="W67" s="82">
        <v>0.21658957813557797</v>
      </c>
      <c r="X67" s="85">
        <v>23.869417708119617</v>
      </c>
      <c r="Y67" s="86">
        <v>80.504334158661933</v>
      </c>
      <c r="Z67" s="82">
        <v>67.057196369399222</v>
      </c>
      <c r="AA67" s="87">
        <v>5.8043509580752053</v>
      </c>
      <c r="AB67" s="88">
        <v>3.703800141079113</v>
      </c>
    </row>
    <row r="68" spans="1:28" ht="14.5" x14ac:dyDescent="0.35">
      <c r="A68" s="81">
        <f t="shared" si="3"/>
        <v>383</v>
      </c>
      <c r="B68" s="81" t="str">
        <f t="shared" si="4"/>
        <v>Not Close</v>
      </c>
      <c r="C68" s="81">
        <f t="shared" si="6"/>
        <v>1.5733974709551766</v>
      </c>
      <c r="D68" s="81">
        <f>SQRT(SUM(Distcalc!A63:V63))</f>
        <v>25.026418825050875</v>
      </c>
      <c r="E68" s="81">
        <f t="shared" si="7"/>
        <v>38</v>
      </c>
      <c r="F68" s="80">
        <v>383</v>
      </c>
      <c r="G68" s="92">
        <v>557.20000000000005</v>
      </c>
      <c r="H68" s="93">
        <v>18.198904306794098</v>
      </c>
      <c r="I68" s="93">
        <v>28.231669357306405</v>
      </c>
      <c r="J68" s="83">
        <v>15.23887656868903</v>
      </c>
      <c r="K68" s="83">
        <v>12.082911384291958</v>
      </c>
      <c r="L68" s="82">
        <v>38.250374947122836</v>
      </c>
      <c r="M68" s="83">
        <v>23.677430106010693</v>
      </c>
      <c r="N68" s="84">
        <v>34.850009937362557</v>
      </c>
      <c r="O68" s="84">
        <v>11.95368547926938</v>
      </c>
      <c r="P68" s="82">
        <v>2.6124273937603544</v>
      </c>
      <c r="Q68" s="82">
        <v>2.1464167614789385</v>
      </c>
      <c r="R68" s="82">
        <v>2.9930071791186781</v>
      </c>
      <c r="S68" s="82">
        <v>0.5897655974503816</v>
      </c>
      <c r="T68" s="82">
        <v>1.2316945780687572</v>
      </c>
      <c r="U68" s="82">
        <v>0.89529398457720377</v>
      </c>
      <c r="V68" s="82">
        <v>1.9819424206737328</v>
      </c>
      <c r="W68" s="82">
        <v>0.56834135079209835</v>
      </c>
      <c r="X68" s="85">
        <v>26.943184927490911</v>
      </c>
      <c r="Y68" s="86">
        <v>81.880277051438156</v>
      </c>
      <c r="Z68" s="82">
        <v>58.162609639546346</v>
      </c>
      <c r="AA68" s="87">
        <v>4.5206428027798227</v>
      </c>
      <c r="AB68" s="88">
        <v>1.7083507987518047</v>
      </c>
    </row>
    <row r="69" spans="1:28" ht="14.5" x14ac:dyDescent="0.35">
      <c r="A69" s="81">
        <f t="shared" si="3"/>
        <v>384</v>
      </c>
      <c r="B69" s="81" t="str">
        <f t="shared" si="4"/>
        <v>Not Close</v>
      </c>
      <c r="C69" s="81">
        <f t="shared" si="6"/>
        <v>1.8515946881159748</v>
      </c>
      <c r="D69" s="81">
        <f>SQRT(SUM(Distcalc!A64:V64))</f>
        <v>29.45141645035093</v>
      </c>
      <c r="E69" s="81">
        <f t="shared" si="7"/>
        <v>91</v>
      </c>
      <c r="F69" s="80">
        <v>384</v>
      </c>
      <c r="G69" s="92">
        <v>518.5</v>
      </c>
      <c r="H69" s="93">
        <v>15.07690584633764</v>
      </c>
      <c r="I69" s="93">
        <v>29.211746522411129</v>
      </c>
      <c r="J69" s="83">
        <v>13.090078822605507</v>
      </c>
      <c r="K69" s="83">
        <v>9.1765800878392128</v>
      </c>
      <c r="L69" s="82">
        <v>41.41240801605538</v>
      </c>
      <c r="M69" s="83">
        <v>22.698583519967425</v>
      </c>
      <c r="N69" s="84">
        <v>29.231753788870467</v>
      </c>
      <c r="O69" s="84">
        <v>17.820054105942926</v>
      </c>
      <c r="P69" s="82">
        <v>0.89860881360925871</v>
      </c>
      <c r="Q69" s="82">
        <v>0.47262895251306636</v>
      </c>
      <c r="R69" s="82">
        <v>1.5025917866908913</v>
      </c>
      <c r="S69" s="82">
        <v>9.8208613509208603E-3</v>
      </c>
      <c r="T69" s="82">
        <v>0.36122355656355787</v>
      </c>
      <c r="U69" s="82">
        <v>0.10005002501250625</v>
      </c>
      <c r="V69" s="82">
        <v>0.59999324815782129</v>
      </c>
      <c r="W69" s="82">
        <v>7.0894342876959948E-2</v>
      </c>
      <c r="X69" s="85">
        <v>18.349341790915624</v>
      </c>
      <c r="Y69" s="86">
        <v>76.789314902850208</v>
      </c>
      <c r="Z69" s="82">
        <v>63.591237341005879</v>
      </c>
      <c r="AA69" s="87">
        <v>4.0166934921019273</v>
      </c>
      <c r="AB69" s="88">
        <v>4.0004664909141692</v>
      </c>
    </row>
    <row r="70" spans="1:28" ht="14.5" x14ac:dyDescent="0.35">
      <c r="A70" s="81">
        <f t="shared" si="3"/>
        <v>390</v>
      </c>
      <c r="B70" s="81" t="str">
        <f t="shared" si="4"/>
        <v>Not Close</v>
      </c>
      <c r="C70" s="81">
        <f t="shared" ref="C70:C101" si="8">D70/SQRT(SUM(G$3:AB$3))</f>
        <v>1.814670382360752</v>
      </c>
      <c r="D70" s="81">
        <f>SQRT(SUM(Distcalc!A65:V65))</f>
        <v>28.86409941335744</v>
      </c>
      <c r="E70" s="81">
        <f t="shared" ref="E70:E101" si="9">ROUND(RANK(D70,D$6:D$158,1)-0.5,0)</f>
        <v>77</v>
      </c>
      <c r="F70" s="80">
        <v>390</v>
      </c>
      <c r="G70" s="92">
        <v>501.4</v>
      </c>
      <c r="H70" s="93">
        <v>18.698818691849322</v>
      </c>
      <c r="I70" s="93">
        <v>30.519821289270265</v>
      </c>
      <c r="J70" s="83">
        <v>11.000988630746416</v>
      </c>
      <c r="K70" s="83">
        <v>11.522491349480969</v>
      </c>
      <c r="L70" s="82">
        <v>32.775580820563519</v>
      </c>
      <c r="M70" s="83">
        <v>24.008897676717748</v>
      </c>
      <c r="N70" s="84">
        <v>31.724137931034484</v>
      </c>
      <c r="O70" s="84">
        <v>14.225682857495983</v>
      </c>
      <c r="P70" s="82">
        <v>0.77816736092381156</v>
      </c>
      <c r="Q70" s="82">
        <v>0.45751046380373001</v>
      </c>
      <c r="R70" s="82">
        <v>0.30817025782412816</v>
      </c>
      <c r="S70" s="82">
        <v>0.12087066838482824</v>
      </c>
      <c r="T70" s="82">
        <v>0.45401420480086307</v>
      </c>
      <c r="U70" s="82">
        <v>4.4951901465431987E-2</v>
      </c>
      <c r="V70" s="82">
        <v>0.45101741136983431</v>
      </c>
      <c r="W70" s="82">
        <v>4.3952970321755727E-2</v>
      </c>
      <c r="X70" s="85">
        <v>21.497000898516234</v>
      </c>
      <c r="Y70" s="86">
        <v>76.48166461885782</v>
      </c>
      <c r="Z70" s="82">
        <v>58.230701931489335</v>
      </c>
      <c r="AA70" s="87">
        <v>3.5859299638827196</v>
      </c>
      <c r="AB70" s="88">
        <v>1.5883005184452637</v>
      </c>
    </row>
    <row r="71" spans="1:28" ht="14.5" x14ac:dyDescent="0.35">
      <c r="A71" s="81">
        <f t="shared" ref="A71:A133" si="10">F71</f>
        <v>391</v>
      </c>
      <c r="B71" s="81" t="str">
        <f t="shared" ref="B71:B133" si="11">IF(C71&lt;0.25,"Extremely Close",IF(C71&lt;0.55,"Very Close",IF(C71&lt;0.85,"Close",IF(C71&lt;1.15,"Somewhat close","Not Close"))))</f>
        <v>Not Close</v>
      </c>
      <c r="C71" s="81">
        <f t="shared" si="8"/>
        <v>1.7004829181417001</v>
      </c>
      <c r="D71" s="81">
        <f>SQRT(SUM(Distcalc!A66:V66))</f>
        <v>27.047836608268749</v>
      </c>
      <c r="E71" s="81">
        <f t="shared" si="9"/>
        <v>58</v>
      </c>
      <c r="F71" s="80">
        <v>391</v>
      </c>
      <c r="G71" s="92">
        <v>560.29999999999995</v>
      </c>
      <c r="H71" s="93">
        <v>29.759251549068111</v>
      </c>
      <c r="I71" s="93">
        <v>29.548771515071103</v>
      </c>
      <c r="J71" s="83">
        <v>13.17956865538085</v>
      </c>
      <c r="K71" s="83">
        <v>12.668237184755018</v>
      </c>
      <c r="L71" s="82">
        <v>28.736828649171827</v>
      </c>
      <c r="M71" s="83">
        <v>24.1914571120729</v>
      </c>
      <c r="N71" s="84">
        <v>31.027805181044251</v>
      </c>
      <c r="O71" s="84">
        <v>13.124337754393656</v>
      </c>
      <c r="P71" s="82">
        <v>1.5272488462650395</v>
      </c>
      <c r="Q71" s="82">
        <v>1.8102842131938024</v>
      </c>
      <c r="R71" s="82">
        <v>2.2714212801193532</v>
      </c>
      <c r="S71" s="82">
        <v>1.6746556640980521</v>
      </c>
      <c r="T71" s="82">
        <v>1.7638849727136776</v>
      </c>
      <c r="U71" s="82">
        <v>7.7451039878362604E-2</v>
      </c>
      <c r="V71" s="82">
        <v>1.6646619815331023</v>
      </c>
      <c r="W71" s="82">
        <v>9.9579908415037652E-2</v>
      </c>
      <c r="X71" s="85">
        <v>27.162870419417491</v>
      </c>
      <c r="Y71" s="86">
        <v>79.602893884937018</v>
      </c>
      <c r="Z71" s="82">
        <v>49.469497153295258</v>
      </c>
      <c r="AA71" s="87">
        <v>4.5735064402960237</v>
      </c>
      <c r="AB71" s="88">
        <v>0.60319012624162582</v>
      </c>
    </row>
    <row r="72" spans="1:28" ht="14.5" x14ac:dyDescent="0.35">
      <c r="A72" s="81">
        <f t="shared" si="10"/>
        <v>392</v>
      </c>
      <c r="B72" s="81" t="str">
        <f t="shared" si="11"/>
        <v>Not Close</v>
      </c>
      <c r="C72" s="81">
        <f t="shared" si="8"/>
        <v>1.9198797055723864</v>
      </c>
      <c r="D72" s="81">
        <f>SQRT(SUM(Distcalc!A67:V67))</f>
        <v>30.537556143522426</v>
      </c>
      <c r="E72" s="81">
        <f t="shared" si="9"/>
        <v>103</v>
      </c>
      <c r="F72" s="80">
        <v>392</v>
      </c>
      <c r="G72" s="92">
        <v>574.9</v>
      </c>
      <c r="H72" s="93">
        <v>15.0417469492614</v>
      </c>
      <c r="I72" s="93">
        <v>30.291441382038769</v>
      </c>
      <c r="J72" s="83">
        <v>14.678226889730125</v>
      </c>
      <c r="K72" s="83">
        <v>7.2023446086213205</v>
      </c>
      <c r="L72" s="82">
        <v>36.097203565758946</v>
      </c>
      <c r="M72" s="83">
        <v>24.982293320307729</v>
      </c>
      <c r="N72" s="84">
        <v>36.892373833602029</v>
      </c>
      <c r="O72" s="84">
        <v>11.180321461722604</v>
      </c>
      <c r="P72" s="82">
        <v>0.90387996075716759</v>
      </c>
      <c r="Q72" s="82">
        <v>0.54531600938242342</v>
      </c>
      <c r="R72" s="82">
        <v>0.15886375067853248</v>
      </c>
      <c r="S72" s="82">
        <v>0.34163176478204788</v>
      </c>
      <c r="T72" s="82">
        <v>0.42131264286532444</v>
      </c>
      <c r="U72" s="82">
        <v>4.5318499409863496E-2</v>
      </c>
      <c r="V72" s="82">
        <v>0.2868511610997953</v>
      </c>
      <c r="W72" s="82">
        <v>3.3366367697372022E-2</v>
      </c>
      <c r="X72" s="85">
        <v>25.279850746268657</v>
      </c>
      <c r="Y72" s="86">
        <v>78.179889542382753</v>
      </c>
      <c r="Z72" s="82">
        <v>64.774631688482387</v>
      </c>
      <c r="AA72" s="87">
        <v>3.2608576592365406</v>
      </c>
      <c r="AB72" s="88">
        <v>0.3127474464768602</v>
      </c>
    </row>
    <row r="73" spans="1:28" ht="14.5" x14ac:dyDescent="0.35">
      <c r="A73" s="81">
        <f t="shared" si="10"/>
        <v>393</v>
      </c>
      <c r="B73" s="81" t="str">
        <f t="shared" si="11"/>
        <v>Not Close</v>
      </c>
      <c r="C73" s="81">
        <f t="shared" si="8"/>
        <v>1.7873580424585243</v>
      </c>
      <c r="D73" s="81">
        <f>SQRT(SUM(Distcalc!A68:V68))</f>
        <v>28.429670052624871</v>
      </c>
      <c r="E73" s="81">
        <f t="shared" si="9"/>
        <v>71</v>
      </c>
      <c r="F73" s="80">
        <v>393</v>
      </c>
      <c r="G73" s="92">
        <v>486.8</v>
      </c>
      <c r="H73" s="93">
        <v>22.412253282129139</v>
      </c>
      <c r="I73" s="93">
        <v>28.682791087731335</v>
      </c>
      <c r="J73" s="83">
        <v>8.1535090631432183</v>
      </c>
      <c r="K73" s="83">
        <v>10.872452028417767</v>
      </c>
      <c r="L73" s="82">
        <v>30.598897815550096</v>
      </c>
      <c r="M73" s="83">
        <v>29.400438217913816</v>
      </c>
      <c r="N73" s="84">
        <v>28.255022414079363</v>
      </c>
      <c r="O73" s="84">
        <v>13.9199734351652</v>
      </c>
      <c r="P73" s="82">
        <v>0.89450269025903451</v>
      </c>
      <c r="Q73" s="82">
        <v>0.43408696591438428</v>
      </c>
      <c r="R73" s="82">
        <v>0.29299182458295919</v>
      </c>
      <c r="S73" s="82">
        <v>1.0355978315904597</v>
      </c>
      <c r="T73" s="82">
        <v>0.3139198120531706</v>
      </c>
      <c r="U73" s="82">
        <v>4.1180878570415927E-2</v>
      </c>
      <c r="V73" s="82">
        <v>0.21333045292215463</v>
      </c>
      <c r="W73" s="82">
        <v>2.9029143910293195E-2</v>
      </c>
      <c r="X73" s="85">
        <v>19.242225859247135</v>
      </c>
      <c r="Y73" s="86">
        <v>75.749863292985083</v>
      </c>
      <c r="Z73" s="82">
        <v>57.07118078818467</v>
      </c>
      <c r="AA73" s="87">
        <v>3.4615212827727899</v>
      </c>
      <c r="AB73" s="88">
        <v>0.18497640538186827</v>
      </c>
    </row>
    <row r="74" spans="1:28" ht="14.5" x14ac:dyDescent="0.35">
      <c r="A74" s="81">
        <f t="shared" si="10"/>
        <v>394</v>
      </c>
      <c r="B74" s="81" t="str">
        <f t="shared" si="11"/>
        <v>Not Close</v>
      </c>
      <c r="C74" s="81">
        <f t="shared" si="8"/>
        <v>1.8393192924639727</v>
      </c>
      <c r="D74" s="81">
        <f>SQRT(SUM(Distcalc!A69:V69))</f>
        <v>29.256164329700379</v>
      </c>
      <c r="E74" s="81">
        <f t="shared" si="9"/>
        <v>82</v>
      </c>
      <c r="F74" s="80">
        <v>394</v>
      </c>
      <c r="G74" s="92">
        <v>497.6</v>
      </c>
      <c r="H74" s="93">
        <v>22.293101365228949</v>
      </c>
      <c r="I74" s="93">
        <v>30.402780031886355</v>
      </c>
      <c r="J74" s="83">
        <v>10.946383591219863</v>
      </c>
      <c r="K74" s="83">
        <v>11.131702051097516</v>
      </c>
      <c r="L74" s="82">
        <v>33.031666066930548</v>
      </c>
      <c r="M74" s="83">
        <v>25.242893127024107</v>
      </c>
      <c r="N74" s="84">
        <v>26.225141725906596</v>
      </c>
      <c r="O74" s="84">
        <v>15.403581391163501</v>
      </c>
      <c r="P74" s="82">
        <v>0.64535799583312159</v>
      </c>
      <c r="Q74" s="82">
        <v>0.63011331876619747</v>
      </c>
      <c r="R74" s="82">
        <v>0.24282592756600579</v>
      </c>
      <c r="S74" s="82">
        <v>0.75315964080637088</v>
      </c>
      <c r="T74" s="82">
        <v>0.47911842210332989</v>
      </c>
      <c r="U74" s="82">
        <v>4.0289503676870925E-2</v>
      </c>
      <c r="V74" s="82">
        <v>0.38547254869222447</v>
      </c>
      <c r="W74" s="82">
        <v>3.6296850159343176E-2</v>
      </c>
      <c r="X74" s="85">
        <v>18.184977608066376</v>
      </c>
      <c r="Y74" s="86">
        <v>75.469136788309513</v>
      </c>
      <c r="Z74" s="82">
        <v>59.758847008133067</v>
      </c>
      <c r="AA74" s="87">
        <v>3.6306551545616994</v>
      </c>
      <c r="AB74" s="88">
        <v>0.10163118044616089</v>
      </c>
    </row>
    <row r="75" spans="1:28" ht="14.5" x14ac:dyDescent="0.35">
      <c r="A75" s="81">
        <f t="shared" si="10"/>
        <v>800</v>
      </c>
      <c r="B75" s="81" t="str">
        <f t="shared" si="11"/>
        <v>Not Close</v>
      </c>
      <c r="C75" s="81">
        <f t="shared" si="8"/>
        <v>1.9943493234245324</v>
      </c>
      <c r="D75" s="81">
        <f>SQRT(SUM(Distcalc!A70:V70))</f>
        <v>31.72206792806081</v>
      </c>
      <c r="E75" s="81">
        <f t="shared" si="9"/>
        <v>114</v>
      </c>
      <c r="F75" s="80">
        <v>800</v>
      </c>
      <c r="G75" s="92">
        <v>613.29999999999995</v>
      </c>
      <c r="H75" s="93">
        <v>11.738248847926268</v>
      </c>
      <c r="I75" s="93">
        <v>20.442714331782376</v>
      </c>
      <c r="J75" s="83">
        <v>21.261357246441147</v>
      </c>
      <c r="K75" s="83">
        <v>7.6622569475273021</v>
      </c>
      <c r="L75" s="82">
        <v>54.443753884400245</v>
      </c>
      <c r="M75" s="83">
        <v>18.266299683328892</v>
      </c>
      <c r="N75" s="84">
        <v>48.151437113341025</v>
      </c>
      <c r="O75" s="84">
        <v>8.1431489210549692</v>
      </c>
      <c r="P75" s="82">
        <v>1.6464412326152169</v>
      </c>
      <c r="Q75" s="82">
        <v>0.63403326970275431</v>
      </c>
      <c r="R75" s="82">
        <v>9.6582128897372971E-2</v>
      </c>
      <c r="S75" s="82">
        <v>0.12442050722661577</v>
      </c>
      <c r="T75" s="82">
        <v>0.65903099718207436</v>
      </c>
      <c r="U75" s="82">
        <v>0.3817834742296155</v>
      </c>
      <c r="V75" s="82">
        <v>0.28349695482228887</v>
      </c>
      <c r="W75" s="82">
        <v>8.8060176347604768E-2</v>
      </c>
      <c r="X75" s="85">
        <v>33.399572518249919</v>
      </c>
      <c r="Y75" s="86">
        <v>83.930438141987096</v>
      </c>
      <c r="Z75" s="82">
        <v>66.745562130177518</v>
      </c>
      <c r="AA75" s="87">
        <v>4.0413521050125825</v>
      </c>
      <c r="AB75" s="88">
        <v>11.956867557494773</v>
      </c>
    </row>
    <row r="76" spans="1:28" ht="14.5" x14ac:dyDescent="0.35">
      <c r="A76" s="81">
        <f t="shared" si="10"/>
        <v>801</v>
      </c>
      <c r="B76" s="81" t="str">
        <f t="shared" si="11"/>
        <v>Not Close</v>
      </c>
      <c r="C76" s="81">
        <f t="shared" si="8"/>
        <v>1.3743496801329231</v>
      </c>
      <c r="D76" s="81">
        <f>SQRT(SUM(Distcalc!A71:V71))</f>
        <v>21.860369895091242</v>
      </c>
      <c r="E76" s="81">
        <f t="shared" si="9"/>
        <v>14</v>
      </c>
      <c r="F76" s="80">
        <v>801</v>
      </c>
      <c r="G76" s="92">
        <v>594.1</v>
      </c>
      <c r="H76" s="93">
        <v>19.873259752678237</v>
      </c>
      <c r="I76" s="93">
        <v>18.402385234042303</v>
      </c>
      <c r="J76" s="83">
        <v>12.237113284674857</v>
      </c>
      <c r="K76" s="83">
        <v>16.44216207599376</v>
      </c>
      <c r="L76" s="82">
        <v>35.040934607107474</v>
      </c>
      <c r="M76" s="83">
        <v>27.071496077337372</v>
      </c>
      <c r="N76" s="84">
        <v>35.231543700599076</v>
      </c>
      <c r="O76" s="84">
        <v>12.571467620327557</v>
      </c>
      <c r="P76" s="82">
        <v>3.6050383668741857</v>
      </c>
      <c r="Q76" s="82">
        <v>1.5288370376943445</v>
      </c>
      <c r="R76" s="82">
        <v>1.6026284694816386</v>
      </c>
      <c r="S76" s="82">
        <v>0.49132016607742496</v>
      </c>
      <c r="T76" s="82">
        <v>0.99361564004726388</v>
      </c>
      <c r="U76" s="82">
        <v>1.5708701317503979</v>
      </c>
      <c r="V76" s="82">
        <v>2.8220552314855896</v>
      </c>
      <c r="W76" s="82">
        <v>1.616405983644456</v>
      </c>
      <c r="X76" s="85">
        <v>32.781357517310013</v>
      </c>
      <c r="Y76" s="86">
        <v>82.269740375589052</v>
      </c>
      <c r="Z76" s="82">
        <v>54.01347217738185</v>
      </c>
      <c r="AA76" s="87">
        <v>4.7179981066720655</v>
      </c>
      <c r="AB76" s="88">
        <v>0</v>
      </c>
    </row>
    <row r="77" spans="1:28" ht="14.5" x14ac:dyDescent="0.35">
      <c r="A77" s="81">
        <f t="shared" si="10"/>
        <v>802</v>
      </c>
      <c r="B77" s="81" t="str">
        <f t="shared" si="11"/>
        <v>Not Close</v>
      </c>
      <c r="C77" s="81">
        <f t="shared" si="8"/>
        <v>2.0719778726242337</v>
      </c>
      <c r="D77" s="81">
        <f>SQRT(SUM(Distcalc!A72:V72))</f>
        <v>32.956825591598545</v>
      </c>
      <c r="E77" s="81">
        <f t="shared" si="9"/>
        <v>137</v>
      </c>
      <c r="F77" s="80">
        <v>802</v>
      </c>
      <c r="G77" s="92">
        <v>588.6</v>
      </c>
      <c r="H77" s="93">
        <v>9.8188500918876347</v>
      </c>
      <c r="I77" s="93">
        <v>22.947961496462558</v>
      </c>
      <c r="J77" s="83">
        <v>23.773908486768455</v>
      </c>
      <c r="K77" s="83">
        <v>5.3736036014577326</v>
      </c>
      <c r="L77" s="82">
        <v>59.183479027225303</v>
      </c>
      <c r="M77" s="83">
        <v>19.181573494033298</v>
      </c>
      <c r="N77" s="84">
        <v>45.009528346831821</v>
      </c>
      <c r="O77" s="84">
        <v>8.7184373511195812</v>
      </c>
      <c r="P77" s="82">
        <v>1.003623510362055</v>
      </c>
      <c r="Q77" s="82">
        <v>0.40332533593989123</v>
      </c>
      <c r="R77" s="82">
        <v>5.4796955066496844E-2</v>
      </c>
      <c r="S77" s="82">
        <v>0.14760621229623924</v>
      </c>
      <c r="T77" s="82">
        <v>0.29126309449759585</v>
      </c>
      <c r="U77" s="82">
        <v>9.2809257229742398E-2</v>
      </c>
      <c r="V77" s="82">
        <v>0.18907417829250714</v>
      </c>
      <c r="W77" s="82">
        <v>3.0113641973480251E-2</v>
      </c>
      <c r="X77" s="85">
        <v>28.352640524609136</v>
      </c>
      <c r="Y77" s="86">
        <v>81.078759515417204</v>
      </c>
      <c r="Z77" s="82">
        <v>72.953857662620294</v>
      </c>
      <c r="AA77" s="87">
        <v>4.0826504358076328</v>
      </c>
      <c r="AB77" s="88">
        <v>11.721611721611721</v>
      </c>
    </row>
    <row r="78" spans="1:28" ht="14.5" x14ac:dyDescent="0.35">
      <c r="A78" s="81">
        <f t="shared" si="10"/>
        <v>803</v>
      </c>
      <c r="B78" s="81" t="str">
        <f t="shared" si="11"/>
        <v>Not Close</v>
      </c>
      <c r="C78" s="81">
        <f t="shared" si="8"/>
        <v>2.0400862326438594</v>
      </c>
      <c r="D78" s="81">
        <f>SQRT(SUM(Distcalc!A73:V73))</f>
        <v>32.449558004164288</v>
      </c>
      <c r="E78" s="81">
        <f t="shared" si="9"/>
        <v>127</v>
      </c>
      <c r="F78" s="80">
        <v>803</v>
      </c>
      <c r="G78" s="92">
        <v>597.5</v>
      </c>
      <c r="H78" s="93">
        <v>9.3557465581501482</v>
      </c>
      <c r="I78" s="93">
        <v>22.59156366544191</v>
      </c>
      <c r="J78" s="83">
        <v>19.870369083200114</v>
      </c>
      <c r="K78" s="83">
        <v>6.62577326753319</v>
      </c>
      <c r="L78" s="82">
        <v>60.895252658650165</v>
      </c>
      <c r="M78" s="83">
        <v>17.454994091888508</v>
      </c>
      <c r="N78" s="84">
        <v>45.219476592638927</v>
      </c>
      <c r="O78" s="84">
        <v>9.4324540367705829</v>
      </c>
      <c r="P78" s="82">
        <v>1.39553292460621</v>
      </c>
      <c r="Q78" s="82">
        <v>1.0271457222558389</v>
      </c>
      <c r="R78" s="82">
        <v>0.26563457359561893</v>
      </c>
      <c r="S78" s="82">
        <v>9.0574539420855735E-2</v>
      </c>
      <c r="T78" s="82">
        <v>0.56818398048461183</v>
      </c>
      <c r="U78" s="82">
        <v>0.37295398585058248</v>
      </c>
      <c r="V78" s="82">
        <v>0.37561794289237233</v>
      </c>
      <c r="W78" s="82">
        <v>9.5521888212751219E-2</v>
      </c>
      <c r="X78" s="85">
        <v>26.689438396519407</v>
      </c>
      <c r="Y78" s="86">
        <v>84.034905448553275</v>
      </c>
      <c r="Z78" s="82">
        <v>74.937231490263912</v>
      </c>
      <c r="AA78" s="87">
        <v>4.3761275084156299</v>
      </c>
      <c r="AB78" s="88">
        <v>7.8971103677402414</v>
      </c>
    </row>
    <row r="79" spans="1:28" ht="14.5" x14ac:dyDescent="0.35">
      <c r="A79" s="81">
        <f t="shared" si="10"/>
        <v>805</v>
      </c>
      <c r="B79" s="81" t="str">
        <f t="shared" si="11"/>
        <v>Not Close</v>
      </c>
      <c r="C79" s="81">
        <f t="shared" si="8"/>
        <v>1.8195738954928342</v>
      </c>
      <c r="D79" s="81">
        <f>SQRT(SUM(Distcalc!A74:V74))</f>
        <v>28.942094564374894</v>
      </c>
      <c r="E79" s="81">
        <f t="shared" si="9"/>
        <v>78</v>
      </c>
      <c r="F79" s="80">
        <v>805</v>
      </c>
      <c r="G79" s="92">
        <v>547.20000000000005</v>
      </c>
      <c r="H79" s="93">
        <v>28.944115542254895</v>
      </c>
      <c r="I79" s="93">
        <v>26.048030631493003</v>
      </c>
      <c r="J79" s="83">
        <v>14.458353394318729</v>
      </c>
      <c r="K79" s="83">
        <v>9.3548387096774199</v>
      </c>
      <c r="L79" s="82">
        <v>33.28358208955224</v>
      </c>
      <c r="M79" s="83">
        <v>28.55079441502167</v>
      </c>
      <c r="N79" s="84">
        <v>25.869041887337506</v>
      </c>
      <c r="O79" s="84">
        <v>14.463168030813673</v>
      </c>
      <c r="P79" s="82">
        <v>0.59764419524492551</v>
      </c>
      <c r="Q79" s="82">
        <v>0.28904246533663663</v>
      </c>
      <c r="R79" s="82">
        <v>0.31620811057504239</v>
      </c>
      <c r="S79" s="82">
        <v>0.23253792324075279</v>
      </c>
      <c r="T79" s="82">
        <v>0.33033424609901335</v>
      </c>
      <c r="U79" s="82">
        <v>3.9118529143304215E-2</v>
      </c>
      <c r="V79" s="82">
        <v>0.14017472943017342</v>
      </c>
      <c r="W79" s="82">
        <v>5.4331290476811404E-3</v>
      </c>
      <c r="X79" s="85">
        <v>17.598480357816456</v>
      </c>
      <c r="Y79" s="86">
        <v>75.991002738297041</v>
      </c>
      <c r="Z79" s="82">
        <v>59.835781767819164</v>
      </c>
      <c r="AA79" s="87">
        <v>4.4492258989958948</v>
      </c>
      <c r="AB79" s="88">
        <v>2.6415873429825707</v>
      </c>
    </row>
    <row r="80" spans="1:28" ht="14.5" x14ac:dyDescent="0.35">
      <c r="A80" s="81">
        <f t="shared" si="10"/>
        <v>806</v>
      </c>
      <c r="B80" s="81" t="str">
        <f t="shared" si="11"/>
        <v>Not Close</v>
      </c>
      <c r="C80" s="81">
        <f t="shared" si="8"/>
        <v>1.5752908444061073</v>
      </c>
      <c r="D80" s="81">
        <f>SQRT(SUM(Distcalc!A75:V75))</f>
        <v>25.056534773404636</v>
      </c>
      <c r="E80" s="81">
        <f t="shared" si="9"/>
        <v>39</v>
      </c>
      <c r="F80" s="80">
        <v>806</v>
      </c>
      <c r="G80" s="92">
        <v>502</v>
      </c>
      <c r="H80" s="93">
        <v>26.921051565601328</v>
      </c>
      <c r="I80" s="93">
        <v>25.730819711251641</v>
      </c>
      <c r="J80" s="83">
        <v>9.3157665775899563</v>
      </c>
      <c r="K80" s="83">
        <v>12.920265987197812</v>
      </c>
      <c r="L80" s="82">
        <v>29.761978745882789</v>
      </c>
      <c r="M80" s="83">
        <v>27.68006960412653</v>
      </c>
      <c r="N80" s="84">
        <v>22.453610170018337</v>
      </c>
      <c r="O80" s="84">
        <v>15.124483262362851</v>
      </c>
      <c r="P80" s="82">
        <v>1.7064994364650463</v>
      </c>
      <c r="Q80" s="82">
        <v>1.0671040083229777</v>
      </c>
      <c r="R80" s="82">
        <v>4.9208161142097504</v>
      </c>
      <c r="S80" s="82">
        <v>0.17628529318267203</v>
      </c>
      <c r="T80" s="82">
        <v>0.96234430540704574</v>
      </c>
      <c r="U80" s="82">
        <v>6.6468225298384531E-2</v>
      </c>
      <c r="V80" s="82">
        <v>1.0620466433546223</v>
      </c>
      <c r="W80" s="82">
        <v>0.12209923995029333</v>
      </c>
      <c r="X80" s="85">
        <v>18.541966687498302</v>
      </c>
      <c r="Y80" s="86">
        <v>78.136288761090071</v>
      </c>
      <c r="Z80" s="82">
        <v>57.205041693617467</v>
      </c>
      <c r="AA80" s="87">
        <v>5.9874482107581768</v>
      </c>
      <c r="AB80" s="88">
        <v>0.26370545906424298</v>
      </c>
    </row>
    <row r="81" spans="1:28" ht="14.5" x14ac:dyDescent="0.35">
      <c r="A81" s="81">
        <f t="shared" si="10"/>
        <v>807</v>
      </c>
      <c r="B81" s="81" t="str">
        <f t="shared" si="11"/>
        <v>Not Close</v>
      </c>
      <c r="C81" s="81">
        <f t="shared" si="8"/>
        <v>1.8404382977669611</v>
      </c>
      <c r="D81" s="81">
        <f>SQRT(SUM(Distcalc!A76:V76))</f>
        <v>29.27396319864291</v>
      </c>
      <c r="E81" s="81">
        <f t="shared" si="9"/>
        <v>84</v>
      </c>
      <c r="F81" s="80">
        <v>807</v>
      </c>
      <c r="G81" s="92">
        <v>501.1</v>
      </c>
      <c r="H81" s="93">
        <v>20.085314939190415</v>
      </c>
      <c r="I81" s="93">
        <v>25.322869381753083</v>
      </c>
      <c r="J81" s="83">
        <v>13.030217052064122</v>
      </c>
      <c r="K81" s="83">
        <v>8.135905802241453</v>
      </c>
      <c r="L81" s="82">
        <v>40.023407575542628</v>
      </c>
      <c r="M81" s="83">
        <v>26.2909632571996</v>
      </c>
      <c r="N81" s="84">
        <v>26.787487586891757</v>
      </c>
      <c r="O81" s="84">
        <v>14.47013760817137</v>
      </c>
      <c r="P81" s="82">
        <v>0.63102450860723347</v>
      </c>
      <c r="Q81" s="82">
        <v>6.7319144529024905E-2</v>
      </c>
      <c r="R81" s="82">
        <v>0.21823239160508076</v>
      </c>
      <c r="S81" s="82">
        <v>6.9538456986025718E-2</v>
      </c>
      <c r="T81" s="82">
        <v>0.17310637164606404</v>
      </c>
      <c r="U81" s="82">
        <v>2.5152207846009307E-2</v>
      </c>
      <c r="V81" s="82">
        <v>5.9181665520021895E-2</v>
      </c>
      <c r="W81" s="82">
        <v>5.9181665520021895E-3</v>
      </c>
      <c r="X81" s="85">
        <v>18.928754808082083</v>
      </c>
      <c r="Y81" s="86">
        <v>76.291824792679236</v>
      </c>
      <c r="Z81" s="82">
        <v>66.613539132623103</v>
      </c>
      <c r="AA81" s="87">
        <v>3.8402818555490312</v>
      </c>
      <c r="AB81" s="88">
        <v>3.7691323228063949</v>
      </c>
    </row>
    <row r="82" spans="1:28" ht="14.5" x14ac:dyDescent="0.35">
      <c r="A82" s="81">
        <f t="shared" si="10"/>
        <v>808</v>
      </c>
      <c r="B82" s="81" t="str">
        <f t="shared" si="11"/>
        <v>Not Close</v>
      </c>
      <c r="C82" s="81">
        <f t="shared" si="8"/>
        <v>1.8427235719338202</v>
      </c>
      <c r="D82" s="81">
        <f>SQRT(SUM(Distcalc!A77:V77))</f>
        <v>29.310312709485306</v>
      </c>
      <c r="E82" s="81">
        <f t="shared" si="9"/>
        <v>85</v>
      </c>
      <c r="F82" s="80">
        <v>808</v>
      </c>
      <c r="G82" s="92">
        <v>582.79999999999995</v>
      </c>
      <c r="H82" s="93">
        <v>18.060179659526352</v>
      </c>
      <c r="I82" s="93">
        <v>29.214707326125737</v>
      </c>
      <c r="J82" s="83">
        <v>17.727061015370285</v>
      </c>
      <c r="K82" s="83">
        <v>8.7354448067070329</v>
      </c>
      <c r="L82" s="82">
        <v>43.830926874708901</v>
      </c>
      <c r="M82" s="83">
        <v>23.071727992547743</v>
      </c>
      <c r="N82" s="84">
        <v>33.716921356690271</v>
      </c>
      <c r="O82" s="84">
        <v>12.611815132314575</v>
      </c>
      <c r="P82" s="82">
        <v>1.0422211784353634</v>
      </c>
      <c r="Q82" s="82">
        <v>0.77657742289024578</v>
      </c>
      <c r="R82" s="82">
        <v>1.6032566149992173</v>
      </c>
      <c r="S82" s="82">
        <v>6.8889932675747612E-2</v>
      </c>
      <c r="T82" s="82">
        <v>0.56051354313449198</v>
      </c>
      <c r="U82" s="82">
        <v>4.3839048066384848E-2</v>
      </c>
      <c r="V82" s="82">
        <v>0.488492249882574</v>
      </c>
      <c r="W82" s="82">
        <v>5.8973957517874855E-2</v>
      </c>
      <c r="X82" s="85">
        <v>22.815090969107395</v>
      </c>
      <c r="Y82" s="86">
        <v>79.898230781274464</v>
      </c>
      <c r="Z82" s="82">
        <v>68.501370659053293</v>
      </c>
      <c r="AA82" s="87">
        <v>4.7941484859586403</v>
      </c>
      <c r="AB82" s="88">
        <v>3.728406659360159</v>
      </c>
    </row>
    <row r="83" spans="1:28" ht="14.5" x14ac:dyDescent="0.35">
      <c r="A83" s="81">
        <f t="shared" si="10"/>
        <v>810</v>
      </c>
      <c r="B83" s="81" t="str">
        <f t="shared" si="11"/>
        <v>Not Close</v>
      </c>
      <c r="C83" s="81">
        <f t="shared" si="8"/>
        <v>1.6176607771223868</v>
      </c>
      <c r="D83" s="81">
        <f>SQRT(SUM(Distcalc!A78:V78))</f>
        <v>25.73046980973281</v>
      </c>
      <c r="E83" s="81">
        <f t="shared" si="9"/>
        <v>46</v>
      </c>
      <c r="F83" s="80">
        <v>810</v>
      </c>
      <c r="G83" s="92">
        <v>479.9</v>
      </c>
      <c r="H83" s="93">
        <v>23.298904235504704</v>
      </c>
      <c r="I83" s="93">
        <v>21.642593641946039</v>
      </c>
      <c r="J83" s="83">
        <v>7.0707070707070701</v>
      </c>
      <c r="K83" s="83">
        <v>12.426422498364945</v>
      </c>
      <c r="L83" s="82">
        <v>22.754523653804227</v>
      </c>
      <c r="M83" s="83">
        <v>27.71419228253761</v>
      </c>
      <c r="N83" s="84">
        <v>19.358063284927574</v>
      </c>
      <c r="O83" s="84">
        <v>19.179949473837262</v>
      </c>
      <c r="P83" s="82">
        <v>1.3470823615672021</v>
      </c>
      <c r="Q83" s="82">
        <v>0.42354703088071266</v>
      </c>
      <c r="R83" s="82">
        <v>0.34398571016278867</v>
      </c>
      <c r="S83" s="82">
        <v>0.29445488795114</v>
      </c>
      <c r="T83" s="82">
        <v>0.63337051395053157</v>
      </c>
      <c r="U83" s="82">
        <v>9.2041527889362956E-2</v>
      </c>
      <c r="V83" s="82">
        <v>0.96409600399366624</v>
      </c>
      <c r="W83" s="82">
        <v>0.11232186454295141</v>
      </c>
      <c r="X83" s="85">
        <v>15.231205537396656</v>
      </c>
      <c r="Y83" s="86">
        <v>78.050825643705693</v>
      </c>
      <c r="Z83" s="82">
        <v>49.544388788234038</v>
      </c>
      <c r="AA83" s="87">
        <v>4.4104586308572236</v>
      </c>
      <c r="AB83" s="88">
        <v>0</v>
      </c>
    </row>
    <row r="84" spans="1:28" ht="14.5" x14ac:dyDescent="0.35">
      <c r="A84" s="81">
        <f t="shared" si="10"/>
        <v>811</v>
      </c>
      <c r="B84" s="81" t="str">
        <f t="shared" si="11"/>
        <v>Not Close</v>
      </c>
      <c r="C84" s="81">
        <f t="shared" si="8"/>
        <v>2.1712338258767598</v>
      </c>
      <c r="D84" s="81">
        <f>SQRT(SUM(Distcalc!A79:V79))</f>
        <v>34.535588175645024</v>
      </c>
      <c r="E84" s="81">
        <f t="shared" si="9"/>
        <v>142</v>
      </c>
      <c r="F84" s="80">
        <v>811</v>
      </c>
      <c r="G84" s="92">
        <v>601.20000000000005</v>
      </c>
      <c r="H84" s="93">
        <v>13.371067813214324</v>
      </c>
      <c r="I84" s="93">
        <v>29.365520527277063</v>
      </c>
      <c r="J84" s="83">
        <v>23.367496339677892</v>
      </c>
      <c r="K84" s="83">
        <v>6.1200585651537329</v>
      </c>
      <c r="L84" s="82">
        <v>56.114664406257219</v>
      </c>
      <c r="M84" s="83">
        <v>16.933035370270478</v>
      </c>
      <c r="N84" s="84">
        <v>40.963948272938858</v>
      </c>
      <c r="O84" s="84">
        <v>10.576611846668413</v>
      </c>
      <c r="P84" s="82">
        <v>0.6885531406820895</v>
      </c>
      <c r="Q84" s="82">
        <v>0.32347933293235059</v>
      </c>
      <c r="R84" s="82">
        <v>0.11849936710565297</v>
      </c>
      <c r="S84" s="82">
        <v>2.0647616995681954E-2</v>
      </c>
      <c r="T84" s="82">
        <v>0.225926823648404</v>
      </c>
      <c r="U84" s="82">
        <v>5.2367144554265832E-2</v>
      </c>
      <c r="V84" s="82">
        <v>0.10623049323865354</v>
      </c>
      <c r="W84" s="82">
        <v>2.0348376169657578E-2</v>
      </c>
      <c r="X84" s="85">
        <v>25.869731580516863</v>
      </c>
      <c r="Y84" s="86">
        <v>80.15524614054145</v>
      </c>
      <c r="Z84" s="82">
        <v>75.302030314894566</v>
      </c>
      <c r="AA84" s="87">
        <v>3.5523519212483921</v>
      </c>
      <c r="AB84" s="88">
        <v>19.599675622944591</v>
      </c>
    </row>
    <row r="85" spans="1:28" ht="14.5" x14ac:dyDescent="0.35">
      <c r="A85" s="81">
        <f t="shared" si="10"/>
        <v>812</v>
      </c>
      <c r="B85" s="81" t="str">
        <f t="shared" si="11"/>
        <v>Not Close</v>
      </c>
      <c r="C85" s="81">
        <f t="shared" si="8"/>
        <v>1.7646832935276111</v>
      </c>
      <c r="D85" s="81">
        <f>SQRT(SUM(Distcalc!A80:V80))</f>
        <v>28.069006092008863</v>
      </c>
      <c r="E85" s="81">
        <f t="shared" si="9"/>
        <v>67</v>
      </c>
      <c r="F85" s="80">
        <v>812</v>
      </c>
      <c r="G85" s="92">
        <v>521.5</v>
      </c>
      <c r="H85" s="93">
        <v>19.271814187068426</v>
      </c>
      <c r="I85" s="93">
        <v>24.766511249582408</v>
      </c>
      <c r="J85" s="83">
        <v>11.443301938419886</v>
      </c>
      <c r="K85" s="83">
        <v>8.0676286759411262</v>
      </c>
      <c r="L85" s="82">
        <v>33.269967452979635</v>
      </c>
      <c r="M85" s="83">
        <v>26.210432328120049</v>
      </c>
      <c r="N85" s="84">
        <v>23.96565633283393</v>
      </c>
      <c r="O85" s="84">
        <v>16.405439668088047</v>
      </c>
      <c r="P85" s="82">
        <v>0.74303327987169199</v>
      </c>
      <c r="Q85" s="82">
        <v>0.32139635124298316</v>
      </c>
      <c r="R85" s="82">
        <v>0.12216820368885326</v>
      </c>
      <c r="S85" s="82">
        <v>0.16790296712109062</v>
      </c>
      <c r="T85" s="82">
        <v>0.34332397754611066</v>
      </c>
      <c r="U85" s="82">
        <v>4.4481756214915798E-2</v>
      </c>
      <c r="V85" s="82">
        <v>0.19171010425020049</v>
      </c>
      <c r="W85" s="82">
        <v>2.1301122694466719E-2</v>
      </c>
      <c r="X85" s="85">
        <v>16.208445086839237</v>
      </c>
      <c r="Y85" s="86">
        <v>79.050345829991983</v>
      </c>
      <c r="Z85" s="82">
        <v>66.090923436670636</v>
      </c>
      <c r="AA85" s="87">
        <v>4.6508958928084692</v>
      </c>
      <c r="AB85" s="88">
        <v>2.9088562550120289</v>
      </c>
    </row>
    <row r="86" spans="1:28" ht="14.5" x14ac:dyDescent="0.35">
      <c r="A86" s="81">
        <f t="shared" si="10"/>
        <v>813</v>
      </c>
      <c r="B86" s="81" t="str">
        <f t="shared" si="11"/>
        <v>Not Close</v>
      </c>
      <c r="C86" s="81">
        <f t="shared" si="8"/>
        <v>1.8593990653941748</v>
      </c>
      <c r="D86" s="81">
        <f>SQRT(SUM(Distcalc!A81:V81))</f>
        <v>29.575552670243525</v>
      </c>
      <c r="E86" s="81">
        <f t="shared" si="9"/>
        <v>93</v>
      </c>
      <c r="F86" s="80">
        <v>813</v>
      </c>
      <c r="G86" s="92">
        <v>567.6</v>
      </c>
      <c r="H86" s="93">
        <v>16.476813701728872</v>
      </c>
      <c r="I86" s="93">
        <v>23.655786911205123</v>
      </c>
      <c r="J86" s="83">
        <v>14.97376939390557</v>
      </c>
      <c r="K86" s="83">
        <v>8.9574729322469029</v>
      </c>
      <c r="L86" s="82">
        <v>47.256948320125012</v>
      </c>
      <c r="M86" s="83">
        <v>19.399486549838151</v>
      </c>
      <c r="N86" s="84">
        <v>28.70856122335082</v>
      </c>
      <c r="O86" s="84">
        <v>17.027570041299253</v>
      </c>
      <c r="P86" s="82">
        <v>0.74292607766085783</v>
      </c>
      <c r="Q86" s="82">
        <v>0.67006676779379626</v>
      </c>
      <c r="R86" s="82">
        <v>0.51479282873284526</v>
      </c>
      <c r="S86" s="82">
        <v>0.86177036178827804</v>
      </c>
      <c r="T86" s="82">
        <v>0.35354681509262686</v>
      </c>
      <c r="U86" s="82">
        <v>3.8221277307311015E-2</v>
      </c>
      <c r="V86" s="82">
        <v>0.21798072214325812</v>
      </c>
      <c r="W86" s="82">
        <v>3.8818484765237748E-2</v>
      </c>
      <c r="X86" s="85">
        <v>19.531244259946366</v>
      </c>
      <c r="Y86" s="86">
        <v>79.498465176833136</v>
      </c>
      <c r="Z86" s="82">
        <v>69.516439363929607</v>
      </c>
      <c r="AA86" s="87">
        <v>4.6729104181993097</v>
      </c>
      <c r="AB86" s="88">
        <v>16.091754953835864</v>
      </c>
    </row>
    <row r="87" spans="1:28" ht="14.5" x14ac:dyDescent="0.35">
      <c r="A87" s="81">
        <f t="shared" si="10"/>
        <v>815</v>
      </c>
      <c r="B87" s="81" t="str">
        <f t="shared" si="11"/>
        <v>Not Close</v>
      </c>
      <c r="C87" s="81">
        <f t="shared" si="8"/>
        <v>2.1573311477404751</v>
      </c>
      <c r="D87" s="81">
        <f>SQRT(SUM(Distcalc!A82:V82))</f>
        <v>34.314452542563501</v>
      </c>
      <c r="E87" s="81">
        <f t="shared" si="9"/>
        <v>141</v>
      </c>
      <c r="F87" s="80">
        <v>815</v>
      </c>
      <c r="G87" s="92">
        <v>568.20000000000005</v>
      </c>
      <c r="H87" s="93">
        <v>9.8163493571626148</v>
      </c>
      <c r="I87" s="93">
        <v>28.798274600812253</v>
      </c>
      <c r="J87" s="83">
        <v>23.735517311470964</v>
      </c>
      <c r="K87" s="83">
        <v>6.3469747272850459</v>
      </c>
      <c r="L87" s="82">
        <v>56.10644352598414</v>
      </c>
      <c r="M87" s="83">
        <v>16.63730605054543</v>
      </c>
      <c r="N87" s="84">
        <v>43.647176428728756</v>
      </c>
      <c r="O87" s="84">
        <v>9.1391199742464533</v>
      </c>
      <c r="P87" s="82">
        <v>0.84278112758533097</v>
      </c>
      <c r="Q87" s="82">
        <v>0.27257109242349292</v>
      </c>
      <c r="R87" s="82">
        <v>0.14940438787651911</v>
      </c>
      <c r="S87" s="82">
        <v>4.5957725577229033E-2</v>
      </c>
      <c r="T87" s="82">
        <v>0.47177694292551836</v>
      </c>
      <c r="U87" s="82">
        <v>6.2168268780833452E-2</v>
      </c>
      <c r="V87" s="82">
        <v>0.23864593499739292</v>
      </c>
      <c r="W87" s="82">
        <v>0.10428225730978516</v>
      </c>
      <c r="X87" s="85">
        <v>29.157763442773078</v>
      </c>
      <c r="Y87" s="86">
        <v>82.201659157452838</v>
      </c>
      <c r="Z87" s="82">
        <v>69.636858227394242</v>
      </c>
      <c r="AA87" s="87">
        <v>3.8683679275431224</v>
      </c>
      <c r="AB87" s="88">
        <v>32.64485875101942</v>
      </c>
    </row>
    <row r="88" spans="1:28" ht="14.5" x14ac:dyDescent="0.35">
      <c r="A88" s="81">
        <f t="shared" si="10"/>
        <v>816</v>
      </c>
      <c r="B88" s="81" t="str">
        <f t="shared" si="11"/>
        <v>Not Close</v>
      </c>
      <c r="C88" s="81">
        <f t="shared" si="8"/>
        <v>2.0013778033849006</v>
      </c>
      <c r="D88" s="81">
        <f>SQRT(SUM(Distcalc!A83:V83))</f>
        <v>31.833862745606094</v>
      </c>
      <c r="E88" s="81">
        <f t="shared" si="9"/>
        <v>120</v>
      </c>
      <c r="F88" s="80">
        <v>816</v>
      </c>
      <c r="G88" s="92">
        <v>573.79999999999995</v>
      </c>
      <c r="H88" s="93">
        <v>9.0211805014795203</v>
      </c>
      <c r="I88" s="93">
        <v>27.2427064236891</v>
      </c>
      <c r="J88" s="83">
        <v>20.613354037267083</v>
      </c>
      <c r="K88" s="83">
        <v>8.1299911268855372</v>
      </c>
      <c r="L88" s="82">
        <v>41.329303460514637</v>
      </c>
      <c r="M88" s="83">
        <v>19.046694764862469</v>
      </c>
      <c r="N88" s="84">
        <v>44.977947907131565</v>
      </c>
      <c r="O88" s="84">
        <v>9.9220548667165946</v>
      </c>
      <c r="P88" s="82">
        <v>1.2183730453267088</v>
      </c>
      <c r="Q88" s="82">
        <v>0.77303320861798219</v>
      </c>
      <c r="R88" s="82">
        <v>0.21055182755956797</v>
      </c>
      <c r="S88" s="82">
        <v>0.18682056641976058</v>
      </c>
      <c r="T88" s="82">
        <v>0.99620804742212876</v>
      </c>
      <c r="U88" s="82">
        <v>0.10350869220554303</v>
      </c>
      <c r="V88" s="82">
        <v>0.45594316615417241</v>
      </c>
      <c r="W88" s="82">
        <v>4.3423158681349751E-2</v>
      </c>
      <c r="X88" s="85">
        <v>32.401142685310482</v>
      </c>
      <c r="Y88" s="86">
        <v>83.872840833926602</v>
      </c>
      <c r="Z88" s="82">
        <v>66.098956338567589</v>
      </c>
      <c r="AA88" s="87">
        <v>3.4541363462274988</v>
      </c>
      <c r="AB88" s="88">
        <v>4.3221190501436499</v>
      </c>
    </row>
    <row r="89" spans="1:28" ht="14.5" x14ac:dyDescent="0.35">
      <c r="A89" s="81">
        <f t="shared" si="10"/>
        <v>821</v>
      </c>
      <c r="B89" s="81" t="str">
        <f t="shared" si="11"/>
        <v>Somewhat close</v>
      </c>
      <c r="C89" s="81">
        <f t="shared" si="8"/>
        <v>1.1376245536296981</v>
      </c>
      <c r="D89" s="81">
        <f>SQRT(SUM(Distcalc!A84:V84))</f>
        <v>18.095026253928342</v>
      </c>
      <c r="E89" s="81">
        <f t="shared" si="9"/>
        <v>5</v>
      </c>
      <c r="F89" s="80">
        <v>821</v>
      </c>
      <c r="G89" s="92">
        <v>560.5</v>
      </c>
      <c r="H89" s="93">
        <v>16.315092224600019</v>
      </c>
      <c r="I89" s="93">
        <v>21.918414645261251</v>
      </c>
      <c r="J89" s="83">
        <v>5.4306130124106806</v>
      </c>
      <c r="K89" s="83">
        <v>26.38397893945092</v>
      </c>
      <c r="L89" s="82">
        <v>35.829259119969912</v>
      </c>
      <c r="M89" s="83">
        <v>17.826250470101542</v>
      </c>
      <c r="N89" s="84">
        <v>25.500526870389884</v>
      </c>
      <c r="O89" s="84">
        <v>13.376862863164233</v>
      </c>
      <c r="P89" s="82">
        <v>4.0752752201022631</v>
      </c>
      <c r="Q89" s="82">
        <v>5.2288128503304607</v>
      </c>
      <c r="R89" s="82">
        <v>14.445302926658826</v>
      </c>
      <c r="S89" s="82">
        <v>6.6958331897972938</v>
      </c>
      <c r="T89" s="82">
        <v>2.8892574347567188</v>
      </c>
      <c r="U89" s="82">
        <v>4.024094369614323</v>
      </c>
      <c r="V89" s="82">
        <v>4.5122809434992934</v>
      </c>
      <c r="W89" s="82">
        <v>1.2613126903903034</v>
      </c>
      <c r="X89" s="85">
        <v>22.253188021349356</v>
      </c>
      <c r="Y89" s="86">
        <v>82.630990989217565</v>
      </c>
      <c r="Z89" s="82">
        <v>60.161791824263389</v>
      </c>
      <c r="AA89" s="87">
        <v>8.9833497099322948</v>
      </c>
      <c r="AB89" s="88">
        <v>0</v>
      </c>
    </row>
    <row r="90" spans="1:28" ht="14.5" x14ac:dyDescent="0.35">
      <c r="A90" s="81">
        <f>F90</f>
        <v>822</v>
      </c>
      <c r="B90" s="81" t="str">
        <f>IF(C90&lt;0.25,"Extremely Close",IF(C90&lt;0.55,"Very Close",IF(C90&lt;0.85,"Close",IF(C90&lt;1.15,"Somewhat close","Not Close"))))</f>
        <v>Not Close</v>
      </c>
      <c r="C90" s="81">
        <f>D90/SQRT(SUM(G$3:AB$3))</f>
        <v>1.6057899574765446</v>
      </c>
      <c r="D90" s="81">
        <f>SQRT(SUM(Distcalc!A85:V85))</f>
        <v>25.54165286440422</v>
      </c>
      <c r="E90" s="81">
        <f t="shared" si="9"/>
        <v>43</v>
      </c>
      <c r="F90" s="80">
        <v>822</v>
      </c>
      <c r="G90" s="92">
        <v>577.4</v>
      </c>
      <c r="H90" s="93">
        <v>12.946535602972908</v>
      </c>
      <c r="I90" s="93">
        <v>23.86770042028872</v>
      </c>
      <c r="J90" s="83">
        <v>17.572839711131401</v>
      </c>
      <c r="K90" s="83">
        <v>11.903378434465012</v>
      </c>
      <c r="L90" s="82">
        <v>48.474032262527324</v>
      </c>
      <c r="M90" s="83">
        <v>20.295509255416285</v>
      </c>
      <c r="N90" s="84">
        <v>39.16989485334809</v>
      </c>
      <c r="O90" s="84">
        <v>11.081903707802988</v>
      </c>
      <c r="P90" s="82">
        <v>3.4201385581569608</v>
      </c>
      <c r="Q90" s="82">
        <v>5.1575130652340953</v>
      </c>
      <c r="R90" s="82">
        <v>2.0764673385022765</v>
      </c>
      <c r="S90" s="82">
        <v>2.0478920998990344</v>
      </c>
      <c r="T90" s="82">
        <v>1.5303627785292007</v>
      </c>
      <c r="U90" s="82">
        <v>1.8053200744226214</v>
      </c>
      <c r="V90" s="82">
        <v>1.7405495335886054</v>
      </c>
      <c r="W90" s="82">
        <v>0.39243327681786144</v>
      </c>
      <c r="X90" s="85">
        <v>28.13753763774023</v>
      </c>
      <c r="Y90" s="86">
        <v>82.88279707135554</v>
      </c>
      <c r="Z90" s="82">
        <v>65.71961386573058</v>
      </c>
      <c r="AA90" s="87">
        <v>5.4409828872312413</v>
      </c>
      <c r="AB90" s="88">
        <v>15.384273458683381</v>
      </c>
    </row>
    <row r="91" spans="1:28" ht="14.5" x14ac:dyDescent="0.35">
      <c r="A91" s="81">
        <f>F91</f>
        <v>823</v>
      </c>
      <c r="B91" s="81" t="str">
        <f>IF(C91&lt;0.25,"Extremely Close",IF(C91&lt;0.55,"Very Close",IF(C91&lt;0.85,"Close",IF(C91&lt;1.15,"Somewhat close","Not Close"))))</f>
        <v>Not Close</v>
      </c>
      <c r="C91" s="81">
        <f>D91/SQRT(SUM(G$3:AB$3))</f>
        <v>2.0392409196847248</v>
      </c>
      <c r="D91" s="81">
        <f>SQRT(SUM(Distcalc!A86:V86))</f>
        <v>32.436112478450625</v>
      </c>
      <c r="E91" s="81">
        <f t="shared" si="9"/>
        <v>126</v>
      </c>
      <c r="F91" s="80">
        <v>823</v>
      </c>
      <c r="G91" s="92">
        <v>650.4</v>
      </c>
      <c r="H91" s="93">
        <v>8.0810546875</v>
      </c>
      <c r="I91" s="93">
        <v>26.542788340581534</v>
      </c>
      <c r="J91" s="83">
        <v>19.267176639072268</v>
      </c>
      <c r="K91" s="83">
        <v>6.7641202976003356</v>
      </c>
      <c r="L91" s="82">
        <v>60.86311083167417</v>
      </c>
      <c r="M91" s="83">
        <v>17.370498445632052</v>
      </c>
      <c r="N91" s="84">
        <v>45.926119989520565</v>
      </c>
      <c r="O91" s="84">
        <v>8.5145402148283988</v>
      </c>
      <c r="P91" s="82">
        <v>1.8826091571304462</v>
      </c>
      <c r="Q91" s="82">
        <v>0.99575046878501139</v>
      </c>
      <c r="R91" s="82">
        <v>0.17375511535845839</v>
      </c>
      <c r="S91" s="82">
        <v>8.4125779834185732E-2</v>
      </c>
      <c r="T91" s="82">
        <v>0.71113801738337379</v>
      </c>
      <c r="U91" s="82">
        <v>0.48352667848620767</v>
      </c>
      <c r="V91" s="82">
        <v>0.80745024195989479</v>
      </c>
      <c r="W91" s="82">
        <v>0.12972666983776304</v>
      </c>
      <c r="X91" s="85">
        <v>27.269039403329394</v>
      </c>
      <c r="Y91" s="86">
        <v>84.66788006965929</v>
      </c>
      <c r="Z91" s="82">
        <v>72.551461220892918</v>
      </c>
      <c r="AA91" s="87">
        <v>4.5230318298067989</v>
      </c>
      <c r="AB91" s="88">
        <v>14.138634567833289</v>
      </c>
    </row>
    <row r="92" spans="1:28" ht="14.5" x14ac:dyDescent="0.35">
      <c r="A92" s="81">
        <f t="shared" si="10"/>
        <v>825</v>
      </c>
      <c r="B92" s="81" t="str">
        <f t="shared" si="11"/>
        <v>Not Close</v>
      </c>
      <c r="C92" s="81">
        <f t="shared" si="8"/>
        <v>2.1276116563179031</v>
      </c>
      <c r="D92" s="81">
        <f>SQRT(SUM(Distcalc!A87:V87))</f>
        <v>33.841735093006861</v>
      </c>
      <c r="E92" s="81">
        <f t="shared" si="9"/>
        <v>140</v>
      </c>
      <c r="F92" s="80">
        <v>825</v>
      </c>
      <c r="G92" s="92">
        <v>670.7</v>
      </c>
      <c r="H92" s="93">
        <v>7.3311501300631727</v>
      </c>
      <c r="I92" s="93">
        <v>25.424375557928268</v>
      </c>
      <c r="J92" s="83">
        <v>25.278057773987062</v>
      </c>
      <c r="K92" s="83">
        <v>9.7524833509946323</v>
      </c>
      <c r="L92" s="82">
        <v>66.455592601207854</v>
      </c>
      <c r="M92" s="83">
        <v>13.345050097783293</v>
      </c>
      <c r="N92" s="84">
        <v>53.47159991728131</v>
      </c>
      <c r="O92" s="84">
        <v>6.8285999862135514</v>
      </c>
      <c r="P92" s="82">
        <v>2.4461539374964132</v>
      </c>
      <c r="Q92" s="82">
        <v>2.2498283140339175</v>
      </c>
      <c r="R92" s="82">
        <v>4.2027932861386592</v>
      </c>
      <c r="S92" s="82">
        <v>0.21552278624058199</v>
      </c>
      <c r="T92" s="82">
        <v>1.389716258017784</v>
      </c>
      <c r="U92" s="82">
        <v>1.0241785296556583</v>
      </c>
      <c r="V92" s="82">
        <v>0.79796866310562586</v>
      </c>
      <c r="W92" s="82">
        <v>0.25391711179675547</v>
      </c>
      <c r="X92" s="85">
        <v>34.805100760352545</v>
      </c>
      <c r="Y92" s="86">
        <v>85.850305670287739</v>
      </c>
      <c r="Z92" s="82">
        <v>72.163685005006812</v>
      </c>
      <c r="AA92" s="87">
        <v>5.5632774863371637</v>
      </c>
      <c r="AB92" s="88">
        <v>16.425844526730565</v>
      </c>
    </row>
    <row r="93" spans="1:28" ht="14.5" x14ac:dyDescent="0.35">
      <c r="A93" s="81">
        <f t="shared" si="10"/>
        <v>826</v>
      </c>
      <c r="B93" s="81" t="str">
        <f t="shared" si="11"/>
        <v>Not Close</v>
      </c>
      <c r="C93" s="81">
        <f t="shared" si="8"/>
        <v>1.3895806382289997</v>
      </c>
      <c r="D93" s="81">
        <f>SQRT(SUM(Distcalc!A88:V88))</f>
        <v>22.102633114306794</v>
      </c>
      <c r="E93" s="81">
        <f t="shared" si="9"/>
        <v>17</v>
      </c>
      <c r="F93" s="80">
        <v>826</v>
      </c>
      <c r="G93" s="92">
        <v>636.79999999999995</v>
      </c>
      <c r="H93" s="93">
        <v>12.83592124892316</v>
      </c>
      <c r="I93" s="93">
        <v>26.530686677669067</v>
      </c>
      <c r="J93" s="83">
        <v>17.081457027932245</v>
      </c>
      <c r="K93" s="83">
        <v>12.966138363167257</v>
      </c>
      <c r="L93" s="82">
        <v>46.401499975961926</v>
      </c>
      <c r="M93" s="83">
        <v>20.762487780644541</v>
      </c>
      <c r="N93" s="84">
        <v>40.066363170043601</v>
      </c>
      <c r="O93" s="84">
        <v>11.424403693254682</v>
      </c>
      <c r="P93" s="82">
        <v>3.3096081118555101</v>
      </c>
      <c r="Q93" s="82">
        <v>3.2577636131998502</v>
      </c>
      <c r="R93" s="82">
        <v>1.5476989482398995</v>
      </c>
      <c r="S93" s="82">
        <v>0.79936982810936386</v>
      </c>
      <c r="T93" s="82">
        <v>2.4571880990752386</v>
      </c>
      <c r="U93" s="82">
        <v>1.0143838341619076</v>
      </c>
      <c r="V93" s="82">
        <v>5.2479493290357322</v>
      </c>
      <c r="W93" s="82">
        <v>0.62253587920633713</v>
      </c>
      <c r="X93" s="85">
        <v>28.222758738348436</v>
      </c>
      <c r="Y93" s="86">
        <v>85.042661190172851</v>
      </c>
      <c r="Z93" s="82">
        <v>57.730463361194516</v>
      </c>
      <c r="AA93" s="87">
        <v>6.2647082690903186</v>
      </c>
      <c r="AB93" s="88">
        <v>3.9952415591931549</v>
      </c>
    </row>
    <row r="94" spans="1:28" ht="14.5" x14ac:dyDescent="0.35">
      <c r="A94" s="81">
        <f t="shared" si="10"/>
        <v>830</v>
      </c>
      <c r="B94" s="81" t="str">
        <f t="shared" si="11"/>
        <v>Not Close</v>
      </c>
      <c r="C94" s="81">
        <f t="shared" si="8"/>
        <v>1.9621655349864513</v>
      </c>
      <c r="D94" s="81">
        <f>SQRT(SUM(Distcalc!A89:V89))</f>
        <v>31.210153434935762</v>
      </c>
      <c r="E94" s="81">
        <f t="shared" si="9"/>
        <v>108</v>
      </c>
      <c r="F94" s="80">
        <v>830</v>
      </c>
      <c r="G94" s="92">
        <v>558.9</v>
      </c>
      <c r="H94" s="93">
        <v>15.518723597001266</v>
      </c>
      <c r="I94" s="93">
        <v>25.649571035587972</v>
      </c>
      <c r="J94" s="83">
        <v>16.701677339104275</v>
      </c>
      <c r="K94" s="83">
        <v>7.2475265118581458</v>
      </c>
      <c r="L94" s="82">
        <v>52.748919534685953</v>
      </c>
      <c r="M94" s="83">
        <v>18.919090441769107</v>
      </c>
      <c r="N94" s="84">
        <v>37.057960986942753</v>
      </c>
      <c r="O94" s="84">
        <v>12.760176974298101</v>
      </c>
      <c r="P94" s="82">
        <v>0.92492263078710024</v>
      </c>
      <c r="Q94" s="82">
        <v>0.53684229672879591</v>
      </c>
      <c r="R94" s="82">
        <v>0.1271947261610579</v>
      </c>
      <c r="S94" s="82">
        <v>2.975239253409832E-2</v>
      </c>
      <c r="T94" s="82">
        <v>0.22450713667651487</v>
      </c>
      <c r="U94" s="82">
        <v>0.14980134756251251</v>
      </c>
      <c r="V94" s="82">
        <v>0.16928981428790443</v>
      </c>
      <c r="W94" s="82">
        <v>4.0795857011820404E-2</v>
      </c>
      <c r="X94" s="85">
        <v>23.692368462632327</v>
      </c>
      <c r="Y94" s="86">
        <v>78.90360484665176</v>
      </c>
      <c r="Z94" s="82">
        <v>70.962941584971006</v>
      </c>
      <c r="AA94" s="87">
        <v>3.884715169990109</v>
      </c>
      <c r="AB94" s="88">
        <v>12.458846854431547</v>
      </c>
    </row>
    <row r="95" spans="1:28" ht="14.5" x14ac:dyDescent="0.35">
      <c r="A95" s="81">
        <f t="shared" si="10"/>
        <v>831</v>
      </c>
      <c r="B95" s="81" t="str">
        <f t="shared" si="11"/>
        <v>Not Close</v>
      </c>
      <c r="C95" s="81">
        <f t="shared" si="8"/>
        <v>1.4588421765606141</v>
      </c>
      <c r="D95" s="81">
        <f>SQRT(SUM(Distcalc!A90:V90))</f>
        <v>23.204305322856872</v>
      </c>
      <c r="E95" s="81">
        <f t="shared" si="9"/>
        <v>23</v>
      </c>
      <c r="F95" s="80">
        <v>831</v>
      </c>
      <c r="G95" s="92">
        <v>586.29999999999995</v>
      </c>
      <c r="H95" s="93">
        <v>18.825304648025789</v>
      </c>
      <c r="I95" s="93">
        <v>23.157237014492168</v>
      </c>
      <c r="J95" s="83">
        <v>11.782487838776929</v>
      </c>
      <c r="K95" s="83">
        <v>15.316191799861015</v>
      </c>
      <c r="L95" s="82">
        <v>38.415566365531618</v>
      </c>
      <c r="M95" s="83">
        <v>21.90757470465601</v>
      </c>
      <c r="N95" s="84">
        <v>31.03699970455849</v>
      </c>
      <c r="O95" s="84">
        <v>14.302844927964408</v>
      </c>
      <c r="P95" s="82">
        <v>2.9073133080337046</v>
      </c>
      <c r="Q95" s="82">
        <v>4.384688364314659</v>
      </c>
      <c r="R95" s="82">
        <v>5.8773396796809676</v>
      </c>
      <c r="S95" s="82">
        <v>0.26452048626744706</v>
      </c>
      <c r="T95" s="82">
        <v>1.4544606676529233</v>
      </c>
      <c r="U95" s="82">
        <v>1.3688332154113334</v>
      </c>
      <c r="V95" s="82">
        <v>1.2687335177204606</v>
      </c>
      <c r="W95" s="82">
        <v>0.30512317488904611</v>
      </c>
      <c r="X95" s="85">
        <v>24.210404087320018</v>
      </c>
      <c r="Y95" s="86">
        <v>79.957950086833478</v>
      </c>
      <c r="Z95" s="82">
        <v>61.371258714591626</v>
      </c>
      <c r="AA95" s="87">
        <v>5.7044518974098226</v>
      </c>
      <c r="AB95" s="88">
        <v>0</v>
      </c>
    </row>
    <row r="96" spans="1:28" ht="14.5" x14ac:dyDescent="0.35">
      <c r="A96" s="81">
        <f t="shared" si="10"/>
        <v>838</v>
      </c>
      <c r="B96" s="81" t="str">
        <f t="shared" si="11"/>
        <v>Not Close</v>
      </c>
      <c r="C96" s="81">
        <f t="shared" si="8"/>
        <v>2.0554427487584155</v>
      </c>
      <c r="D96" s="81">
        <f>SQRT(SUM(Distcalc!A91:V91))</f>
        <v>32.693818345922189</v>
      </c>
      <c r="E96" s="81">
        <f t="shared" si="9"/>
        <v>133</v>
      </c>
      <c r="F96" s="80">
        <v>838</v>
      </c>
      <c r="G96" s="92">
        <v>545.20000000000005</v>
      </c>
      <c r="H96" s="93">
        <v>14.192121857341741</v>
      </c>
      <c r="I96" s="93">
        <v>21.118549177379272</v>
      </c>
      <c r="J96" s="83">
        <v>18.751480341070582</v>
      </c>
      <c r="K96" s="83">
        <v>7.7273803884414978</v>
      </c>
      <c r="L96" s="82">
        <v>60.171423495973478</v>
      </c>
      <c r="M96" s="83">
        <v>16.528008053055423</v>
      </c>
      <c r="N96" s="84">
        <v>41.984958844081241</v>
      </c>
      <c r="O96" s="84">
        <v>9.7397406288861266</v>
      </c>
      <c r="P96" s="82">
        <v>0.79281835285483071</v>
      </c>
      <c r="Q96" s="82">
        <v>0.17526899683146518</v>
      </c>
      <c r="R96" s="82">
        <v>3.9983239902177989E-2</v>
      </c>
      <c r="S96" s="82">
        <v>0.13172560543114803</v>
      </c>
      <c r="T96" s="82">
        <v>0.3579321544667578</v>
      </c>
      <c r="U96" s="82">
        <v>7.3393892423176038E-2</v>
      </c>
      <c r="V96" s="82">
        <v>0.1281654539330089</v>
      </c>
      <c r="W96" s="82">
        <v>2.8755069792662256E-2</v>
      </c>
      <c r="X96" s="85">
        <v>27.213919104376906</v>
      </c>
      <c r="Y96" s="86">
        <v>80.842824788513298</v>
      </c>
      <c r="Z96" s="82">
        <v>71.734556312918144</v>
      </c>
      <c r="AA96" s="87">
        <v>3.8144615655986591</v>
      </c>
      <c r="AB96" s="88">
        <v>26.021695015514045</v>
      </c>
    </row>
    <row r="97" spans="1:28" ht="14.5" x14ac:dyDescent="0.35">
      <c r="A97" s="81">
        <f t="shared" si="10"/>
        <v>839</v>
      </c>
      <c r="B97" s="81" t="str">
        <f t="shared" si="11"/>
        <v>Not Close</v>
      </c>
      <c r="C97" s="81">
        <f t="shared" si="8"/>
        <v>1.8298083280066293</v>
      </c>
      <c r="D97" s="81">
        <f>SQRT(SUM(Distcalc!A92:V92))</f>
        <v>29.104883178984437</v>
      </c>
      <c r="E97" s="81">
        <f t="shared" si="9"/>
        <v>80</v>
      </c>
      <c r="F97" s="80">
        <v>839</v>
      </c>
      <c r="G97" s="92">
        <v>565.4</v>
      </c>
      <c r="H97" s="93">
        <v>12.382975375658878</v>
      </c>
      <c r="I97" s="93">
        <v>19.448809523809523</v>
      </c>
      <c r="J97" s="83">
        <v>14.887366731629026</v>
      </c>
      <c r="K97" s="83">
        <v>11.17448125644847</v>
      </c>
      <c r="L97" s="82">
        <v>50.588960220107758</v>
      </c>
      <c r="M97" s="83">
        <v>19.189212426917347</v>
      </c>
      <c r="N97" s="84">
        <v>39.346682528989355</v>
      </c>
      <c r="O97" s="84">
        <v>10.234064815743833</v>
      </c>
      <c r="P97" s="82">
        <v>1.7451067333882309</v>
      </c>
      <c r="Q97" s="82">
        <v>0.82742129600304049</v>
      </c>
      <c r="R97" s="82">
        <v>8.2874094719283795E-2</v>
      </c>
      <c r="S97" s="82">
        <v>0.22011781845822512</v>
      </c>
      <c r="T97" s="82">
        <v>1.0127003230506113</v>
      </c>
      <c r="U97" s="82">
        <v>0.13882730516669833</v>
      </c>
      <c r="V97" s="82">
        <v>0.41885728764173058</v>
      </c>
      <c r="W97" s="82">
        <v>6.7038280441713644E-2</v>
      </c>
      <c r="X97" s="85">
        <v>25.898034324517553</v>
      </c>
      <c r="Y97" s="86">
        <v>80.685849116361567</v>
      </c>
      <c r="Z97" s="82">
        <v>64.360523124167315</v>
      </c>
      <c r="AA97" s="87">
        <v>3.5464425047347632</v>
      </c>
      <c r="AB97" s="88">
        <v>0.27554316842972065</v>
      </c>
    </row>
    <row r="98" spans="1:28" ht="14.5" x14ac:dyDescent="0.35">
      <c r="A98" s="81">
        <f t="shared" si="10"/>
        <v>840</v>
      </c>
      <c r="B98" s="81" t="str">
        <f t="shared" si="11"/>
        <v>Not Close</v>
      </c>
      <c r="C98" s="81">
        <f t="shared" si="8"/>
        <v>1.9637085259329576</v>
      </c>
      <c r="D98" s="81">
        <f>SQRT(SUM(Distcalc!A93:V93))</f>
        <v>31.234696208381997</v>
      </c>
      <c r="E98" s="81">
        <f t="shared" si="9"/>
        <v>110</v>
      </c>
      <c r="F98" s="80">
        <v>840</v>
      </c>
      <c r="G98" s="92">
        <v>544.5</v>
      </c>
      <c r="H98" s="93">
        <v>20.830729095899343</v>
      </c>
      <c r="I98" s="93">
        <v>30.616681714257481</v>
      </c>
      <c r="J98" s="83">
        <v>13.81942381942382</v>
      </c>
      <c r="K98" s="83">
        <v>7.7259677259677266</v>
      </c>
      <c r="L98" s="82">
        <v>42.924462924462922</v>
      </c>
      <c r="M98" s="83">
        <v>24.209484209484209</v>
      </c>
      <c r="N98" s="84">
        <v>30.269007237552103</v>
      </c>
      <c r="O98" s="84">
        <v>14.924604706884089</v>
      </c>
      <c r="P98" s="82">
        <v>0.60283453029954681</v>
      </c>
      <c r="Q98" s="82">
        <v>0.26654093000962509</v>
      </c>
      <c r="R98" s="82">
        <v>9.0210855697702055E-2</v>
      </c>
      <c r="S98" s="82">
        <v>4.6956406529473423E-2</v>
      </c>
      <c r="T98" s="82">
        <v>0.23108007528612234</v>
      </c>
      <c r="U98" s="82">
        <v>3.0784698056667226E-2</v>
      </c>
      <c r="V98" s="82">
        <v>8.7093417919811705E-2</v>
      </c>
      <c r="W98" s="82">
        <v>1.8704626667342111E-2</v>
      </c>
      <c r="X98" s="85">
        <v>21.457327081442322</v>
      </c>
      <c r="Y98" s="86">
        <v>75.780431063708747</v>
      </c>
      <c r="Z98" s="82">
        <v>65.837812719221816</v>
      </c>
      <c r="AA98" s="87">
        <v>3.4606327886578825</v>
      </c>
      <c r="AB98" s="88">
        <v>10.3695722485689</v>
      </c>
    </row>
    <row r="99" spans="1:28" s="81" customFormat="1" ht="14.5" x14ac:dyDescent="0.35">
      <c r="A99" s="81">
        <f t="shared" si="10"/>
        <v>841</v>
      </c>
      <c r="B99" s="81" t="str">
        <f t="shared" si="11"/>
        <v>Not Close</v>
      </c>
      <c r="C99" s="81">
        <f t="shared" si="8"/>
        <v>1.8086590973322738</v>
      </c>
      <c r="D99" s="81">
        <f>SQRT(SUM(Distcalc!A94:V94))</f>
        <v>28.768484071667508</v>
      </c>
      <c r="E99" s="81">
        <f t="shared" si="9"/>
        <v>75</v>
      </c>
      <c r="F99" s="80">
        <v>841</v>
      </c>
      <c r="G99" s="92">
        <v>539.1</v>
      </c>
      <c r="H99" s="93">
        <v>19.797881407524656</v>
      </c>
      <c r="I99" s="93">
        <v>29.217099896377626</v>
      </c>
      <c r="J99" s="83">
        <v>15.089669547092797</v>
      </c>
      <c r="K99" s="83">
        <v>9.6964696686786223</v>
      </c>
      <c r="L99" s="82">
        <v>38.833644535151329</v>
      </c>
      <c r="M99" s="83">
        <v>25.815276390637891</v>
      </c>
      <c r="N99" s="84">
        <v>33.308711709754505</v>
      </c>
      <c r="O99" s="84">
        <v>12.90462741690202</v>
      </c>
      <c r="P99" s="82">
        <v>1.0855973627372968</v>
      </c>
      <c r="Q99" s="82">
        <v>0.68773445492781637</v>
      </c>
      <c r="R99" s="82">
        <v>0.13735743245803494</v>
      </c>
      <c r="S99" s="82">
        <v>0.49543404948656744</v>
      </c>
      <c r="T99" s="82">
        <v>0.43764919859042861</v>
      </c>
      <c r="U99" s="82">
        <v>9.9465726952370118E-2</v>
      </c>
      <c r="V99" s="82">
        <v>0.19514228335417377</v>
      </c>
      <c r="W99" s="82">
        <v>4.3575461331514534E-2</v>
      </c>
      <c r="X99" s="85">
        <v>23.716859777171177</v>
      </c>
      <c r="Y99" s="86">
        <v>79.804668258118298</v>
      </c>
      <c r="Z99" s="82">
        <v>64.900364259695735</v>
      </c>
      <c r="AA99" s="87">
        <v>4.3582601242768373</v>
      </c>
      <c r="AB99" s="88">
        <v>5.1447463150316395</v>
      </c>
    </row>
    <row r="100" spans="1:28" ht="14.5" x14ac:dyDescent="0.35">
      <c r="A100" s="81">
        <f t="shared" si="10"/>
        <v>845</v>
      </c>
      <c r="B100" s="81" t="str">
        <f t="shared" si="11"/>
        <v>Not Close</v>
      </c>
      <c r="C100" s="81">
        <f t="shared" si="8"/>
        <v>1.8855688080854061</v>
      </c>
      <c r="D100" s="81">
        <f>SQRT(SUM(Distcalc!A95:V95))</f>
        <v>29.99180790976477</v>
      </c>
      <c r="E100" s="81">
        <f t="shared" si="9"/>
        <v>99</v>
      </c>
      <c r="F100" s="80">
        <v>845</v>
      </c>
      <c r="G100" s="92">
        <v>566.70000000000005</v>
      </c>
      <c r="H100" s="93">
        <v>14.600567241786811</v>
      </c>
      <c r="I100" s="93">
        <v>22.081113849940472</v>
      </c>
      <c r="J100" s="83">
        <v>18.126159909694454</v>
      </c>
      <c r="K100" s="83">
        <v>9.7021064916677826</v>
      </c>
      <c r="L100" s="82">
        <v>51.826200088009642</v>
      </c>
      <c r="M100" s="83">
        <v>20.209692540226147</v>
      </c>
      <c r="N100" s="84">
        <v>40.375488019597341</v>
      </c>
      <c r="O100" s="84">
        <v>8.4819719819337056</v>
      </c>
      <c r="P100" s="82">
        <v>1.4189123760374123</v>
      </c>
      <c r="Q100" s="82">
        <v>0.42778129040710428</v>
      </c>
      <c r="R100" s="82">
        <v>6.0189378188660478E-2</v>
      </c>
      <c r="S100" s="82">
        <v>0.19784647341509215</v>
      </c>
      <c r="T100" s="82">
        <v>0.68353867974504001</v>
      </c>
      <c r="U100" s="82">
        <v>0.14639120057872942</v>
      </c>
      <c r="V100" s="82">
        <v>0.34176933987252001</v>
      </c>
      <c r="W100" s="82">
        <v>6.474630272029408E-2</v>
      </c>
      <c r="X100" s="85">
        <v>26.241576065118309</v>
      </c>
      <c r="Y100" s="86">
        <v>79.440865359968555</v>
      </c>
      <c r="Z100" s="82">
        <v>69.23395355856924</v>
      </c>
      <c r="AA100" s="87">
        <v>4.1689484918393305</v>
      </c>
      <c r="AB100" s="88">
        <v>16.70815366709008</v>
      </c>
    </row>
    <row r="101" spans="1:28" ht="14.5" x14ac:dyDescent="0.35">
      <c r="A101" s="81">
        <f t="shared" si="10"/>
        <v>846</v>
      </c>
      <c r="B101" s="81" t="str">
        <f t="shared" si="11"/>
        <v>Not Close</v>
      </c>
      <c r="C101" s="81">
        <f t="shared" si="8"/>
        <v>1.7535878728856464</v>
      </c>
      <c r="D101" s="81">
        <f>SQRT(SUM(Distcalc!A96:V96))</f>
        <v>27.892522622858912</v>
      </c>
      <c r="E101" s="81">
        <f t="shared" si="9"/>
        <v>66</v>
      </c>
      <c r="F101" s="80">
        <v>846</v>
      </c>
      <c r="G101" s="92">
        <v>610.9</v>
      </c>
      <c r="H101" s="93">
        <v>15.314006675732475</v>
      </c>
      <c r="I101" s="93">
        <v>20.656739986436012</v>
      </c>
      <c r="J101" s="83">
        <v>15.836035386894039</v>
      </c>
      <c r="K101" s="83">
        <v>13.852527921220128</v>
      </c>
      <c r="L101" s="82">
        <v>32.406629038068935</v>
      </c>
      <c r="M101" s="83">
        <v>24.042272126816382</v>
      </c>
      <c r="N101" s="84">
        <v>46.049575524587539</v>
      </c>
      <c r="O101" s="84">
        <v>6.7355438090661535</v>
      </c>
      <c r="P101" s="82">
        <v>3.8073080707761302</v>
      </c>
      <c r="Q101" s="82">
        <v>1.0959545522718377</v>
      </c>
      <c r="R101" s="82">
        <v>0.23740804553552158</v>
      </c>
      <c r="S101" s="82">
        <v>0.50005669991842527</v>
      </c>
      <c r="T101" s="82">
        <v>1.1950879580347442</v>
      </c>
      <c r="U101" s="82">
        <v>0.32154340836012862</v>
      </c>
      <c r="V101" s="82">
        <v>1.0582765419634268</v>
      </c>
      <c r="W101" s="82">
        <v>0.15217526493494143</v>
      </c>
      <c r="X101" s="85">
        <v>36.862075590331145</v>
      </c>
      <c r="Y101" s="86">
        <v>82.90735233329309</v>
      </c>
      <c r="Z101" s="82">
        <v>53.307553068948501</v>
      </c>
      <c r="AA101" s="87">
        <v>3.2845153858811913</v>
      </c>
      <c r="AB101" s="88">
        <v>1.21228083652499</v>
      </c>
    </row>
    <row r="102" spans="1:28" ht="14.5" x14ac:dyDescent="0.35">
      <c r="A102" s="81">
        <f t="shared" si="10"/>
        <v>850</v>
      </c>
      <c r="B102" s="81" t="str">
        <f t="shared" si="11"/>
        <v>Not Close</v>
      </c>
      <c r="C102" s="81">
        <f t="shared" ref="C102:C132" si="12">D102/SQRT(SUM(G$3:AB$3))</f>
        <v>2.0405544781074467</v>
      </c>
      <c r="D102" s="81">
        <f>SQRT(SUM(Distcalc!A97:V97))</f>
        <v>32.457005904202894</v>
      </c>
      <c r="E102" s="81">
        <f t="shared" ref="E102:E133" si="13">ROUND(RANK(D102,D$6:D$158,1)-0.5,0)</f>
        <v>128</v>
      </c>
      <c r="F102" s="80">
        <v>850</v>
      </c>
      <c r="G102" s="92">
        <v>638.5</v>
      </c>
      <c r="H102" s="93">
        <v>10.439784435819394</v>
      </c>
      <c r="I102" s="93">
        <v>24.090175769803984</v>
      </c>
      <c r="J102" s="83">
        <v>20.502918501812097</v>
      </c>
      <c r="K102" s="83">
        <v>7.856904756838798</v>
      </c>
      <c r="L102" s="82">
        <v>60.344900955339476</v>
      </c>
      <c r="M102" s="83">
        <v>16.427654489102604</v>
      </c>
      <c r="N102" s="84">
        <v>48.229656926203489</v>
      </c>
      <c r="O102" s="84">
        <v>8.2443403286386641</v>
      </c>
      <c r="P102" s="82">
        <v>1.3697954450943552</v>
      </c>
      <c r="Q102" s="82">
        <v>0.81431914693410479</v>
      </c>
      <c r="R102" s="82">
        <v>0.13682018655504527</v>
      </c>
      <c r="S102" s="82">
        <v>0.16262099821822631</v>
      </c>
      <c r="T102" s="82">
        <v>1.1438865735611494</v>
      </c>
      <c r="U102" s="82">
        <v>0.16542873360510188</v>
      </c>
      <c r="V102" s="82">
        <v>0.38625332754585712</v>
      </c>
      <c r="W102" s="82">
        <v>7.8009512911029699E-2</v>
      </c>
      <c r="X102" s="85">
        <v>29.689009439201481</v>
      </c>
      <c r="Y102" s="86">
        <v>84.074221346680957</v>
      </c>
      <c r="Z102" s="82">
        <v>71.483198656039207</v>
      </c>
      <c r="AA102" s="87">
        <v>4.4881834887960474</v>
      </c>
      <c r="AB102" s="88">
        <v>11.217889372190367</v>
      </c>
    </row>
    <row r="103" spans="1:28" ht="14.5" x14ac:dyDescent="0.35">
      <c r="A103" s="81">
        <f t="shared" si="10"/>
        <v>851</v>
      </c>
      <c r="B103" s="81" t="str">
        <f t="shared" si="11"/>
        <v>Not Close</v>
      </c>
      <c r="C103" s="81">
        <f t="shared" si="12"/>
        <v>1.4715893913657803</v>
      </c>
      <c r="D103" s="81">
        <f>SQRT(SUM(Distcalc!A98:V98))</f>
        <v>23.407062186558523</v>
      </c>
      <c r="E103" s="81">
        <f t="shared" si="13"/>
        <v>25</v>
      </c>
      <c r="F103" s="80">
        <v>851</v>
      </c>
      <c r="G103" s="92">
        <v>563.9</v>
      </c>
      <c r="H103" s="93">
        <v>21.364172404610642</v>
      </c>
      <c r="I103" s="93">
        <v>19.330944808985144</v>
      </c>
      <c r="J103" s="83">
        <v>8.6137437999208259</v>
      </c>
      <c r="K103" s="83">
        <v>13.143003516289035</v>
      </c>
      <c r="L103" s="82">
        <v>30.773350720722821</v>
      </c>
      <c r="M103" s="83">
        <v>25.040169527047478</v>
      </c>
      <c r="N103" s="84">
        <v>32.69983230855226</v>
      </c>
      <c r="O103" s="84">
        <v>13.305850568287683</v>
      </c>
      <c r="P103" s="82">
        <v>2.666100967540574</v>
      </c>
      <c r="Q103" s="82">
        <v>1.4196122034956304</v>
      </c>
      <c r="R103" s="82">
        <v>0.26285502496878899</v>
      </c>
      <c r="S103" s="82">
        <v>1.7795138888888888</v>
      </c>
      <c r="T103" s="82">
        <v>1.3479244694132335</v>
      </c>
      <c r="U103" s="82">
        <v>0.2633426966292135</v>
      </c>
      <c r="V103" s="82">
        <v>1.4425327715355807</v>
      </c>
      <c r="W103" s="82">
        <v>0.13606039325842698</v>
      </c>
      <c r="X103" s="85">
        <v>23.694217247811739</v>
      </c>
      <c r="Y103" s="86">
        <v>82.532576466916353</v>
      </c>
      <c r="Z103" s="82">
        <v>54.867619014191618</v>
      </c>
      <c r="AA103" s="87">
        <v>5.046037930106583</v>
      </c>
      <c r="AB103" s="88">
        <v>0</v>
      </c>
    </row>
    <row r="104" spans="1:28" ht="14.5" x14ac:dyDescent="0.35">
      <c r="A104" s="81">
        <f t="shared" si="10"/>
        <v>852</v>
      </c>
      <c r="B104" s="81" t="str">
        <f t="shared" si="11"/>
        <v>Not Close</v>
      </c>
      <c r="C104" s="81">
        <f t="shared" si="12"/>
        <v>1.4447537748641046</v>
      </c>
      <c r="D104" s="81">
        <f>SQRT(SUM(Distcalc!A99:V99))</f>
        <v>22.98021557570712</v>
      </c>
      <c r="E104" s="81">
        <f t="shared" si="13"/>
        <v>22</v>
      </c>
      <c r="F104" s="80">
        <v>852</v>
      </c>
      <c r="G104" s="92">
        <v>553.1</v>
      </c>
      <c r="H104" s="93">
        <v>21.790175636329483</v>
      </c>
      <c r="I104" s="93">
        <v>19.587177515803862</v>
      </c>
      <c r="J104" s="83">
        <v>6.4409330323551544</v>
      </c>
      <c r="K104" s="83">
        <v>17.540578308072664</v>
      </c>
      <c r="L104" s="82">
        <v>35.356336665591741</v>
      </c>
      <c r="M104" s="83">
        <v>22.685155326238849</v>
      </c>
      <c r="N104" s="84">
        <v>28.962254005807075</v>
      </c>
      <c r="O104" s="84">
        <v>15.238197655661899</v>
      </c>
      <c r="P104" s="82">
        <v>2.396974020820493</v>
      </c>
      <c r="Q104" s="82">
        <v>2.8461428052785775</v>
      </c>
      <c r="R104" s="82">
        <v>1.2744742107884939</v>
      </c>
      <c r="S104" s="82">
        <v>0.59143370961069219</v>
      </c>
      <c r="T104" s="82">
        <v>2.2293800288751364</v>
      </c>
      <c r="U104" s="82">
        <v>0.47787506015653364</v>
      </c>
      <c r="V104" s="82">
        <v>1.4809061051493992</v>
      </c>
      <c r="W104" s="82">
        <v>0.18025852534173131</v>
      </c>
      <c r="X104" s="85">
        <v>24.622316323503838</v>
      </c>
      <c r="Y104" s="86">
        <v>82.544473619776937</v>
      </c>
      <c r="Z104" s="82">
        <v>49.741486351700694</v>
      </c>
      <c r="AA104" s="87">
        <v>4.778431412461579</v>
      </c>
      <c r="AB104" s="88">
        <v>0</v>
      </c>
    </row>
    <row r="105" spans="1:28" ht="14.5" x14ac:dyDescent="0.35">
      <c r="A105" s="81">
        <f t="shared" si="10"/>
        <v>855</v>
      </c>
      <c r="B105" s="81" t="str">
        <f t="shared" si="11"/>
        <v>Not Close</v>
      </c>
      <c r="C105" s="81">
        <f t="shared" si="12"/>
        <v>2.0817769839644131</v>
      </c>
      <c r="D105" s="81">
        <f>SQRT(SUM(Distcalc!A100:V100))</f>
        <v>33.112689999060542</v>
      </c>
      <c r="E105" s="81">
        <f t="shared" si="13"/>
        <v>139</v>
      </c>
      <c r="F105" s="80">
        <v>855</v>
      </c>
      <c r="G105" s="92">
        <v>583.70000000000005</v>
      </c>
      <c r="H105" s="93">
        <v>9.1094390135074832</v>
      </c>
      <c r="I105" s="93">
        <v>24.670923106987544</v>
      </c>
      <c r="J105" s="83">
        <v>21.367722918201913</v>
      </c>
      <c r="K105" s="83">
        <v>6.5711127487103909</v>
      </c>
      <c r="L105" s="82">
        <v>60.801768607221817</v>
      </c>
      <c r="M105" s="83">
        <v>16.311717022844512</v>
      </c>
      <c r="N105" s="84">
        <v>43.763266509433961</v>
      </c>
      <c r="O105" s="84">
        <v>10.25722287735849</v>
      </c>
      <c r="P105" s="82">
        <v>1.3145495158257865</v>
      </c>
      <c r="Q105" s="82">
        <v>4.3963848735336031</v>
      </c>
      <c r="R105" s="82">
        <v>0.32268032203465397</v>
      </c>
      <c r="S105" s="82">
        <v>0.35557864929307026</v>
      </c>
      <c r="T105" s="82">
        <v>0.65566058765021396</v>
      </c>
      <c r="U105" s="82">
        <v>0.21199436116521569</v>
      </c>
      <c r="V105" s="82">
        <v>0.30592369740303066</v>
      </c>
      <c r="W105" s="82">
        <v>6.4259349504757202E-2</v>
      </c>
      <c r="X105" s="85">
        <v>26.139543957321969</v>
      </c>
      <c r="Y105" s="86">
        <v>82.954054565104101</v>
      </c>
      <c r="Z105" s="82">
        <v>75.693816044332436</v>
      </c>
      <c r="AA105" s="87">
        <v>4.2840476528788409</v>
      </c>
      <c r="AB105" s="88">
        <v>12.863399688542005</v>
      </c>
    </row>
    <row r="106" spans="1:28" ht="14.5" x14ac:dyDescent="0.35">
      <c r="A106" s="81">
        <f t="shared" si="10"/>
        <v>856</v>
      </c>
      <c r="B106" s="81" t="str">
        <f t="shared" si="11"/>
        <v>Not Close</v>
      </c>
      <c r="C106" s="81">
        <f t="shared" si="12"/>
        <v>1.5268405049894378</v>
      </c>
      <c r="D106" s="81">
        <f>SQRT(SUM(Distcalc!A101:V101))</f>
        <v>24.285884947889578</v>
      </c>
      <c r="E106" s="81">
        <f t="shared" si="13"/>
        <v>32</v>
      </c>
      <c r="F106" s="80">
        <v>856</v>
      </c>
      <c r="G106" s="92">
        <v>458.4</v>
      </c>
      <c r="H106" s="93">
        <v>17.281849759657554</v>
      </c>
      <c r="I106" s="93">
        <v>15.6794425087108</v>
      </c>
      <c r="J106" s="83">
        <v>5.9401812001667951</v>
      </c>
      <c r="K106" s="83">
        <v>25.69782281807958</v>
      </c>
      <c r="L106" s="82">
        <v>27.187606616206928</v>
      </c>
      <c r="M106" s="83">
        <v>20.820328788587169</v>
      </c>
      <c r="N106" s="84">
        <v>21.837235172169692</v>
      </c>
      <c r="O106" s="84">
        <v>18.952571168529101</v>
      </c>
      <c r="P106" s="82">
        <v>3.5108037557717555</v>
      </c>
      <c r="Q106" s="82">
        <v>28.297138907163799</v>
      </c>
      <c r="R106" s="82">
        <v>2.4457386785674222</v>
      </c>
      <c r="S106" s="82">
        <v>1.1041750672297697</v>
      </c>
      <c r="T106" s="82">
        <v>3.9961920815913219</v>
      </c>
      <c r="U106" s="82">
        <v>1.4522236606344308</v>
      </c>
      <c r="V106" s="82">
        <v>3.7836641512980571</v>
      </c>
      <c r="W106" s="82">
        <v>1.0050357901885465</v>
      </c>
      <c r="X106" s="85">
        <v>21.193966840650905</v>
      </c>
      <c r="Y106" s="86">
        <v>80.542022016802136</v>
      </c>
      <c r="Z106" s="82">
        <v>49.681218274111679</v>
      </c>
      <c r="AA106" s="87">
        <v>7.4550253807106603</v>
      </c>
      <c r="AB106" s="88">
        <v>0.16856708879180449</v>
      </c>
    </row>
    <row r="107" spans="1:28" ht="14.5" x14ac:dyDescent="0.35">
      <c r="A107" s="81">
        <f t="shared" si="10"/>
        <v>857</v>
      </c>
      <c r="B107" s="81" t="str">
        <f t="shared" si="11"/>
        <v>Not Close</v>
      </c>
      <c r="C107" s="81">
        <f t="shared" si="12"/>
        <v>2.335095860615624</v>
      </c>
      <c r="D107" s="81">
        <f>SQRT(SUM(Distcalc!A102:V102))</f>
        <v>37.141973394003287</v>
      </c>
      <c r="E107" s="81">
        <f t="shared" si="13"/>
        <v>148</v>
      </c>
      <c r="F107" s="80">
        <v>857</v>
      </c>
      <c r="G107" s="92">
        <v>610</v>
      </c>
      <c r="H107" s="93">
        <v>5.8277462609592572</v>
      </c>
      <c r="I107" s="93">
        <v>27.812759310782447</v>
      </c>
      <c r="J107" s="83">
        <v>29.939274113825732</v>
      </c>
      <c r="K107" s="83">
        <v>5.0981499788165507</v>
      </c>
      <c r="L107" s="82">
        <v>64.058748764298826</v>
      </c>
      <c r="M107" s="83">
        <v>15.379183731111427</v>
      </c>
      <c r="N107" s="84">
        <v>53.622369721790704</v>
      </c>
      <c r="O107" s="84">
        <v>7.7955091088829267</v>
      </c>
      <c r="P107" s="82">
        <v>1.0409697877920201</v>
      </c>
      <c r="Q107" s="82">
        <v>0.30238968128662791</v>
      </c>
      <c r="R107" s="82">
        <v>0.10168856538842355</v>
      </c>
      <c r="S107" s="82">
        <v>1.8732104150499078E-2</v>
      </c>
      <c r="T107" s="82">
        <v>0.21943322004870347</v>
      </c>
      <c r="U107" s="82">
        <v>0.2863335920147716</v>
      </c>
      <c r="V107" s="82">
        <v>0.31041772592255612</v>
      </c>
      <c r="W107" s="82">
        <v>7.4928416601996312E-2</v>
      </c>
      <c r="X107" s="85">
        <v>32.904214059902877</v>
      </c>
      <c r="Y107" s="86">
        <v>84.417565361663421</v>
      </c>
      <c r="Z107" s="82">
        <v>70.363951473136908</v>
      </c>
      <c r="AA107" s="87">
        <v>4.1194507399013469</v>
      </c>
      <c r="AB107" s="88">
        <v>44.598463967459665</v>
      </c>
    </row>
    <row r="108" spans="1:28" ht="14.5" x14ac:dyDescent="0.35">
      <c r="A108" s="81">
        <f t="shared" si="10"/>
        <v>860</v>
      </c>
      <c r="B108" s="81" t="str">
        <f t="shared" si="11"/>
        <v>Not Close</v>
      </c>
      <c r="C108" s="81">
        <f t="shared" si="12"/>
        <v>1.9996342723817586</v>
      </c>
      <c r="D108" s="81">
        <f>SQRT(SUM(Distcalc!A103:V103))</f>
        <v>31.806130187289092</v>
      </c>
      <c r="E108" s="81">
        <f t="shared" si="13"/>
        <v>118</v>
      </c>
      <c r="F108" s="80">
        <v>860</v>
      </c>
      <c r="G108" s="92">
        <v>567.5</v>
      </c>
      <c r="H108" s="93">
        <v>10.849283686648185</v>
      </c>
      <c r="I108" s="93">
        <v>26.97115777432797</v>
      </c>
      <c r="J108" s="83">
        <v>17.792716378085878</v>
      </c>
      <c r="K108" s="83">
        <v>8.1128484102658458</v>
      </c>
      <c r="L108" s="82">
        <v>56.063071818375242</v>
      </c>
      <c r="M108" s="83">
        <v>17.532792400098909</v>
      </c>
      <c r="N108" s="84">
        <v>38.212999919483778</v>
      </c>
      <c r="O108" s="84">
        <v>12.223513037877131</v>
      </c>
      <c r="P108" s="82">
        <v>1.1318944618020976</v>
      </c>
      <c r="Q108" s="82">
        <v>0.76041056513402061</v>
      </c>
      <c r="R108" s="82">
        <v>0.82770666443524898</v>
      </c>
      <c r="S108" s="82">
        <v>7.6724624597372504E-2</v>
      </c>
      <c r="T108" s="82">
        <v>0.4483263778316513</v>
      </c>
      <c r="U108" s="82">
        <v>0.28827716092960548</v>
      </c>
      <c r="V108" s="82">
        <v>0.20448114236012488</v>
      </c>
      <c r="W108" s="82">
        <v>7.4131780140932885E-2</v>
      </c>
      <c r="X108" s="85">
        <v>23.961410205563105</v>
      </c>
      <c r="Y108" s="86">
        <v>80.50569895425869</v>
      </c>
      <c r="Z108" s="82">
        <v>72.308121025831568</v>
      </c>
      <c r="AA108" s="87">
        <v>4.0944314493769403</v>
      </c>
      <c r="AB108" s="88">
        <v>13.087146680746597</v>
      </c>
    </row>
    <row r="109" spans="1:28" ht="14.5" x14ac:dyDescent="0.35">
      <c r="A109" s="81">
        <f t="shared" si="10"/>
        <v>861</v>
      </c>
      <c r="B109" s="81" t="str">
        <f t="shared" si="11"/>
        <v>Not Close</v>
      </c>
      <c r="C109" s="81">
        <f t="shared" si="12"/>
        <v>1.5767604870851291</v>
      </c>
      <c r="D109" s="81">
        <f>SQRT(SUM(Distcalc!A104:V104))</f>
        <v>25.079910871235811</v>
      </c>
      <c r="E109" s="81">
        <f t="shared" si="13"/>
        <v>40</v>
      </c>
      <c r="F109" s="80">
        <v>861</v>
      </c>
      <c r="G109" s="92">
        <v>500.5</v>
      </c>
      <c r="H109" s="93">
        <v>23.622770850926429</v>
      </c>
      <c r="I109" s="93">
        <v>22.818254603682949</v>
      </c>
      <c r="J109" s="83">
        <v>5.9981119744390385</v>
      </c>
      <c r="K109" s="83">
        <v>15.993754992375282</v>
      </c>
      <c r="L109" s="82">
        <v>34.077045966160775</v>
      </c>
      <c r="M109" s="83">
        <v>24.898337085178998</v>
      </c>
      <c r="N109" s="84">
        <v>21.66706004103197</v>
      </c>
      <c r="O109" s="84">
        <v>18.473465386081813</v>
      </c>
      <c r="P109" s="82">
        <v>1.8035565122405708</v>
      </c>
      <c r="Q109" s="82">
        <v>0.93531131529910694</v>
      </c>
      <c r="R109" s="82">
        <v>4.1882188524063482</v>
      </c>
      <c r="S109" s="82">
        <v>0.44054809484032637</v>
      </c>
      <c r="T109" s="82">
        <v>1.3505590181841547</v>
      </c>
      <c r="U109" s="82">
        <v>0.33492899826511596</v>
      </c>
      <c r="V109" s="82">
        <v>1.0184411745807362</v>
      </c>
      <c r="W109" s="82">
        <v>0.14899119706997366</v>
      </c>
      <c r="X109" s="85">
        <v>15.470838608068101</v>
      </c>
      <c r="Y109" s="86">
        <v>76.63247767140011</v>
      </c>
      <c r="Z109" s="82">
        <v>59.426446665117361</v>
      </c>
      <c r="AA109" s="87">
        <v>5.0151057401812684</v>
      </c>
      <c r="AB109" s="88">
        <v>0.26946925399987148</v>
      </c>
    </row>
    <row r="110" spans="1:28" ht="14.5" x14ac:dyDescent="0.35">
      <c r="A110" s="81">
        <f t="shared" si="10"/>
        <v>865</v>
      </c>
      <c r="B110" s="81" t="str">
        <f t="shared" si="11"/>
        <v>Not Close</v>
      </c>
      <c r="C110" s="81">
        <f t="shared" si="12"/>
        <v>2.0148851629106779</v>
      </c>
      <c r="D110" s="81">
        <f>SQRT(SUM(Distcalc!A105:V105))</f>
        <v>32.048710451257627</v>
      </c>
      <c r="E110" s="81">
        <f t="shared" si="13"/>
        <v>122</v>
      </c>
      <c r="F110" s="80">
        <v>865</v>
      </c>
      <c r="G110" s="92">
        <v>564.79999999999995</v>
      </c>
      <c r="H110" s="93">
        <v>9.3389661308757361</v>
      </c>
      <c r="I110" s="93">
        <v>21.735290015651394</v>
      </c>
      <c r="J110" s="83">
        <v>22.037035233150529</v>
      </c>
      <c r="K110" s="83">
        <v>7.0768271656649686</v>
      </c>
      <c r="L110" s="82">
        <v>58.291041214116632</v>
      </c>
      <c r="M110" s="83">
        <v>17.607808375300753</v>
      </c>
      <c r="N110" s="84">
        <v>46.98255287229793</v>
      </c>
      <c r="O110" s="84">
        <v>9.1648563607493205</v>
      </c>
      <c r="P110" s="82">
        <v>1.1822132952284701</v>
      </c>
      <c r="Q110" s="82">
        <v>0.3284633562712721</v>
      </c>
      <c r="R110" s="82">
        <v>4.564939986963381E-2</v>
      </c>
      <c r="S110" s="82">
        <v>0.12633206010433543</v>
      </c>
      <c r="T110" s="82">
        <v>0.5543748049284366</v>
      </c>
      <c r="U110" s="82">
        <v>0.24438353139510935</v>
      </c>
      <c r="V110" s="82">
        <v>0.30107371634949182</v>
      </c>
      <c r="W110" s="82">
        <v>0.13992071867017988</v>
      </c>
      <c r="X110" s="85">
        <v>29.490306910553059</v>
      </c>
      <c r="Y110" s="86">
        <v>83.799558793242184</v>
      </c>
      <c r="Z110" s="82">
        <v>67.501055645385549</v>
      </c>
      <c r="AA110" s="87">
        <v>4.7267165823866852</v>
      </c>
      <c r="AB110" s="88">
        <v>28.838742964153539</v>
      </c>
    </row>
    <row r="111" spans="1:28" ht="14.5" x14ac:dyDescent="0.35">
      <c r="A111" s="81">
        <f t="shared" si="10"/>
        <v>866</v>
      </c>
      <c r="B111" s="81" t="str">
        <f t="shared" si="11"/>
        <v>Not Close</v>
      </c>
      <c r="C111" s="81">
        <f t="shared" si="12"/>
        <v>1.7425767988601837</v>
      </c>
      <c r="D111" s="81">
        <f>SQRT(SUM(Distcalc!A106:V106))</f>
        <v>27.717380768774468</v>
      </c>
      <c r="E111" s="81">
        <f t="shared" si="13"/>
        <v>63</v>
      </c>
      <c r="F111" s="80">
        <v>866</v>
      </c>
      <c r="G111" s="92">
        <v>584.79999999999995</v>
      </c>
      <c r="H111" s="93">
        <v>13.981008456720639</v>
      </c>
      <c r="I111" s="93">
        <v>23.331692105695058</v>
      </c>
      <c r="J111" s="83">
        <v>15.555461275747225</v>
      </c>
      <c r="K111" s="83">
        <v>9.8406906938758194</v>
      </c>
      <c r="L111" s="82">
        <v>46.303642264695277</v>
      </c>
      <c r="M111" s="83">
        <v>18.451029889056237</v>
      </c>
      <c r="N111" s="84">
        <v>37.655669884374667</v>
      </c>
      <c r="O111" s="84">
        <v>12.027156041158376</v>
      </c>
      <c r="P111" s="82">
        <v>2.0205014438983344</v>
      </c>
      <c r="Q111" s="82">
        <v>3.2994511273881697</v>
      </c>
      <c r="R111" s="82">
        <v>0.61772074432481017</v>
      </c>
      <c r="S111" s="82">
        <v>0.44751286121363953</v>
      </c>
      <c r="T111" s="82">
        <v>1.5691636864350056</v>
      </c>
      <c r="U111" s="82">
        <v>0.38583640918740081</v>
      </c>
      <c r="V111" s="82">
        <v>0.82139646962076152</v>
      </c>
      <c r="W111" s="82">
        <v>0.16064564248694754</v>
      </c>
      <c r="X111" s="85">
        <v>22.707332482983063</v>
      </c>
      <c r="Y111" s="86">
        <v>83.441067911032917</v>
      </c>
      <c r="Z111" s="82">
        <v>65.529651425984596</v>
      </c>
      <c r="AA111" s="87">
        <v>4.5925758261656862</v>
      </c>
      <c r="AB111" s="88">
        <v>2.3527893055900857</v>
      </c>
    </row>
    <row r="112" spans="1:28" ht="14.5" x14ac:dyDescent="0.35">
      <c r="A112" s="81">
        <f t="shared" si="10"/>
        <v>867</v>
      </c>
      <c r="B112" s="81" t="str">
        <f t="shared" si="11"/>
        <v>Not Close</v>
      </c>
      <c r="C112" s="81">
        <f t="shared" si="12"/>
        <v>2.000590389422443</v>
      </c>
      <c r="D112" s="81">
        <f>SQRT(SUM(Distcalc!A107:V107))</f>
        <v>31.821338159812026</v>
      </c>
      <c r="E112" s="81">
        <f t="shared" si="13"/>
        <v>119</v>
      </c>
      <c r="F112" s="80">
        <v>867</v>
      </c>
      <c r="G112" s="92">
        <v>682.1</v>
      </c>
      <c r="H112" s="93">
        <v>8.1683858377474223</v>
      </c>
      <c r="I112" s="93">
        <v>26.089501321114415</v>
      </c>
      <c r="J112" s="83">
        <v>20.983644588794803</v>
      </c>
      <c r="K112" s="83">
        <v>7.4778641302246456</v>
      </c>
      <c r="L112" s="82">
        <v>61.99203495340835</v>
      </c>
      <c r="M112" s="83">
        <v>17.766693732358966</v>
      </c>
      <c r="N112" s="84">
        <v>49.951664668806309</v>
      </c>
      <c r="O112" s="84">
        <v>7.5441784927110316</v>
      </c>
      <c r="P112" s="82">
        <v>2.0343624398215625</v>
      </c>
      <c r="Q112" s="82">
        <v>1.756989532264476</v>
      </c>
      <c r="R112" s="82">
        <v>0.457576962148315</v>
      </c>
      <c r="S112" s="82">
        <v>0.11836932997659114</v>
      </c>
      <c r="T112" s="82">
        <v>2.1792323660615698</v>
      </c>
      <c r="U112" s="82">
        <v>0.35510798992977344</v>
      </c>
      <c r="V112" s="82">
        <v>1.400998189125922</v>
      </c>
      <c r="W112" s="82">
        <v>0.17755399496488672</v>
      </c>
      <c r="X112" s="85">
        <v>30.305427721382166</v>
      </c>
      <c r="Y112" s="86">
        <v>86.686983790468616</v>
      </c>
      <c r="Z112" s="82">
        <v>68.483804873795719</v>
      </c>
      <c r="AA112" s="87">
        <v>4.4879898862199754</v>
      </c>
      <c r="AB112" s="88">
        <v>1.9460271189435097</v>
      </c>
    </row>
    <row r="113" spans="1:28" ht="14.5" x14ac:dyDescent="0.35">
      <c r="A113" s="81">
        <f t="shared" si="10"/>
        <v>868</v>
      </c>
      <c r="B113" s="81" t="str">
        <f t="shared" si="11"/>
        <v>Not Close</v>
      </c>
      <c r="C113" s="81">
        <f t="shared" si="12"/>
        <v>2.2092221602768127</v>
      </c>
      <c r="D113" s="81">
        <f>SQRT(SUM(Distcalc!A108:V108))</f>
        <v>35.139829624301129</v>
      </c>
      <c r="E113" s="81">
        <f t="shared" si="13"/>
        <v>145</v>
      </c>
      <c r="F113" s="80">
        <v>868</v>
      </c>
      <c r="G113" s="92">
        <v>781.9</v>
      </c>
      <c r="H113" s="93">
        <v>7.2075302554908109</v>
      </c>
      <c r="I113" s="93">
        <v>25.803871580499631</v>
      </c>
      <c r="J113" s="83">
        <v>26.454393858351949</v>
      </c>
      <c r="K113" s="83">
        <v>9.9455683856149513</v>
      </c>
      <c r="L113" s="82">
        <v>64.238743982632229</v>
      </c>
      <c r="M113" s="83">
        <v>13.280684642733537</v>
      </c>
      <c r="N113" s="84">
        <v>57.555066079295159</v>
      </c>
      <c r="O113" s="84">
        <v>5.4342353681560729</v>
      </c>
      <c r="P113" s="82">
        <v>2.2931654676258995</v>
      </c>
      <c r="Q113" s="82">
        <v>4.0536801328168233</v>
      </c>
      <c r="R113" s="82">
        <v>2.9316546762589928</v>
      </c>
      <c r="S113" s="82">
        <v>0.27185943552850028</v>
      </c>
      <c r="T113" s="82">
        <v>1.5813503043718873</v>
      </c>
      <c r="U113" s="82">
        <v>0.32719977863862754</v>
      </c>
      <c r="V113" s="82">
        <v>0.71873270614277807</v>
      </c>
      <c r="W113" s="82">
        <v>0.1473436635307139</v>
      </c>
      <c r="X113" s="85">
        <v>38.39516824849008</v>
      </c>
      <c r="Y113" s="86">
        <v>86.727310459324841</v>
      </c>
      <c r="Z113" s="82">
        <v>67.997737750432748</v>
      </c>
      <c r="AA113" s="87">
        <v>4.8929716019126293</v>
      </c>
      <c r="AB113" s="88">
        <v>5.6115107913669062</v>
      </c>
    </row>
    <row r="114" spans="1:28" ht="14.5" x14ac:dyDescent="0.35">
      <c r="A114" s="81">
        <f t="shared" si="10"/>
        <v>869</v>
      </c>
      <c r="B114" s="81" t="str">
        <f t="shared" si="11"/>
        <v>Not Close</v>
      </c>
      <c r="C114" s="81">
        <f t="shared" si="12"/>
        <v>2.1766895965562272</v>
      </c>
      <c r="D114" s="81">
        <f>SQRT(SUM(Distcalc!A109:V109))</f>
        <v>34.622367520698177</v>
      </c>
      <c r="E114" s="81">
        <f t="shared" si="13"/>
        <v>143</v>
      </c>
      <c r="F114" s="80">
        <v>869</v>
      </c>
      <c r="G114" s="92">
        <v>706</v>
      </c>
      <c r="H114" s="93">
        <v>7.7007617387349834</v>
      </c>
      <c r="I114" s="93">
        <v>25.881615744340138</v>
      </c>
      <c r="J114" s="83">
        <v>25.570137066200061</v>
      </c>
      <c r="K114" s="83">
        <v>6.7541557305336823</v>
      </c>
      <c r="L114" s="82">
        <v>64.873140857392826</v>
      </c>
      <c r="M114" s="83">
        <v>14.972295129775445</v>
      </c>
      <c r="N114" s="84">
        <v>53.106949063539297</v>
      </c>
      <c r="O114" s="84">
        <v>7.3487367991131345</v>
      </c>
      <c r="P114" s="82">
        <v>1.5732469997789651</v>
      </c>
      <c r="Q114" s="82">
        <v>1.0889209605908128</v>
      </c>
      <c r="R114" s="82">
        <v>0.30749827722952505</v>
      </c>
      <c r="S114" s="82">
        <v>0.14627296485548233</v>
      </c>
      <c r="T114" s="82">
        <v>0.5044792032349078</v>
      </c>
      <c r="U114" s="82">
        <v>0.33415246193652404</v>
      </c>
      <c r="V114" s="82">
        <v>0.45572154828308048</v>
      </c>
      <c r="W114" s="82">
        <v>0.10466643262992291</v>
      </c>
      <c r="X114" s="85">
        <v>32.10761747235825</v>
      </c>
      <c r="Y114" s="86">
        <v>86.139173850294497</v>
      </c>
      <c r="Z114" s="82">
        <v>69.674366377927498</v>
      </c>
      <c r="AA114" s="87">
        <v>4.7144690407443051</v>
      </c>
      <c r="AB114" s="88">
        <v>21.565835836226288</v>
      </c>
    </row>
    <row r="115" spans="1:28" ht="14.5" x14ac:dyDescent="0.35">
      <c r="A115" s="81">
        <f t="shared" si="10"/>
        <v>870</v>
      </c>
      <c r="B115" s="81" t="str">
        <f t="shared" si="11"/>
        <v>Not Close</v>
      </c>
      <c r="C115" s="81">
        <f t="shared" si="12"/>
        <v>1.3746558573210772</v>
      </c>
      <c r="D115" s="81">
        <f>SQRT(SUM(Distcalc!A110:V110))</f>
        <v>21.865239941399864</v>
      </c>
      <c r="E115" s="81">
        <f t="shared" si="13"/>
        <v>15</v>
      </c>
      <c r="F115" s="80">
        <v>870</v>
      </c>
      <c r="G115" s="92">
        <v>610.79999999999995</v>
      </c>
      <c r="H115" s="93">
        <v>14.162393162393164</v>
      </c>
      <c r="I115" s="93">
        <v>20.93812045003309</v>
      </c>
      <c r="J115" s="83">
        <v>11.326289323236253</v>
      </c>
      <c r="K115" s="83">
        <v>17.24385644586788</v>
      </c>
      <c r="L115" s="82">
        <v>35.99030201442725</v>
      </c>
      <c r="M115" s="83">
        <v>21.557065461402615</v>
      </c>
      <c r="N115" s="84">
        <v>39.838299146578834</v>
      </c>
      <c r="O115" s="84">
        <v>10.540500074861505</v>
      </c>
      <c r="P115" s="82">
        <v>3.9692224691389741</v>
      </c>
      <c r="Q115" s="82">
        <v>4.1837403177947046</v>
      </c>
      <c r="R115" s="82">
        <v>4.4746881783966392</v>
      </c>
      <c r="S115" s="82">
        <v>0.44637696052614678</v>
      </c>
      <c r="T115" s="82">
        <v>3.4566918007938443</v>
      </c>
      <c r="U115" s="82">
        <v>2.1060000770722809</v>
      </c>
      <c r="V115" s="82">
        <v>3.909491451399504</v>
      </c>
      <c r="W115" s="82">
        <v>0.70906498477822455</v>
      </c>
      <c r="X115" s="85">
        <v>34.790017677692667</v>
      </c>
      <c r="Y115" s="86">
        <v>85.474444116173615</v>
      </c>
      <c r="Z115" s="82">
        <v>54.842609235076111</v>
      </c>
      <c r="AA115" s="87">
        <v>5.0676804148308383</v>
      </c>
      <c r="AB115" s="88">
        <v>0</v>
      </c>
    </row>
    <row r="116" spans="1:28" ht="14.5" x14ac:dyDescent="0.35">
      <c r="A116" s="81">
        <f t="shared" si="10"/>
        <v>871</v>
      </c>
      <c r="B116" s="81" t="str">
        <f t="shared" si="11"/>
        <v>Not Close</v>
      </c>
      <c r="C116" s="81">
        <f t="shared" si="12"/>
        <v>1.2234671375580917</v>
      </c>
      <c r="D116" s="81">
        <f>SQRT(SUM(Distcalc!A111:V111))</f>
        <v>19.460436138000642</v>
      </c>
      <c r="E116" s="81">
        <f t="shared" si="13"/>
        <v>8</v>
      </c>
      <c r="F116" s="80">
        <v>871</v>
      </c>
      <c r="G116" s="92">
        <v>613.6</v>
      </c>
      <c r="H116" s="93">
        <v>10.583078427044242</v>
      </c>
      <c r="I116" s="93">
        <v>19.751624067664856</v>
      </c>
      <c r="J116" s="83">
        <v>4.7641671285665268</v>
      </c>
      <c r="K116" s="83">
        <v>28.669464460105047</v>
      </c>
      <c r="L116" s="82">
        <v>41.861324464856018</v>
      </c>
      <c r="M116" s="83">
        <v>19.869612268060287</v>
      </c>
      <c r="N116" s="84">
        <v>28.594823032223982</v>
      </c>
      <c r="O116" s="84">
        <v>12.263602746962492</v>
      </c>
      <c r="P116" s="82">
        <v>3.3936022253129345</v>
      </c>
      <c r="Q116" s="82">
        <v>15.635676331086623</v>
      </c>
      <c r="R116" s="82">
        <v>17.737598516458046</v>
      </c>
      <c r="S116" s="82">
        <v>0.39156948753610787</v>
      </c>
      <c r="T116" s="82">
        <v>5.3921044185300095</v>
      </c>
      <c r="U116" s="82">
        <v>2.2081951428265754</v>
      </c>
      <c r="V116" s="82">
        <v>5.383545522627581</v>
      </c>
      <c r="W116" s="82">
        <v>1.0491779893727042</v>
      </c>
      <c r="X116" s="85">
        <v>25.842749308453278</v>
      </c>
      <c r="Y116" s="86">
        <v>83.891444670304196</v>
      </c>
      <c r="Z116" s="82">
        <v>52.702596225820429</v>
      </c>
      <c r="AA116" s="87">
        <v>8.7775282669503216</v>
      </c>
      <c r="AB116" s="88">
        <v>0</v>
      </c>
    </row>
    <row r="117" spans="1:28" ht="14.5" x14ac:dyDescent="0.35">
      <c r="A117" s="81">
        <f t="shared" si="10"/>
        <v>872</v>
      </c>
      <c r="B117" s="81" t="str">
        <f t="shared" si="11"/>
        <v>Not Close</v>
      </c>
      <c r="C117" s="81">
        <f t="shared" si="12"/>
        <v>2.508519193042265</v>
      </c>
      <c r="D117" s="81">
        <f>SQRT(SUM(Distcalc!A112:V112))</f>
        <v>39.90044036211804</v>
      </c>
      <c r="E117" s="81">
        <f t="shared" si="13"/>
        <v>150</v>
      </c>
      <c r="F117" s="80">
        <v>872</v>
      </c>
      <c r="G117" s="92">
        <v>737.6</v>
      </c>
      <c r="H117" s="93">
        <v>6.1337242079152103</v>
      </c>
      <c r="I117" s="93">
        <v>27.558323160146493</v>
      </c>
      <c r="J117" s="83">
        <v>30.83916083916084</v>
      </c>
      <c r="K117" s="83">
        <v>5.3062937062937063</v>
      </c>
      <c r="L117" s="82">
        <v>71.370629370629374</v>
      </c>
      <c r="M117" s="83">
        <v>11.253146853146854</v>
      </c>
      <c r="N117" s="84">
        <v>64.094673231871084</v>
      </c>
      <c r="O117" s="84">
        <v>3.6537600716204119</v>
      </c>
      <c r="P117" s="82">
        <v>2.0611478170747506</v>
      </c>
      <c r="Q117" s="82">
        <v>3.4531675087446563</v>
      </c>
      <c r="R117" s="82">
        <v>1.8558103381267004</v>
      </c>
      <c r="S117" s="82">
        <v>0.14380101049358723</v>
      </c>
      <c r="T117" s="82">
        <v>1.1769659282290452</v>
      </c>
      <c r="U117" s="82">
        <v>0.46119963725871227</v>
      </c>
      <c r="V117" s="82">
        <v>0.77924601632335799</v>
      </c>
      <c r="W117" s="82">
        <v>0.11529990931467807</v>
      </c>
      <c r="X117" s="85">
        <v>39.983741159255345</v>
      </c>
      <c r="Y117" s="86">
        <v>87.813835989117763</v>
      </c>
      <c r="Z117" s="82">
        <v>79.730491281575283</v>
      </c>
      <c r="AA117" s="87">
        <v>4.9542531326659152</v>
      </c>
      <c r="AB117" s="88">
        <v>7.0132141469102214</v>
      </c>
    </row>
    <row r="118" spans="1:28" ht="14.5" x14ac:dyDescent="0.35">
      <c r="A118" s="81">
        <f t="shared" si="10"/>
        <v>873</v>
      </c>
      <c r="B118" s="81" t="str">
        <f t="shared" si="11"/>
        <v>Not Close</v>
      </c>
      <c r="C118" s="81">
        <f t="shared" si="12"/>
        <v>2.0322099445971475</v>
      </c>
      <c r="D118" s="81">
        <f>SQRT(SUM(Distcalc!A113:V113))</f>
        <v>32.324277973477521</v>
      </c>
      <c r="E118" s="81">
        <f t="shared" si="13"/>
        <v>125</v>
      </c>
      <c r="F118" s="80">
        <v>873</v>
      </c>
      <c r="G118" s="92">
        <v>628.79999999999995</v>
      </c>
      <c r="H118" s="93">
        <v>12.022443430572839</v>
      </c>
      <c r="I118" s="93">
        <v>22.605780324651871</v>
      </c>
      <c r="J118" s="83">
        <v>23.529320134275235</v>
      </c>
      <c r="K118" s="83">
        <v>7.6187954171956411</v>
      </c>
      <c r="L118" s="82">
        <v>56.172844313942349</v>
      </c>
      <c r="M118" s="83">
        <v>14.046715942457922</v>
      </c>
      <c r="N118" s="84">
        <v>48.373198285936894</v>
      </c>
      <c r="O118" s="84">
        <v>9.1188157382158153</v>
      </c>
      <c r="P118" s="82">
        <v>1.7837768226525652</v>
      </c>
      <c r="Q118" s="82">
        <v>1.1960528645707571</v>
      </c>
      <c r="R118" s="82">
        <v>0.38199642632926062</v>
      </c>
      <c r="S118" s="82">
        <v>0.41242092046167961</v>
      </c>
      <c r="T118" s="82">
        <v>1.0543938442716634</v>
      </c>
      <c r="U118" s="82">
        <v>0.26512773458250832</v>
      </c>
      <c r="V118" s="82">
        <v>0.55150432220988066</v>
      </c>
      <c r="W118" s="82">
        <v>0.15083466138664864</v>
      </c>
      <c r="X118" s="85">
        <v>32.958154774430696</v>
      </c>
      <c r="Y118" s="86">
        <v>84.135155583458086</v>
      </c>
      <c r="Z118" s="82">
        <v>66.013508941613836</v>
      </c>
      <c r="AA118" s="87">
        <v>4.5040419358305366</v>
      </c>
      <c r="AB118" s="88">
        <v>18.565380467152814</v>
      </c>
    </row>
    <row r="119" spans="1:28" ht="14.5" x14ac:dyDescent="0.35">
      <c r="A119" s="81">
        <f t="shared" si="10"/>
        <v>874</v>
      </c>
      <c r="B119" s="81" t="str">
        <f t="shared" si="11"/>
        <v>Not Close</v>
      </c>
      <c r="C119" s="81">
        <f t="shared" si="12"/>
        <v>1.468111714717663</v>
      </c>
      <c r="D119" s="81">
        <f>SQRT(SUM(Distcalc!A114:V114))</f>
        <v>23.351746353184868</v>
      </c>
      <c r="E119" s="81">
        <f t="shared" si="13"/>
        <v>24</v>
      </c>
      <c r="F119" s="80">
        <v>874</v>
      </c>
      <c r="G119" s="92">
        <v>525</v>
      </c>
      <c r="H119" s="93">
        <v>16.786042240587694</v>
      </c>
      <c r="I119" s="93">
        <v>21.690801550071384</v>
      </c>
      <c r="J119" s="83">
        <v>13.494231594157091</v>
      </c>
      <c r="K119" s="83">
        <v>14.632108911114623</v>
      </c>
      <c r="L119" s="82">
        <v>37.321924457589233</v>
      </c>
      <c r="M119" s="83">
        <v>20.68724177635292</v>
      </c>
      <c r="N119" s="84">
        <v>29.55669474492446</v>
      </c>
      <c r="O119" s="84">
        <v>16.255278787741918</v>
      </c>
      <c r="P119" s="82">
        <v>2.6945341472845001</v>
      </c>
      <c r="Q119" s="82">
        <v>2.5246281945858815</v>
      </c>
      <c r="R119" s="82">
        <v>6.5773208227369011</v>
      </c>
      <c r="S119" s="82">
        <v>0.12470661271789622</v>
      </c>
      <c r="T119" s="82">
        <v>2.0023852181821153</v>
      </c>
      <c r="U119" s="82">
        <v>0.6393256040646732</v>
      </c>
      <c r="V119" s="82">
        <v>1.3505344958095311</v>
      </c>
      <c r="W119" s="82">
        <v>0.27773088421889547</v>
      </c>
      <c r="X119" s="85">
        <v>20.239454652410117</v>
      </c>
      <c r="Y119" s="86">
        <v>81.559213858226556</v>
      </c>
      <c r="Z119" s="82">
        <v>59.274819988381985</v>
      </c>
      <c r="AA119" s="87">
        <v>6.2237412696053926</v>
      </c>
      <c r="AB119" s="88">
        <v>4.4295353181107764</v>
      </c>
    </row>
    <row r="120" spans="1:28" ht="14.5" x14ac:dyDescent="0.35">
      <c r="A120" s="81">
        <f t="shared" si="10"/>
        <v>876</v>
      </c>
      <c r="B120" s="81" t="str">
        <f t="shared" si="11"/>
        <v>Not Close</v>
      </c>
      <c r="C120" s="81">
        <f t="shared" si="12"/>
        <v>1.8514130232427133</v>
      </c>
      <c r="D120" s="81">
        <f>SQRT(SUM(Distcalc!A115:V115))</f>
        <v>29.448526893650879</v>
      </c>
      <c r="E120" s="81">
        <f t="shared" si="13"/>
        <v>90</v>
      </c>
      <c r="F120" s="80">
        <v>876</v>
      </c>
      <c r="G120" s="92">
        <v>539.6</v>
      </c>
      <c r="H120" s="93">
        <v>27.825241725072903</v>
      </c>
      <c r="I120" s="93">
        <v>28.548303893839943</v>
      </c>
      <c r="J120" s="83">
        <v>11.307654734491662</v>
      </c>
      <c r="K120" s="83">
        <v>8.30018840276324</v>
      </c>
      <c r="L120" s="82">
        <v>39.041239271509312</v>
      </c>
      <c r="M120" s="83">
        <v>27.995255041518384</v>
      </c>
      <c r="N120" s="84">
        <v>27.681250436117505</v>
      </c>
      <c r="O120" s="84">
        <v>15.539739027283511</v>
      </c>
      <c r="P120" s="82">
        <v>1.0783643217279277</v>
      </c>
      <c r="Q120" s="82">
        <v>0.22426160673102921</v>
      </c>
      <c r="R120" s="82">
        <v>3.4991172681437185E-2</v>
      </c>
      <c r="S120" s="82">
        <v>4.7715235474687069E-2</v>
      </c>
      <c r="T120" s="82">
        <v>0.19801822721995133</v>
      </c>
      <c r="U120" s="82">
        <v>0.10656402589346778</v>
      </c>
      <c r="V120" s="82">
        <v>7.5549122834921184E-2</v>
      </c>
      <c r="W120" s="82">
        <v>2.4652871661921653E-2</v>
      </c>
      <c r="X120" s="85">
        <v>17.647467243277557</v>
      </c>
      <c r="Y120" s="86">
        <v>78.234695338221499</v>
      </c>
      <c r="Z120" s="82">
        <v>63.392857142857139</v>
      </c>
      <c r="AA120" s="87">
        <v>4.7325180072028816</v>
      </c>
      <c r="AB120" s="88">
        <v>0.76344376759499311</v>
      </c>
    </row>
    <row r="121" spans="1:28" ht="14.5" x14ac:dyDescent="0.35">
      <c r="A121" s="81">
        <f t="shared" si="10"/>
        <v>877</v>
      </c>
      <c r="B121" s="81" t="str">
        <f t="shared" si="11"/>
        <v>Not Close</v>
      </c>
      <c r="C121" s="81">
        <f t="shared" si="12"/>
        <v>2.0432542027912848</v>
      </c>
      <c r="D121" s="81">
        <f>SQRT(SUM(Distcalc!A116:V116))</f>
        <v>32.499947654076841</v>
      </c>
      <c r="E121" s="81">
        <f t="shared" si="13"/>
        <v>129</v>
      </c>
      <c r="F121" s="80">
        <v>877</v>
      </c>
      <c r="G121" s="92">
        <v>597.4</v>
      </c>
      <c r="H121" s="93">
        <v>13.117183881426586</v>
      </c>
      <c r="I121" s="93">
        <v>29.700817798547263</v>
      </c>
      <c r="J121" s="83">
        <v>19.862078230302487</v>
      </c>
      <c r="K121" s="83">
        <v>6.7192082932180996</v>
      </c>
      <c r="L121" s="82">
        <v>55.350066050198151</v>
      </c>
      <c r="M121" s="83">
        <v>19.996417616371492</v>
      </c>
      <c r="N121" s="84">
        <v>44.270005151060445</v>
      </c>
      <c r="O121" s="84">
        <v>10.414100468074624</v>
      </c>
      <c r="P121" s="82">
        <v>1.0601894890915204</v>
      </c>
      <c r="Q121" s="82">
        <v>0.89156793322388594</v>
      </c>
      <c r="R121" s="82">
        <v>0.5830053207271001</v>
      </c>
      <c r="S121" s="82">
        <v>7.5162687659473468E-2</v>
      </c>
      <c r="T121" s="82">
        <v>0.45888798781573276</v>
      </c>
      <c r="U121" s="82">
        <v>0.10582115236267974</v>
      </c>
      <c r="V121" s="82">
        <v>0.19235714144431038</v>
      </c>
      <c r="W121" s="82">
        <v>4.4998714322447932E-2</v>
      </c>
      <c r="X121" s="85">
        <v>27.447286162579442</v>
      </c>
      <c r="Y121" s="86">
        <v>82.55879502343889</v>
      </c>
      <c r="Z121" s="82">
        <v>71.546863988724454</v>
      </c>
      <c r="AA121" s="87">
        <v>4.117923420249002</v>
      </c>
      <c r="AB121" s="88">
        <v>4.912771723005716</v>
      </c>
    </row>
    <row r="122" spans="1:28" ht="14.5" x14ac:dyDescent="0.35">
      <c r="A122" s="81">
        <f t="shared" si="10"/>
        <v>878</v>
      </c>
      <c r="B122" s="81" t="str">
        <f t="shared" si="11"/>
        <v>Not Close</v>
      </c>
      <c r="C122" s="81">
        <f t="shared" si="12"/>
        <v>2.0290708722301116</v>
      </c>
      <c r="D122" s="81">
        <f>SQRT(SUM(Distcalc!A117:V117))</f>
        <v>32.274347970900429</v>
      </c>
      <c r="E122" s="81">
        <f t="shared" si="13"/>
        <v>124</v>
      </c>
      <c r="F122" s="80">
        <v>878</v>
      </c>
      <c r="G122" s="92">
        <v>522.4</v>
      </c>
      <c r="H122" s="93">
        <v>10.84776298668802</v>
      </c>
      <c r="I122" s="93">
        <v>19.46906086990246</v>
      </c>
      <c r="J122" s="83">
        <v>19.853003653666413</v>
      </c>
      <c r="K122" s="83">
        <v>7.1458917495114278</v>
      </c>
      <c r="L122" s="82">
        <v>55.532897159203557</v>
      </c>
      <c r="M122" s="83">
        <v>17.805959158240576</v>
      </c>
      <c r="N122" s="84">
        <v>38.843993682406349</v>
      </c>
      <c r="O122" s="84">
        <v>10.294419695027374</v>
      </c>
      <c r="P122" s="82">
        <v>0.87352742969912867</v>
      </c>
      <c r="Q122" s="82">
        <v>0.25093817113902883</v>
      </c>
      <c r="R122" s="82">
        <v>3.751344790118958E-2</v>
      </c>
      <c r="S122" s="82">
        <v>7.6366661798850211E-2</v>
      </c>
      <c r="T122" s="82">
        <v>0.37406266621471895</v>
      </c>
      <c r="U122" s="82">
        <v>5.6404148451431477E-2</v>
      </c>
      <c r="V122" s="82">
        <v>0.11321022670180428</v>
      </c>
      <c r="W122" s="82">
        <v>1.969456014812453E-2</v>
      </c>
      <c r="X122" s="85">
        <v>27.796381724096435</v>
      </c>
      <c r="Y122" s="86">
        <v>80.800081457772592</v>
      </c>
      <c r="Z122" s="82">
        <v>70.195323638437415</v>
      </c>
      <c r="AA122" s="87">
        <v>3.9064727687482175</v>
      </c>
      <c r="AB122" s="88">
        <v>27.22712651008375</v>
      </c>
    </row>
    <row r="123" spans="1:28" ht="14.5" x14ac:dyDescent="0.35">
      <c r="A123" s="81">
        <f t="shared" si="10"/>
        <v>879</v>
      </c>
      <c r="B123" s="81" t="str">
        <f t="shared" si="11"/>
        <v>Not Close</v>
      </c>
      <c r="C123" s="81">
        <f t="shared" si="12"/>
        <v>1.6697277458002495</v>
      </c>
      <c r="D123" s="81">
        <f>SQRT(SUM(Distcalc!A118:V118))</f>
        <v>26.558645645233515</v>
      </c>
      <c r="E123" s="81">
        <f t="shared" si="13"/>
        <v>54</v>
      </c>
      <c r="F123" s="80">
        <v>879</v>
      </c>
      <c r="G123" s="92">
        <v>506.2</v>
      </c>
      <c r="H123" s="93">
        <v>17.377124366193595</v>
      </c>
      <c r="I123" s="93">
        <v>19.916382299395281</v>
      </c>
      <c r="J123" s="83">
        <v>10.339984785534554</v>
      </c>
      <c r="K123" s="83">
        <v>10.874441648623872</v>
      </c>
      <c r="L123" s="82">
        <v>37.068679657479471</v>
      </c>
      <c r="M123" s="83">
        <v>22.572024889305013</v>
      </c>
      <c r="N123" s="84">
        <v>32.108498390086837</v>
      </c>
      <c r="O123" s="84">
        <v>13.696946043516443</v>
      </c>
      <c r="P123" s="82">
        <v>1.2820612830753868</v>
      </c>
      <c r="Q123" s="82">
        <v>0.34128494757863204</v>
      </c>
      <c r="R123" s="82">
        <v>7.8788067898152778E-2</v>
      </c>
      <c r="S123" s="82">
        <v>0.14002433849226162</v>
      </c>
      <c r="T123" s="82">
        <v>0.47545868696954569</v>
      </c>
      <c r="U123" s="82">
        <v>0.13378369945082377</v>
      </c>
      <c r="V123" s="82">
        <v>0.43138417373939097</v>
      </c>
      <c r="W123" s="82">
        <v>8.9319146280579131E-2</v>
      </c>
      <c r="X123" s="85">
        <v>21.455589072443757</v>
      </c>
      <c r="Y123" s="86">
        <v>79.541625062406396</v>
      </c>
      <c r="Z123" s="82">
        <v>58.694319668456728</v>
      </c>
      <c r="AA123" s="87">
        <v>4.2220534823936253</v>
      </c>
      <c r="AB123" s="88">
        <v>0</v>
      </c>
    </row>
    <row r="124" spans="1:28" ht="14.5" x14ac:dyDescent="0.35">
      <c r="A124" s="81">
        <f t="shared" si="10"/>
        <v>880</v>
      </c>
      <c r="B124" s="81" t="str">
        <f t="shared" si="11"/>
        <v>Not Close</v>
      </c>
      <c r="C124" s="81">
        <f t="shared" si="12"/>
        <v>1.8219310770954817</v>
      </c>
      <c r="D124" s="81">
        <f>SQRT(SUM(Distcalc!A119:V119))</f>
        <v>28.979587833001258</v>
      </c>
      <c r="E124" s="81">
        <f t="shared" si="13"/>
        <v>79</v>
      </c>
      <c r="F124" s="80">
        <v>880</v>
      </c>
      <c r="G124" s="92">
        <v>506.8</v>
      </c>
      <c r="H124" s="93">
        <v>18.148038049940546</v>
      </c>
      <c r="I124" s="93">
        <v>18.670537442310557</v>
      </c>
      <c r="J124" s="83">
        <v>13.42453698147926</v>
      </c>
      <c r="K124" s="83">
        <v>8.3523340933637353</v>
      </c>
      <c r="L124" s="82">
        <v>44.42177687107484</v>
      </c>
      <c r="M124" s="83">
        <v>24.036961478459137</v>
      </c>
      <c r="N124" s="84">
        <v>31.532829192173811</v>
      </c>
      <c r="O124" s="84">
        <v>13.12767574920978</v>
      </c>
      <c r="P124" s="82">
        <v>1.0843088294809826</v>
      </c>
      <c r="Q124" s="82">
        <v>0.3077299001977718</v>
      </c>
      <c r="R124" s="82">
        <v>6.0324223611970165E-2</v>
      </c>
      <c r="S124" s="82">
        <v>7.559617895677273E-2</v>
      </c>
      <c r="T124" s="82">
        <v>0.39019845905970574</v>
      </c>
      <c r="U124" s="82">
        <v>5.574263700852939E-2</v>
      </c>
      <c r="V124" s="82">
        <v>0.10690368741361801</v>
      </c>
      <c r="W124" s="82">
        <v>2.9016715155124884E-2</v>
      </c>
      <c r="X124" s="85">
        <v>20.645987739042916</v>
      </c>
      <c r="Y124" s="86">
        <v>76.139860567047705</v>
      </c>
      <c r="Z124" s="82">
        <v>66.809015421115063</v>
      </c>
      <c r="AA124" s="87">
        <v>3.8434163701067616</v>
      </c>
      <c r="AB124" s="88">
        <v>0.581861498636978</v>
      </c>
    </row>
    <row r="125" spans="1:28" ht="14.5" x14ac:dyDescent="0.35">
      <c r="A125" s="81">
        <f t="shared" si="10"/>
        <v>881</v>
      </c>
      <c r="B125" s="81" t="str">
        <f t="shared" si="11"/>
        <v>Not Close</v>
      </c>
      <c r="C125" s="81">
        <f t="shared" si="12"/>
        <v>1.9173954608009345</v>
      </c>
      <c r="D125" s="81">
        <f>SQRT(SUM(Distcalc!A120:V120))</f>
        <v>30.498041811472209</v>
      </c>
      <c r="E125" s="81">
        <f t="shared" si="13"/>
        <v>102</v>
      </c>
      <c r="F125" s="80">
        <v>881</v>
      </c>
      <c r="G125" s="92">
        <v>624.9</v>
      </c>
      <c r="H125" s="93">
        <v>11.473768711337771</v>
      </c>
      <c r="I125" s="93">
        <v>24.998244268210989</v>
      </c>
      <c r="J125" s="83">
        <v>19.23214590365194</v>
      </c>
      <c r="K125" s="83">
        <v>8.3740052251812269</v>
      </c>
      <c r="L125" s="82">
        <v>54.596787951976502</v>
      </c>
      <c r="M125" s="83">
        <v>18.165031428026641</v>
      </c>
      <c r="N125" s="84">
        <v>41.858301965704726</v>
      </c>
      <c r="O125" s="84">
        <v>8.8371392722710169</v>
      </c>
      <c r="P125" s="82">
        <v>1.4986506045191295</v>
      </c>
      <c r="Q125" s="82">
        <v>0.89380856738761194</v>
      </c>
      <c r="R125" s="82">
        <v>0.24842367214963973</v>
      </c>
      <c r="S125" s="82">
        <v>0.19711722339545359</v>
      </c>
      <c r="T125" s="82">
        <v>0.70566100286526778</v>
      </c>
      <c r="U125" s="82">
        <v>0.32692612660709375</v>
      </c>
      <c r="V125" s="82">
        <v>0.87134854156934582</v>
      </c>
      <c r="W125" s="82">
        <v>0.14423211467960018</v>
      </c>
      <c r="X125" s="85">
        <v>22.99022422624261</v>
      </c>
      <c r="Y125" s="86">
        <v>82.073957348913268</v>
      </c>
      <c r="Z125" s="82">
        <v>71.304993732687521</v>
      </c>
      <c r="AA125" s="87">
        <v>4.50816641992885</v>
      </c>
      <c r="AB125" s="88">
        <v>12.022787238973958</v>
      </c>
    </row>
    <row r="126" spans="1:28" ht="14.5" x14ac:dyDescent="0.35">
      <c r="A126" s="81">
        <f t="shared" si="10"/>
        <v>882</v>
      </c>
      <c r="B126" s="81" t="str">
        <f t="shared" si="11"/>
        <v>Not Close</v>
      </c>
      <c r="C126" s="81">
        <f t="shared" si="12"/>
        <v>1.6452084231677013</v>
      </c>
      <c r="D126" s="81">
        <f>SQRT(SUM(Distcalc!A121:V121))</f>
        <v>26.168641943793613</v>
      </c>
      <c r="E126" s="81">
        <f t="shared" si="13"/>
        <v>49</v>
      </c>
      <c r="F126" s="80">
        <v>882</v>
      </c>
      <c r="G126" s="92">
        <v>614.4</v>
      </c>
      <c r="H126" s="93">
        <v>13.759436336185205</v>
      </c>
      <c r="I126" s="93">
        <v>20.754931858731826</v>
      </c>
      <c r="J126" s="83">
        <v>13.803940210214968</v>
      </c>
      <c r="K126" s="83">
        <v>12.631384355358369</v>
      </c>
      <c r="L126" s="82">
        <v>39.1380129931865</v>
      </c>
      <c r="M126" s="83">
        <v>19.70369196640786</v>
      </c>
      <c r="N126" s="84">
        <v>38.214087631724901</v>
      </c>
      <c r="O126" s="84">
        <v>10.213136835433009</v>
      </c>
      <c r="P126" s="82">
        <v>2.1024081815983138</v>
      </c>
      <c r="Q126" s="82">
        <v>1.0422785014223359</v>
      </c>
      <c r="R126" s="82">
        <v>0.60981930000345508</v>
      </c>
      <c r="S126" s="82">
        <v>0.53726289603703825</v>
      </c>
      <c r="T126" s="82">
        <v>0.89486231558580653</v>
      </c>
      <c r="U126" s="82">
        <v>0.30174250538414582</v>
      </c>
      <c r="V126" s="82">
        <v>1.5709037303205151</v>
      </c>
      <c r="W126" s="82">
        <v>0.22745856798995728</v>
      </c>
      <c r="X126" s="85">
        <v>21.825331920552408</v>
      </c>
      <c r="Y126" s="86">
        <v>80.197860161927466</v>
      </c>
      <c r="Z126" s="82">
        <v>65.16778703232545</v>
      </c>
      <c r="AA126" s="87">
        <v>4.6533115509253067</v>
      </c>
      <c r="AB126" s="88">
        <v>0</v>
      </c>
    </row>
    <row r="127" spans="1:28" ht="14.5" x14ac:dyDescent="0.35">
      <c r="A127" s="81">
        <f t="shared" si="10"/>
        <v>883</v>
      </c>
      <c r="B127" s="81" t="str">
        <f t="shared" si="11"/>
        <v>Not Close</v>
      </c>
      <c r="C127" s="81">
        <f t="shared" si="12"/>
        <v>1.3918426348845931</v>
      </c>
      <c r="D127" s="81">
        <f>SQRT(SUM(Distcalc!A122:V122))</f>
        <v>22.138612373666717</v>
      </c>
      <c r="E127" s="81">
        <f t="shared" si="13"/>
        <v>18</v>
      </c>
      <c r="F127" s="80">
        <v>883</v>
      </c>
      <c r="G127" s="92">
        <v>631.70000000000005</v>
      </c>
      <c r="H127" s="93">
        <v>13.403547291502282</v>
      </c>
      <c r="I127" s="93">
        <v>24.761326041455675</v>
      </c>
      <c r="J127" s="83">
        <v>8.694639900662251</v>
      </c>
      <c r="K127" s="83">
        <v>13.195881622516556</v>
      </c>
      <c r="L127" s="82">
        <v>45.519453642384107</v>
      </c>
      <c r="M127" s="83">
        <v>18.786216887417218</v>
      </c>
      <c r="N127" s="84">
        <v>31.793133780042947</v>
      </c>
      <c r="O127" s="84">
        <v>13.168447468501798</v>
      </c>
      <c r="P127" s="82">
        <v>1.9650613487207127</v>
      </c>
      <c r="Q127" s="82">
        <v>1.4165689103072192</v>
      </c>
      <c r="R127" s="82">
        <v>0.33860689261596016</v>
      </c>
      <c r="S127" s="82">
        <v>0.43245299768555218</v>
      </c>
      <c r="T127" s="82">
        <v>1.0456231571605212</v>
      </c>
      <c r="U127" s="82">
        <v>0.84715132684442473</v>
      </c>
      <c r="V127" s="82">
        <v>6.1773564566754384</v>
      </c>
      <c r="W127" s="82">
        <v>0.78944865413271614</v>
      </c>
      <c r="X127" s="85">
        <v>17.437422512499289</v>
      </c>
      <c r="Y127" s="86">
        <v>82.939665831774505</v>
      </c>
      <c r="Z127" s="82">
        <v>66.200503584430578</v>
      </c>
      <c r="AA127" s="87">
        <v>5.9147114012156585</v>
      </c>
      <c r="AB127" s="88">
        <v>2.0937826955391392</v>
      </c>
    </row>
    <row r="128" spans="1:28" ht="14.5" x14ac:dyDescent="0.35">
      <c r="A128" s="81">
        <f t="shared" si="10"/>
        <v>884</v>
      </c>
      <c r="B128" s="81" t="str">
        <f t="shared" si="11"/>
        <v>Not Close</v>
      </c>
      <c r="C128" s="81">
        <f t="shared" si="12"/>
        <v>2.0524238872960927</v>
      </c>
      <c r="D128" s="81">
        <f>SQRT(SUM(Distcalc!A123:V123))</f>
        <v>32.645800414836387</v>
      </c>
      <c r="E128" s="81">
        <f t="shared" si="13"/>
        <v>132</v>
      </c>
      <c r="F128" s="80">
        <v>884</v>
      </c>
      <c r="G128" s="92">
        <v>518.6</v>
      </c>
      <c r="H128" s="93">
        <v>9.9203170454066356</v>
      </c>
      <c r="I128" s="93">
        <v>18.951823799469228</v>
      </c>
      <c r="J128" s="83">
        <v>19.126738794435859</v>
      </c>
      <c r="K128" s="83">
        <v>8.8126517995142422</v>
      </c>
      <c r="L128" s="82">
        <v>57.082137337160518</v>
      </c>
      <c r="M128" s="83">
        <v>17.164385073967765</v>
      </c>
      <c r="N128" s="84">
        <v>37.430645651033764</v>
      </c>
      <c r="O128" s="84">
        <v>10.078118530377896</v>
      </c>
      <c r="P128" s="82">
        <v>0.69218485150727338</v>
      </c>
      <c r="Q128" s="82">
        <v>0.26706344664453857</v>
      </c>
      <c r="R128" s="82">
        <v>4.3602195370536903E-2</v>
      </c>
      <c r="S128" s="82">
        <v>1.7440878148214763E-2</v>
      </c>
      <c r="T128" s="82">
        <v>0.30521536759375834</v>
      </c>
      <c r="U128" s="82">
        <v>5.6137826539566268E-2</v>
      </c>
      <c r="V128" s="82">
        <v>8.7204390741073806E-2</v>
      </c>
      <c r="W128" s="82">
        <v>3.7061866064956372E-2</v>
      </c>
      <c r="X128" s="85">
        <v>27.493057474895039</v>
      </c>
      <c r="Y128" s="86">
        <v>80.864631534197756</v>
      </c>
      <c r="Z128" s="82">
        <v>67.689832607668635</v>
      </c>
      <c r="AA128" s="87">
        <v>4.1292662061568706</v>
      </c>
      <c r="AB128" s="88">
        <v>44.298740441581238</v>
      </c>
    </row>
    <row r="129" spans="1:28" ht="14.5" x14ac:dyDescent="0.35">
      <c r="A129" s="81">
        <f t="shared" si="10"/>
        <v>885</v>
      </c>
      <c r="B129" s="81" t="str">
        <f t="shared" si="11"/>
        <v>Not Close</v>
      </c>
      <c r="C129" s="81">
        <f t="shared" si="12"/>
        <v>1.9993775603320378</v>
      </c>
      <c r="D129" s="81">
        <f>SQRT(SUM(Distcalc!A124:V124))</f>
        <v>31.802046932172477</v>
      </c>
      <c r="E129" s="81">
        <f t="shared" si="13"/>
        <v>117</v>
      </c>
      <c r="F129" s="80">
        <v>885</v>
      </c>
      <c r="G129" s="92">
        <v>566.9</v>
      </c>
      <c r="H129" s="93">
        <v>11.755660821904218</v>
      </c>
      <c r="I129" s="93">
        <v>24.176734201163832</v>
      </c>
      <c r="J129" s="83">
        <v>19.965855518580145</v>
      </c>
      <c r="K129" s="83">
        <v>7.7943011647254572</v>
      </c>
      <c r="L129" s="82">
        <v>58.730241264559069</v>
      </c>
      <c r="M129" s="83">
        <v>18.355691902384912</v>
      </c>
      <c r="N129" s="84">
        <v>42.157720941922847</v>
      </c>
      <c r="O129" s="84">
        <v>10.216586786385975</v>
      </c>
      <c r="P129" s="82">
        <v>1.2443281069786583</v>
      </c>
      <c r="Q129" s="82">
        <v>0.64185781983824619</v>
      </c>
      <c r="R129" s="82">
        <v>0.88030252451123259</v>
      </c>
      <c r="S129" s="82">
        <v>0.23243943062937039</v>
      </c>
      <c r="T129" s="82">
        <v>0.38963631000637616</v>
      </c>
      <c r="U129" s="82">
        <v>0.22519777663559823</v>
      </c>
      <c r="V129" s="82">
        <v>0.13547191739568928</v>
      </c>
      <c r="W129" s="82">
        <v>5.8286483364507764E-2</v>
      </c>
      <c r="X129" s="85">
        <v>27.211053873023101</v>
      </c>
      <c r="Y129" s="86">
        <v>81.349738329014826</v>
      </c>
      <c r="Z129" s="82">
        <v>70.828518628215775</v>
      </c>
      <c r="AA129" s="87">
        <v>4.0022192835718782</v>
      </c>
      <c r="AB129" s="88">
        <v>17.35382898039278</v>
      </c>
    </row>
    <row r="130" spans="1:28" ht="14.5" x14ac:dyDescent="0.35">
      <c r="A130" s="81">
        <f t="shared" si="10"/>
        <v>886</v>
      </c>
      <c r="B130" s="81" t="str">
        <f t="shared" si="11"/>
        <v>Not Close</v>
      </c>
      <c r="C130" s="81">
        <f t="shared" si="12"/>
        <v>1.7849846816541535</v>
      </c>
      <c r="D130" s="81">
        <f>SQRT(SUM(Distcalc!A125:V125))</f>
        <v>28.391919438041079</v>
      </c>
      <c r="E130" s="81">
        <f t="shared" si="13"/>
        <v>70</v>
      </c>
      <c r="F130" s="80">
        <v>886</v>
      </c>
      <c r="G130" s="92">
        <v>616.29999999999995</v>
      </c>
      <c r="H130" s="93">
        <v>13.090126026375248</v>
      </c>
      <c r="I130" s="93">
        <v>24.20389349758668</v>
      </c>
      <c r="J130" s="83">
        <v>17.508967123644091</v>
      </c>
      <c r="K130" s="83">
        <v>10.563550423421693</v>
      </c>
      <c r="L130" s="82">
        <v>50.949059303816682</v>
      </c>
      <c r="M130" s="83">
        <v>19.527886360679705</v>
      </c>
      <c r="N130" s="84">
        <v>39.895279847567117</v>
      </c>
      <c r="O130" s="84">
        <v>10.039502424364475</v>
      </c>
      <c r="P130" s="82">
        <v>1.5103092079194393</v>
      </c>
      <c r="Q130" s="82">
        <v>1.239017858362824</v>
      </c>
      <c r="R130" s="82">
        <v>0.16437345430199352</v>
      </c>
      <c r="S130" s="82">
        <v>0.23098364463634255</v>
      </c>
      <c r="T130" s="82">
        <v>1.2101192834793064</v>
      </c>
      <c r="U130" s="82">
        <v>0.22497164797026797</v>
      </c>
      <c r="V130" s="82">
        <v>0.78722997253610627</v>
      </c>
      <c r="W130" s="82">
        <v>9.5645401505731892E-2</v>
      </c>
      <c r="X130" s="85">
        <v>24.675008854536486</v>
      </c>
      <c r="Y130" s="86">
        <v>81.544809870605434</v>
      </c>
      <c r="Z130" s="82">
        <v>67.29597548370478</v>
      </c>
      <c r="AA130" s="87">
        <v>5.0592928449007495</v>
      </c>
      <c r="AB130" s="88">
        <v>13.762826731523358</v>
      </c>
    </row>
    <row r="131" spans="1:28" ht="14.5" x14ac:dyDescent="0.35">
      <c r="A131" s="81">
        <f t="shared" si="10"/>
        <v>887</v>
      </c>
      <c r="B131" s="81" t="str">
        <f t="shared" si="11"/>
        <v>Not Close</v>
      </c>
      <c r="C131" s="81">
        <f t="shared" si="12"/>
        <v>1.6132018306752696</v>
      </c>
      <c r="D131" s="81">
        <f>SQRT(SUM(Distcalc!A126:V126))</f>
        <v>25.65954592472346</v>
      </c>
      <c r="E131" s="81">
        <f t="shared" si="13"/>
        <v>44</v>
      </c>
      <c r="F131" s="80">
        <v>887</v>
      </c>
      <c r="G131" s="92">
        <v>610</v>
      </c>
      <c r="H131" s="93">
        <v>13.726122177098777</v>
      </c>
      <c r="I131" s="93">
        <v>23.37040370275135</v>
      </c>
      <c r="J131" s="83">
        <v>10.155102040816326</v>
      </c>
      <c r="K131" s="83">
        <v>10.628571428571428</v>
      </c>
      <c r="L131" s="82">
        <v>46.057142857142857</v>
      </c>
      <c r="M131" s="83">
        <v>20.955102040816325</v>
      </c>
      <c r="N131" s="84">
        <v>32.296939808615562</v>
      </c>
      <c r="O131" s="84">
        <v>13.19278879127339</v>
      </c>
      <c r="P131" s="82">
        <v>1.9611632092450506</v>
      </c>
      <c r="Q131" s="82">
        <v>2.7022828455053518</v>
      </c>
      <c r="R131" s="82">
        <v>0.57440560765368953</v>
      </c>
      <c r="S131" s="82">
        <v>0.4940797575068675</v>
      </c>
      <c r="T131" s="82">
        <v>0.98437055981813004</v>
      </c>
      <c r="U131" s="82">
        <v>0.54106280193236722</v>
      </c>
      <c r="V131" s="82">
        <v>1.7967225537558018</v>
      </c>
      <c r="W131" s="82">
        <v>0.18679549114331723</v>
      </c>
      <c r="X131" s="85">
        <v>19.132016854226144</v>
      </c>
      <c r="Y131" s="86">
        <v>81.970635597234065</v>
      </c>
      <c r="Z131" s="82">
        <v>67.652458831172495</v>
      </c>
      <c r="AA131" s="87">
        <v>5.4204445950908111</v>
      </c>
      <c r="AB131" s="88">
        <v>2.923557828928673</v>
      </c>
    </row>
    <row r="132" spans="1:28" ht="14.5" x14ac:dyDescent="0.35">
      <c r="A132" s="81">
        <f t="shared" si="10"/>
        <v>888</v>
      </c>
      <c r="B132" s="81" t="str">
        <f t="shared" si="11"/>
        <v>Not Close</v>
      </c>
      <c r="C132" s="81">
        <f t="shared" si="12"/>
        <v>1.8456444481811956</v>
      </c>
      <c r="D132" s="81">
        <f>SQRT(SUM(Distcalc!A127:V127))</f>
        <v>29.356772090317143</v>
      </c>
      <c r="E132" s="81">
        <f t="shared" si="13"/>
        <v>88</v>
      </c>
      <c r="F132" s="80">
        <v>888</v>
      </c>
      <c r="G132" s="92">
        <v>551.79999999999995</v>
      </c>
      <c r="H132" s="93">
        <v>15.273489441301752</v>
      </c>
      <c r="I132" s="93">
        <v>26.165410069086281</v>
      </c>
      <c r="J132" s="83">
        <v>15.488111410280398</v>
      </c>
      <c r="K132" s="83">
        <v>10.478878738825212</v>
      </c>
      <c r="L132" s="82">
        <v>47.129737336597984</v>
      </c>
      <c r="M132" s="83">
        <v>21.130615863925879</v>
      </c>
      <c r="N132" s="84">
        <v>35.697632310277619</v>
      </c>
      <c r="O132" s="84">
        <v>11.716788665687419</v>
      </c>
      <c r="P132" s="82">
        <v>1.0862781824902954</v>
      </c>
      <c r="Q132" s="82">
        <v>1.6401741938072583</v>
      </c>
      <c r="R132" s="82">
        <v>3.0821990901011578</v>
      </c>
      <c r="S132" s="82">
        <v>0.49609890902633652</v>
      </c>
      <c r="T132" s="82">
        <v>0.43685047624983031</v>
      </c>
      <c r="U132" s="82">
        <v>0.15273119054347203</v>
      </c>
      <c r="V132" s="82">
        <v>0.16143917345875106</v>
      </c>
      <c r="W132" s="82">
        <v>3.5685655476339471E-2</v>
      </c>
      <c r="X132" s="85">
        <v>24.996760561614117</v>
      </c>
      <c r="Y132" s="86">
        <v>79.604538054312201</v>
      </c>
      <c r="Z132" s="82">
        <v>70.9949042814916</v>
      </c>
      <c r="AA132" s="87">
        <v>4.5891690291537968</v>
      </c>
      <c r="AB132" s="88">
        <v>9.5113370254042593</v>
      </c>
    </row>
    <row r="133" spans="1:28" ht="14.5" x14ac:dyDescent="0.35">
      <c r="A133" s="81">
        <f t="shared" si="10"/>
        <v>889</v>
      </c>
      <c r="B133" s="81" t="str">
        <f t="shared" si="11"/>
        <v>Not Close</v>
      </c>
      <c r="C133" s="81">
        <f t="shared" ref="C133:C156" si="14">D133/SQRT(SUM(G$3:AB$3))</f>
        <v>1.5781122337226758</v>
      </c>
      <c r="D133" s="81">
        <f>SQRT(SUM(Distcalc!A128:V128))</f>
        <v>25.101411717729519</v>
      </c>
      <c r="E133" s="81">
        <f t="shared" si="13"/>
        <v>41</v>
      </c>
      <c r="F133" s="80">
        <v>889</v>
      </c>
      <c r="G133" s="92">
        <v>491.1</v>
      </c>
      <c r="H133" s="93">
        <v>16.805600663996248</v>
      </c>
      <c r="I133" s="93">
        <v>24.226069062618457</v>
      </c>
      <c r="J133" s="83">
        <v>8.9838449525077433</v>
      </c>
      <c r="K133" s="83">
        <v>19.319491026395966</v>
      </c>
      <c r="L133" s="82">
        <v>32.827261322614504</v>
      </c>
      <c r="M133" s="83">
        <v>20.123403056913901</v>
      </c>
      <c r="N133" s="84">
        <v>24.26167362516329</v>
      </c>
      <c r="O133" s="84">
        <v>15.499090699521018</v>
      </c>
      <c r="P133" s="82">
        <v>1.2360243814792968</v>
      </c>
      <c r="Q133" s="82">
        <v>13.41862782987206</v>
      </c>
      <c r="R133" s="82">
        <v>12.069374665229271</v>
      </c>
      <c r="S133" s="82">
        <v>1.0339754151157037</v>
      </c>
      <c r="T133" s="82">
        <v>1.1227955983158067</v>
      </c>
      <c r="U133" s="82">
        <v>0.13695936646122761</v>
      </c>
      <c r="V133" s="82">
        <v>0.41630223270888</v>
      </c>
      <c r="W133" s="82">
        <v>7.9327949881008067E-2</v>
      </c>
      <c r="X133" s="85">
        <v>19.815774119976663</v>
      </c>
      <c r="Y133" s="86">
        <v>78.650611232024076</v>
      </c>
      <c r="Z133" s="82">
        <v>64.151831639147034</v>
      </c>
      <c r="AA133" s="87">
        <v>8.7353756560249689</v>
      </c>
      <c r="AB133" s="88">
        <v>2.9283539789408022</v>
      </c>
    </row>
    <row r="134" spans="1:28" ht="14.5" x14ac:dyDescent="0.35">
      <c r="A134" s="81">
        <f t="shared" ref="A134:A156" si="15">F134</f>
        <v>890</v>
      </c>
      <c r="B134" s="81" t="str">
        <f t="shared" ref="B134:B156" si="16">IF(C134&lt;0.25,"Extremely Close",IF(C134&lt;0.55,"Very Close",IF(C134&lt;0.85,"Close",IF(C134&lt;1.15,"Somewhat close","Not Close"))))</f>
        <v>Not Close</v>
      </c>
      <c r="C134" s="81">
        <f t="shared" si="14"/>
        <v>1.8108163206477941</v>
      </c>
      <c r="D134" s="81">
        <f>SQRT(SUM(Distcalc!A129:V129))</f>
        <v>28.802796809033612</v>
      </c>
      <c r="E134" s="81">
        <f t="shared" ref="E134:E157" si="17">ROUND(RANK(D134,D$6:D$158,1)-0.5,0)</f>
        <v>76</v>
      </c>
      <c r="F134" s="80">
        <v>890</v>
      </c>
      <c r="G134" s="92">
        <v>455.3</v>
      </c>
      <c r="H134" s="93">
        <v>28.38693079495755</v>
      </c>
      <c r="I134" s="93">
        <v>22.047309957173447</v>
      </c>
      <c r="J134" s="83">
        <v>9.4965675057208241</v>
      </c>
      <c r="K134" s="83">
        <v>9.3994868594410939</v>
      </c>
      <c r="L134" s="82">
        <v>29.769086748491784</v>
      </c>
      <c r="M134" s="83">
        <v>29.498647805283962</v>
      </c>
      <c r="N134" s="84">
        <v>24.23370319001387</v>
      </c>
      <c r="O134" s="84">
        <v>13.6373092926491</v>
      </c>
      <c r="P134" s="82">
        <v>1.2339422095519657</v>
      </c>
      <c r="Q134" s="82">
        <v>0.44134727061556328</v>
      </c>
      <c r="R134" s="82">
        <v>0.15697040087283989</v>
      </c>
      <c r="S134" s="82">
        <v>0.16260162601626016</v>
      </c>
      <c r="T134" s="82">
        <v>0.48358145919121531</v>
      </c>
      <c r="U134" s="82">
        <v>7.8133248864956178E-2</v>
      </c>
      <c r="V134" s="82">
        <v>0.12881427515573857</v>
      </c>
      <c r="W134" s="82">
        <v>3.6602963432231725E-2</v>
      </c>
      <c r="X134" s="85">
        <v>15.508273421366079</v>
      </c>
      <c r="Y134" s="86">
        <v>73.643754619364373</v>
      </c>
      <c r="Z134" s="82">
        <v>61.599888141438939</v>
      </c>
      <c r="AA134" s="87">
        <v>4.1232308481053952</v>
      </c>
      <c r="AB134" s="88">
        <v>0</v>
      </c>
    </row>
    <row r="135" spans="1:28" ht="14.5" x14ac:dyDescent="0.35">
      <c r="A135" s="81">
        <f t="shared" si="15"/>
        <v>891</v>
      </c>
      <c r="B135" s="81" t="str">
        <f t="shared" si="16"/>
        <v>Not Close</v>
      </c>
      <c r="C135" s="81">
        <f t="shared" si="14"/>
        <v>1.9291963081292058</v>
      </c>
      <c r="D135" s="81">
        <f>SQRT(SUM(Distcalc!A130:V130))</f>
        <v>30.685745778956349</v>
      </c>
      <c r="E135" s="81">
        <f t="shared" si="17"/>
        <v>105</v>
      </c>
      <c r="F135" s="80">
        <v>891</v>
      </c>
      <c r="G135" s="92">
        <v>552.9</v>
      </c>
      <c r="H135" s="93">
        <v>13.275065430223917</v>
      </c>
      <c r="I135" s="93">
        <v>25.749897950959262</v>
      </c>
      <c r="J135" s="83">
        <v>18.19907469573603</v>
      </c>
      <c r="K135" s="83">
        <v>7.357877903783006</v>
      </c>
      <c r="L135" s="82">
        <v>49.537347868015971</v>
      </c>
      <c r="M135" s="83">
        <v>19.65783273721603</v>
      </c>
      <c r="N135" s="84">
        <v>38.201266232378671</v>
      </c>
      <c r="O135" s="84">
        <v>12.501755264266482</v>
      </c>
      <c r="P135" s="82">
        <v>1.3637023066879443</v>
      </c>
      <c r="Q135" s="82">
        <v>0.91677038236095099</v>
      </c>
      <c r="R135" s="82">
        <v>0.44158706646203499</v>
      </c>
      <c r="S135" s="82">
        <v>7.6355112356547822E-2</v>
      </c>
      <c r="T135" s="82">
        <v>0.37197665569698218</v>
      </c>
      <c r="U135" s="82">
        <v>0.35403320429319346</v>
      </c>
      <c r="V135" s="82">
        <v>0.22321144512230817</v>
      </c>
      <c r="W135" s="82">
        <v>7.2028322656343458E-2</v>
      </c>
      <c r="X135" s="85">
        <v>24.028408031329647</v>
      </c>
      <c r="Y135" s="86">
        <v>79.204303374132408</v>
      </c>
      <c r="Z135" s="82">
        <v>71.578478206896136</v>
      </c>
      <c r="AA135" s="87">
        <v>4.1022665067319171</v>
      </c>
      <c r="AB135" s="88">
        <v>9.5630960470958328</v>
      </c>
    </row>
    <row r="136" spans="1:28" ht="14.5" x14ac:dyDescent="0.35">
      <c r="A136" s="81">
        <f t="shared" si="15"/>
        <v>892</v>
      </c>
      <c r="B136" s="81" t="str">
        <f t="shared" si="16"/>
        <v>Not Close</v>
      </c>
      <c r="C136" s="81">
        <f t="shared" si="14"/>
        <v>1.2270061040570368</v>
      </c>
      <c r="D136" s="81">
        <f>SQRT(SUM(Distcalc!A131:V131))</f>
        <v>19.516726846130901</v>
      </c>
      <c r="E136" s="81">
        <f t="shared" si="17"/>
        <v>9</v>
      </c>
      <c r="F136" s="80">
        <v>892</v>
      </c>
      <c r="G136" s="92">
        <v>480</v>
      </c>
      <c r="H136" s="93">
        <v>25.669489838791709</v>
      </c>
      <c r="I136" s="93">
        <v>20.876742606513403</v>
      </c>
      <c r="J136" s="83">
        <v>6.5477995753986624</v>
      </c>
      <c r="K136" s="83">
        <v>17.986495761967852</v>
      </c>
      <c r="L136" s="82">
        <v>22.479927211199261</v>
      </c>
      <c r="M136" s="83">
        <v>29.233642472903732</v>
      </c>
      <c r="N136" s="84">
        <v>22.705854165002794</v>
      </c>
      <c r="O136" s="84">
        <v>16.22394377445891</v>
      </c>
      <c r="P136" s="82">
        <v>6.6294818110442284</v>
      </c>
      <c r="Q136" s="82">
        <v>3.2390081130594086</v>
      </c>
      <c r="R136" s="82">
        <v>5.4864564250196288</v>
      </c>
      <c r="S136" s="82">
        <v>0.34316932740120387</v>
      </c>
      <c r="T136" s="82">
        <v>2.0707929861292858</v>
      </c>
      <c r="U136" s="82">
        <v>3.0692227165663439</v>
      </c>
      <c r="V136" s="82">
        <v>3.2311567652447004</v>
      </c>
      <c r="W136" s="82">
        <v>0.95721015440984025</v>
      </c>
      <c r="X136" s="85">
        <v>21.940872596999647</v>
      </c>
      <c r="Y136" s="86">
        <v>79.943077728343368</v>
      </c>
      <c r="Z136" s="82">
        <v>45.085664903949066</v>
      </c>
      <c r="AA136" s="87">
        <v>5.4538535332313227</v>
      </c>
      <c r="AB136" s="88">
        <v>0</v>
      </c>
    </row>
    <row r="137" spans="1:28" ht="14.5" x14ac:dyDescent="0.35">
      <c r="A137" s="81">
        <f t="shared" si="15"/>
        <v>893</v>
      </c>
      <c r="B137" s="81" t="str">
        <f t="shared" si="16"/>
        <v>Not Close</v>
      </c>
      <c r="C137" s="81">
        <f t="shared" si="14"/>
        <v>2.0636455515426122</v>
      </c>
      <c r="D137" s="81">
        <f>SQRT(SUM(Distcalc!A132:V132))</f>
        <v>32.824291911442778</v>
      </c>
      <c r="E137" s="81">
        <f t="shared" si="17"/>
        <v>135</v>
      </c>
      <c r="F137" s="80">
        <v>893</v>
      </c>
      <c r="G137" s="92">
        <v>555.9</v>
      </c>
      <c r="H137" s="93">
        <v>10.270846013390141</v>
      </c>
      <c r="I137" s="93">
        <v>21.362829000484417</v>
      </c>
      <c r="J137" s="83">
        <v>20.484377583071581</v>
      </c>
      <c r="K137" s="83">
        <v>7.4111423375764591</v>
      </c>
      <c r="L137" s="82">
        <v>58.624566043974212</v>
      </c>
      <c r="M137" s="83">
        <v>16.098528682426846</v>
      </c>
      <c r="N137" s="84">
        <v>39.571378962512192</v>
      </c>
      <c r="O137" s="84">
        <v>10.4311014833066</v>
      </c>
      <c r="P137" s="82">
        <v>0.70819817789232642</v>
      </c>
      <c r="Q137" s="82">
        <v>0.24564807646449699</v>
      </c>
      <c r="R137" s="82">
        <v>7.0558490048312966E-2</v>
      </c>
      <c r="S137" s="82">
        <v>6.7945212639116181E-2</v>
      </c>
      <c r="T137" s="82">
        <v>0.29170709080159019</v>
      </c>
      <c r="U137" s="82">
        <v>5.3572186888533921E-2</v>
      </c>
      <c r="V137" s="82">
        <v>9.8651222197178312E-2</v>
      </c>
      <c r="W137" s="82">
        <v>3.7239203081054065E-2</v>
      </c>
      <c r="X137" s="85">
        <v>27.495562872807621</v>
      </c>
      <c r="Y137" s="86">
        <v>81.409471170650278</v>
      </c>
      <c r="Z137" s="82">
        <v>69.164211792649255</v>
      </c>
      <c r="AA137" s="87">
        <v>4.168915896787329</v>
      </c>
      <c r="AB137" s="88">
        <v>34.550467286666731</v>
      </c>
    </row>
    <row r="138" spans="1:28" ht="14.5" x14ac:dyDescent="0.35">
      <c r="A138" s="81">
        <f t="shared" si="15"/>
        <v>894</v>
      </c>
      <c r="B138" s="81" t="str">
        <f t="shared" si="16"/>
        <v>Not Close</v>
      </c>
      <c r="C138" s="81">
        <f t="shared" si="14"/>
        <v>1.6800975839397794</v>
      </c>
      <c r="D138" s="81">
        <f>SQRT(SUM(Distcalc!A133:V133))</f>
        <v>26.723588018167618</v>
      </c>
      <c r="E138" s="81">
        <f t="shared" si="17"/>
        <v>56</v>
      </c>
      <c r="F138" s="80">
        <v>894</v>
      </c>
      <c r="G138" s="92">
        <v>539.29999999999995</v>
      </c>
      <c r="H138" s="93">
        <v>17.187917669072441</v>
      </c>
      <c r="I138" s="93">
        <v>23.559746201875679</v>
      </c>
      <c r="J138" s="83">
        <v>15.295623240337855</v>
      </c>
      <c r="K138" s="83">
        <v>9.1067315075505508</v>
      </c>
      <c r="L138" s="82">
        <v>44.704376759662146</v>
      </c>
      <c r="M138" s="83">
        <v>20.875351932428973</v>
      </c>
      <c r="N138" s="84">
        <v>33.108090813688598</v>
      </c>
      <c r="O138" s="84">
        <v>14.492308479868951</v>
      </c>
      <c r="P138" s="82">
        <v>1.7900756716534345</v>
      </c>
      <c r="Q138" s="82">
        <v>1.8458842661769912</v>
      </c>
      <c r="R138" s="82">
        <v>1.3460072851219089</v>
      </c>
      <c r="S138" s="82">
        <v>9.7214971105550246E-2</v>
      </c>
      <c r="T138" s="82">
        <v>0.51787975348203619</v>
      </c>
      <c r="U138" s="82">
        <v>0.36425609543869758</v>
      </c>
      <c r="V138" s="82">
        <v>0.61389453975912289</v>
      </c>
      <c r="W138" s="82">
        <v>8.9413769720536967E-2</v>
      </c>
      <c r="X138" s="85">
        <v>20.924947145877379</v>
      </c>
      <c r="Y138" s="86">
        <v>80.194549960693948</v>
      </c>
      <c r="Z138" s="82">
        <v>63.681539754984385</v>
      </c>
      <c r="AA138" s="87">
        <v>5.6945111698294495</v>
      </c>
      <c r="AB138" s="88">
        <v>6.3279745080742442</v>
      </c>
    </row>
    <row r="139" spans="1:28" ht="14.5" x14ac:dyDescent="0.35">
      <c r="A139" s="81">
        <f>F139</f>
        <v>895</v>
      </c>
      <c r="B139" s="81" t="str">
        <f>IF(C139&lt;0.25,"Extremely Close",IF(C139&lt;0.55,"Very Close",IF(C139&lt;0.85,"Close",IF(C139&lt;1.15,"Somewhat close","Not Close"))))</f>
        <v>Not Close</v>
      </c>
      <c r="C139" s="81">
        <f>D139/SQRT(SUM(G$3:AB$3))</f>
        <v>2.1808949410617346</v>
      </c>
      <c r="D139" s="81">
        <f>SQRT(SUM(Distcalc!A134:V134))</f>
        <v>34.689257619888792</v>
      </c>
      <c r="E139" s="81">
        <f t="shared" si="17"/>
        <v>144</v>
      </c>
      <c r="F139" s="80">
        <v>895</v>
      </c>
      <c r="G139" s="92">
        <v>623.79999999999995</v>
      </c>
      <c r="H139" s="93">
        <v>9.7815502765070086</v>
      </c>
      <c r="I139" s="93">
        <v>27.733717738047208</v>
      </c>
      <c r="J139" s="83">
        <v>25.54618552657384</v>
      </c>
      <c r="K139" s="83">
        <v>6.3241158397071322</v>
      </c>
      <c r="L139" s="82">
        <v>60.566124076616333</v>
      </c>
      <c r="M139" s="83">
        <v>17.999607766228674</v>
      </c>
      <c r="N139" s="84">
        <v>48.169312446060097</v>
      </c>
      <c r="O139" s="84">
        <v>8.6630750320370318</v>
      </c>
      <c r="P139" s="82">
        <v>1.0463975878549796</v>
      </c>
      <c r="Q139" s="82">
        <v>0.58007116476236531</v>
      </c>
      <c r="R139" s="82">
        <v>0.23127196881070552</v>
      </c>
      <c r="S139" s="82">
        <v>0.13616947696331261</v>
      </c>
      <c r="T139" s="82">
        <v>0.38581351806271902</v>
      </c>
      <c r="U139" s="82">
        <v>0.13806071969891417</v>
      </c>
      <c r="V139" s="82">
        <v>0.17939788234849119</v>
      </c>
      <c r="W139" s="82">
        <v>6.1330300140222137E-2</v>
      </c>
      <c r="X139" s="85">
        <v>31.950166571389143</v>
      </c>
      <c r="Y139" s="86">
        <v>82.312287404053208</v>
      </c>
      <c r="Z139" s="82">
        <v>74.488995929528784</v>
      </c>
      <c r="AA139" s="87">
        <v>3.8158315615180536</v>
      </c>
      <c r="AB139" s="88">
        <v>13.474834313627484</v>
      </c>
    </row>
    <row r="140" spans="1:28" ht="14.5" x14ac:dyDescent="0.35">
      <c r="A140" s="81">
        <f>F140</f>
        <v>896</v>
      </c>
      <c r="B140" s="81" t="str">
        <f>IF(C140&lt;0.25,"Extremely Close",IF(C140&lt;0.55,"Very Close",IF(C140&lt;0.85,"Close",IF(C140&lt;1.15,"Somewhat close","Not Close"))))</f>
        <v>Not Close</v>
      </c>
      <c r="C140" s="81">
        <f>D140/SQRT(SUM(G$3:AB$3))</f>
        <v>2.0467139312030205</v>
      </c>
      <c r="D140" s="81">
        <f>SQRT(SUM(Distcalc!A135:V135))</f>
        <v>32.554978003274279</v>
      </c>
      <c r="E140" s="81">
        <f t="shared" si="17"/>
        <v>131</v>
      </c>
      <c r="F140" s="80">
        <v>896</v>
      </c>
      <c r="G140" s="92">
        <v>611.29999999999995</v>
      </c>
      <c r="H140" s="93">
        <v>13.29318390300323</v>
      </c>
      <c r="I140" s="93">
        <v>28.010615882373259</v>
      </c>
      <c r="J140" s="83">
        <v>19.924135366307176</v>
      </c>
      <c r="K140" s="83">
        <v>6.7236891037560431</v>
      </c>
      <c r="L140" s="82">
        <v>56.379323168464111</v>
      </c>
      <c r="M140" s="83">
        <v>19.57902566009669</v>
      </c>
      <c r="N140" s="84">
        <v>43.399482312338222</v>
      </c>
      <c r="O140" s="84">
        <v>10.13656243491714</v>
      </c>
      <c r="P140" s="82">
        <v>0.92534161792189507</v>
      </c>
      <c r="Q140" s="82">
        <v>0.37681124244557174</v>
      </c>
      <c r="R140" s="82">
        <v>0.10193927331860876</v>
      </c>
      <c r="S140" s="82">
        <v>0.17475303997475788</v>
      </c>
      <c r="T140" s="82">
        <v>0.3058178199558263</v>
      </c>
      <c r="U140" s="82">
        <v>5.9464576102521788E-2</v>
      </c>
      <c r="V140" s="82">
        <v>0.17778694691876409</v>
      </c>
      <c r="W140" s="82">
        <v>3.8227227494478287E-2</v>
      </c>
      <c r="X140" s="85">
        <v>29.362772725096047</v>
      </c>
      <c r="Y140" s="86">
        <v>81.534428776000581</v>
      </c>
      <c r="Z140" s="82">
        <v>70.774593119441192</v>
      </c>
      <c r="AA140" s="87">
        <v>3.9076087725003887</v>
      </c>
      <c r="AB140" s="88">
        <v>12.510011892915221</v>
      </c>
    </row>
    <row r="141" spans="1:28" ht="14.5" x14ac:dyDescent="0.35">
      <c r="A141" s="81">
        <f t="shared" si="15"/>
        <v>908</v>
      </c>
      <c r="B141" s="81" t="str">
        <f t="shared" si="16"/>
        <v>Not Close</v>
      </c>
      <c r="C141" s="81">
        <f t="shared" si="14"/>
        <v>1.9636612237606885</v>
      </c>
      <c r="D141" s="81">
        <f>SQRT(SUM(Distcalc!A136:V136))</f>
        <v>31.233943821272959</v>
      </c>
      <c r="E141" s="81">
        <f t="shared" si="17"/>
        <v>109</v>
      </c>
      <c r="F141" s="80">
        <v>908</v>
      </c>
      <c r="G141" s="92">
        <v>504.4</v>
      </c>
      <c r="H141" s="93">
        <v>13.097082891553164</v>
      </c>
      <c r="I141" s="93">
        <v>18.908433718568041</v>
      </c>
      <c r="J141" s="83">
        <v>15.770308932751496</v>
      </c>
      <c r="K141" s="83">
        <v>8.9163752661137288</v>
      </c>
      <c r="L141" s="82">
        <v>54.14174108217977</v>
      </c>
      <c r="M141" s="83">
        <v>18.881792522806307</v>
      </c>
      <c r="N141" s="84">
        <v>33.667325015655855</v>
      </c>
      <c r="O141" s="84">
        <v>11.403246784527193</v>
      </c>
      <c r="P141" s="82">
        <v>0.82664347054988707</v>
      </c>
      <c r="Q141" s="82">
        <v>0.1572501329205126</v>
      </c>
      <c r="R141" s="82">
        <v>2.010246621564498E-2</v>
      </c>
      <c r="S141" s="82">
        <v>5.2604584489538267E-2</v>
      </c>
      <c r="T141" s="82">
        <v>0.22657546033708265</v>
      </c>
      <c r="U141" s="82">
        <v>6.9137453900535994E-2</v>
      </c>
      <c r="V141" s="82">
        <v>5.4859066681947045E-2</v>
      </c>
      <c r="W141" s="82">
        <v>1.9163098635474652E-2</v>
      </c>
      <c r="X141" s="85">
        <v>24.985305155403633</v>
      </c>
      <c r="Y141" s="86">
        <v>78.824963881316549</v>
      </c>
      <c r="Z141" s="82">
        <v>68.807104505857481</v>
      </c>
      <c r="AA141" s="87">
        <v>3.9897738173263484</v>
      </c>
      <c r="AB141" s="88">
        <v>33.93409021310493</v>
      </c>
    </row>
    <row r="142" spans="1:28" ht="14.5" x14ac:dyDescent="0.35">
      <c r="A142" s="81">
        <f t="shared" si="15"/>
        <v>909</v>
      </c>
      <c r="B142" s="81" t="str">
        <f t="shared" si="16"/>
        <v>Not Close</v>
      </c>
      <c r="C142" s="81">
        <f t="shared" si="14"/>
        <v>2.0214784137644553</v>
      </c>
      <c r="D142" s="81">
        <f>SQRT(SUM(Distcalc!A137:V137))</f>
        <v>32.153582526071048</v>
      </c>
      <c r="E142" s="81">
        <f t="shared" si="17"/>
        <v>123</v>
      </c>
      <c r="F142" s="80">
        <v>909</v>
      </c>
      <c r="G142" s="92">
        <v>565.6</v>
      </c>
      <c r="H142" s="93">
        <v>11.142775719578227</v>
      </c>
      <c r="I142" s="93">
        <v>24.176496183834512</v>
      </c>
      <c r="J142" s="83">
        <v>16.998412247773466</v>
      </c>
      <c r="K142" s="83">
        <v>6.2900223967698174</v>
      </c>
      <c r="L142" s="82">
        <v>49.082573630695144</v>
      </c>
      <c r="M142" s="83">
        <v>18.915281326561729</v>
      </c>
      <c r="N142" s="84">
        <v>33.504064955143505</v>
      </c>
      <c r="O142" s="84">
        <v>13.321273440540171</v>
      </c>
      <c r="P142" s="82">
        <v>0.50094226760399951</v>
      </c>
      <c r="Q142" s="82">
        <v>0.17845067999311806</v>
      </c>
      <c r="R142" s="82">
        <v>6.3217953898907289E-2</v>
      </c>
      <c r="S142" s="82">
        <v>9.7227612641990327E-2</v>
      </c>
      <c r="T142" s="82">
        <v>0.24386925886951896</v>
      </c>
      <c r="U142" s="82">
        <v>2.8208011075145339E-2</v>
      </c>
      <c r="V142" s="82">
        <v>7.4621192418646898E-2</v>
      </c>
      <c r="W142" s="82">
        <v>1.3003693048825867E-2</v>
      </c>
      <c r="X142" s="85">
        <v>24.605688840639928</v>
      </c>
      <c r="Y142" s="86">
        <v>79.584001856527252</v>
      </c>
      <c r="Z142" s="82">
        <v>70.729861918015516</v>
      </c>
      <c r="AA142" s="87">
        <v>3.4218751407391399</v>
      </c>
      <c r="AB142" s="88">
        <v>27.331362106838341</v>
      </c>
    </row>
    <row r="143" spans="1:28" ht="14.5" x14ac:dyDescent="0.35">
      <c r="A143" s="81">
        <f t="shared" si="15"/>
        <v>916</v>
      </c>
      <c r="B143" s="81" t="str">
        <f t="shared" si="16"/>
        <v>Not Close</v>
      </c>
      <c r="C143" s="81">
        <f t="shared" si="14"/>
        <v>2.0142854904726537</v>
      </c>
      <c r="D143" s="81">
        <f>SQRT(SUM(Distcalc!A138:V138))</f>
        <v>32.039172077217458</v>
      </c>
      <c r="E143" s="81">
        <f t="shared" si="17"/>
        <v>121</v>
      </c>
      <c r="F143" s="80">
        <v>916</v>
      </c>
      <c r="G143" s="92">
        <v>586.70000000000005</v>
      </c>
      <c r="H143" s="93">
        <v>11.019824563394346</v>
      </c>
      <c r="I143" s="93">
        <v>20.603639128914946</v>
      </c>
      <c r="J143" s="83">
        <v>20.408163265306122</v>
      </c>
      <c r="K143" s="83">
        <v>7.4202536431407031</v>
      </c>
      <c r="L143" s="82">
        <v>58.219566521735558</v>
      </c>
      <c r="M143" s="83">
        <v>15.900778354031909</v>
      </c>
      <c r="N143" s="84">
        <v>43.939630582568171</v>
      </c>
      <c r="O143" s="84">
        <v>9.1219965310601641</v>
      </c>
      <c r="P143" s="82">
        <v>1.450792651059325</v>
      </c>
      <c r="Q143" s="82">
        <v>0.9596572102434906</v>
      </c>
      <c r="R143" s="82">
        <v>0.15779317368639695</v>
      </c>
      <c r="S143" s="82">
        <v>0.16080832987148735</v>
      </c>
      <c r="T143" s="82">
        <v>0.48426758506090617</v>
      </c>
      <c r="U143" s="82">
        <v>0.38744756978411482</v>
      </c>
      <c r="V143" s="82">
        <v>0.35009313482438392</v>
      </c>
      <c r="W143" s="82">
        <v>0.12512898168125108</v>
      </c>
      <c r="X143" s="85">
        <v>29.911899035764627</v>
      </c>
      <c r="Y143" s="86">
        <v>82.768549910885383</v>
      </c>
      <c r="Z143" s="82">
        <v>69.415784615988855</v>
      </c>
      <c r="AA143" s="87">
        <v>4.2428764998134438</v>
      </c>
      <c r="AB143" s="88">
        <v>18.131976736394943</v>
      </c>
    </row>
    <row r="144" spans="1:28" ht="14.5" x14ac:dyDescent="0.35">
      <c r="A144" s="81">
        <f t="shared" si="15"/>
        <v>919</v>
      </c>
      <c r="B144" s="81" t="str">
        <f t="shared" si="16"/>
        <v>Not Close</v>
      </c>
      <c r="C144" s="81">
        <f t="shared" si="14"/>
        <v>1.9029065386617119</v>
      </c>
      <c r="D144" s="81">
        <f>SQRT(SUM(Distcalc!A139:V139))</f>
        <v>30.267581396686104</v>
      </c>
      <c r="E144" s="81">
        <f t="shared" si="17"/>
        <v>100</v>
      </c>
      <c r="F144" s="80">
        <v>919</v>
      </c>
      <c r="G144" s="92">
        <v>670.8</v>
      </c>
      <c r="H144" s="93">
        <v>8.6480002041910211</v>
      </c>
      <c r="I144" s="93">
        <v>25.633152107235375</v>
      </c>
      <c r="J144" s="83">
        <v>19.643560802612431</v>
      </c>
      <c r="K144" s="83">
        <v>9.4556265191387094</v>
      </c>
      <c r="L144" s="82">
        <v>56.388088001779082</v>
      </c>
      <c r="M144" s="83">
        <v>16.57621735924436</v>
      </c>
      <c r="N144" s="84">
        <v>49.606889097854371</v>
      </c>
      <c r="O144" s="84">
        <v>7.5188556668448507</v>
      </c>
      <c r="P144" s="82">
        <v>2.4637520137770124</v>
      </c>
      <c r="Q144" s="82">
        <v>2.5848026364126726</v>
      </c>
      <c r="R144" s="82">
        <v>1.1022685119643891</v>
      </c>
      <c r="S144" s="82">
        <v>0.50248104495986778</v>
      </c>
      <c r="T144" s="82">
        <v>1.5555587413602472</v>
      </c>
      <c r="U144" s="82">
        <v>0.78069139528090736</v>
      </c>
      <c r="V144" s="82">
        <v>1.7671061285125738</v>
      </c>
      <c r="W144" s="82">
        <v>0.26575584510537947</v>
      </c>
      <c r="X144" s="85">
        <v>32.139359892800087</v>
      </c>
      <c r="Y144" s="86">
        <v>84.82055656406186</v>
      </c>
      <c r="Z144" s="82">
        <v>66.827818261545957</v>
      </c>
      <c r="AA144" s="87">
        <v>4.9837269207632149</v>
      </c>
      <c r="AB144" s="88">
        <v>6.15413839016112</v>
      </c>
    </row>
    <row r="145" spans="1:28" ht="14.5" x14ac:dyDescent="0.35">
      <c r="A145" s="81">
        <f t="shared" si="15"/>
        <v>921</v>
      </c>
      <c r="B145" s="81" t="str">
        <f t="shared" si="16"/>
        <v>Not Close</v>
      </c>
      <c r="C145" s="81">
        <f t="shared" si="14"/>
        <v>1.8344723860057963</v>
      </c>
      <c r="D145" s="81">
        <f>SQRT(SUM(Distcalc!A140:V140))</f>
        <v>29.179069562950481</v>
      </c>
      <c r="E145" s="81">
        <f t="shared" si="17"/>
        <v>81</v>
      </c>
      <c r="F145" s="80">
        <v>921</v>
      </c>
      <c r="G145" s="92">
        <v>509.2</v>
      </c>
      <c r="H145" s="93">
        <v>15.56045002678731</v>
      </c>
      <c r="I145" s="93">
        <v>20.191449663340634</v>
      </c>
      <c r="J145" s="83">
        <v>12.243199273580267</v>
      </c>
      <c r="K145" s="83">
        <v>9.3261700276190833</v>
      </c>
      <c r="L145" s="82">
        <v>44.655896485187846</v>
      </c>
      <c r="M145" s="83">
        <v>22.848170708637586</v>
      </c>
      <c r="N145" s="84">
        <v>33.103787506148549</v>
      </c>
      <c r="O145" s="84">
        <v>11.699269741571758</v>
      </c>
      <c r="P145" s="82">
        <v>1.2360322568979858</v>
      </c>
      <c r="Q145" s="82">
        <v>0.31461324268614616</v>
      </c>
      <c r="R145" s="82">
        <v>5.7859906700900444E-2</v>
      </c>
      <c r="S145" s="82">
        <v>9.4745597222724479E-2</v>
      </c>
      <c r="T145" s="82">
        <v>0.46938849311105485</v>
      </c>
      <c r="U145" s="82">
        <v>8.3173615882544391E-2</v>
      </c>
      <c r="V145" s="82">
        <v>0.10197808556033704</v>
      </c>
      <c r="W145" s="82">
        <v>3.3992695186779012E-2</v>
      </c>
      <c r="X145" s="85">
        <v>22.634506743721289</v>
      </c>
      <c r="Y145" s="86">
        <v>77.339890789426107</v>
      </c>
      <c r="Z145" s="82">
        <v>70.094131128755009</v>
      </c>
      <c r="AA145" s="87">
        <v>3.9551444708193504</v>
      </c>
      <c r="AB145" s="88">
        <v>13.025711496040213</v>
      </c>
    </row>
    <row r="146" spans="1:28" ht="14.5" x14ac:dyDescent="0.35">
      <c r="A146" s="81">
        <f t="shared" si="15"/>
        <v>925</v>
      </c>
      <c r="B146" s="81" t="str">
        <f t="shared" si="16"/>
        <v>Not Close</v>
      </c>
      <c r="C146" s="81">
        <f t="shared" si="14"/>
        <v>1.9471210154494902</v>
      </c>
      <c r="D146" s="81">
        <f>SQRT(SUM(Distcalc!A141:V141))</f>
        <v>30.970855702542003</v>
      </c>
      <c r="E146" s="81">
        <f t="shared" si="17"/>
        <v>107</v>
      </c>
      <c r="F146" s="80">
        <v>925</v>
      </c>
      <c r="G146" s="92">
        <v>524.70000000000005</v>
      </c>
      <c r="H146" s="93">
        <v>14.213055065500543</v>
      </c>
      <c r="I146" s="93">
        <v>23.704070004945066</v>
      </c>
      <c r="J146" s="83">
        <v>19.295734529658905</v>
      </c>
      <c r="K146" s="83">
        <v>7.454247667877234</v>
      </c>
      <c r="L146" s="82">
        <v>52.29153314818771</v>
      </c>
      <c r="M146" s="83">
        <v>19.230933561204871</v>
      </c>
      <c r="N146" s="84">
        <v>34.98803486980799</v>
      </c>
      <c r="O146" s="84">
        <v>13.148823428864453</v>
      </c>
      <c r="P146" s="82">
        <v>0.86736831485329702</v>
      </c>
      <c r="Q146" s="82">
        <v>0.34666707769742439</v>
      </c>
      <c r="R146" s="82">
        <v>8.183248721717698E-2</v>
      </c>
      <c r="S146" s="82">
        <v>6.9501564485821538E-2</v>
      </c>
      <c r="T146" s="82">
        <v>0.28375134694312221</v>
      </c>
      <c r="U146" s="82">
        <v>9.2622044607112985E-2</v>
      </c>
      <c r="V146" s="82">
        <v>0.21579114779872013</v>
      </c>
      <c r="W146" s="82">
        <v>5.0444683900999501E-2</v>
      </c>
      <c r="X146" s="85">
        <v>21.344936842549956</v>
      </c>
      <c r="Y146" s="86">
        <v>78.981661956160764</v>
      </c>
      <c r="Z146" s="82">
        <v>68.537093080453857</v>
      </c>
      <c r="AA146" s="87">
        <v>3.9293614054747841</v>
      </c>
      <c r="AB146" s="88">
        <v>26.599621945118983</v>
      </c>
    </row>
    <row r="147" spans="1:28" ht="14.5" x14ac:dyDescent="0.35">
      <c r="A147" s="81">
        <f t="shared" si="15"/>
        <v>926</v>
      </c>
      <c r="B147" s="81" t="str">
        <f t="shared" si="16"/>
        <v>Not Close</v>
      </c>
      <c r="C147" s="81">
        <f t="shared" si="14"/>
        <v>1.9047720452621681</v>
      </c>
      <c r="D147" s="81">
        <f>SQRT(SUM(Distcalc!A142:V142))</f>
        <v>30.297254095648544</v>
      </c>
      <c r="E147" s="81">
        <f t="shared" si="17"/>
        <v>101</v>
      </c>
      <c r="F147" s="80">
        <v>926</v>
      </c>
      <c r="G147" s="92">
        <v>533.70000000000005</v>
      </c>
      <c r="H147" s="93">
        <v>14.223517341862731</v>
      </c>
      <c r="I147" s="93">
        <v>21.032682605834612</v>
      </c>
      <c r="J147" s="83">
        <v>16.741769023911619</v>
      </c>
      <c r="K147" s="83">
        <v>7.6731593865833263</v>
      </c>
      <c r="L147" s="82">
        <v>50.93756813721928</v>
      </c>
      <c r="M147" s="83">
        <v>18.854325653511641</v>
      </c>
      <c r="N147" s="84">
        <v>34.361785909008304</v>
      </c>
      <c r="O147" s="84">
        <v>12.581329133095052</v>
      </c>
      <c r="P147" s="82">
        <v>1.1688005893543214</v>
      </c>
      <c r="Q147" s="82">
        <v>0.47127363944943862</v>
      </c>
      <c r="R147" s="82">
        <v>8.1595732776306454E-2</v>
      </c>
      <c r="S147" s="82">
        <v>0.10875545525756275</v>
      </c>
      <c r="T147" s="82">
        <v>0.48176451937782083</v>
      </c>
      <c r="U147" s="82">
        <v>0.10549162594651049</v>
      </c>
      <c r="V147" s="82">
        <v>0.36088626953634972</v>
      </c>
      <c r="W147" s="82">
        <v>7.087172218284904E-2</v>
      </c>
      <c r="X147" s="85">
        <v>21.940151745749422</v>
      </c>
      <c r="Y147" s="86">
        <v>79.315365175873779</v>
      </c>
      <c r="Z147" s="82">
        <v>66.877192039453348</v>
      </c>
      <c r="AA147" s="87">
        <v>3.9259846540441026</v>
      </c>
      <c r="AB147" s="88">
        <v>28.845024059084633</v>
      </c>
    </row>
    <row r="148" spans="1:28" ht="14.5" x14ac:dyDescent="0.35">
      <c r="A148" s="81">
        <v>940</v>
      </c>
      <c r="B148" s="81" t="str">
        <f t="shared" si="16"/>
        <v>Not Close</v>
      </c>
      <c r="C148" s="81">
        <f t="shared" si="14"/>
        <v>1.8603467270477434</v>
      </c>
      <c r="D148" s="81">
        <f>SQRT(SUM(Distcalc!A143:V143))</f>
        <v>29.590626151601192</v>
      </c>
      <c r="E148" s="81">
        <f t="shared" si="17"/>
        <v>94</v>
      </c>
      <c r="F148" s="80">
        <v>940</v>
      </c>
      <c r="G148" s="92">
        <v>547.875</v>
      </c>
      <c r="H148" s="93">
        <v>11.279277949020837</v>
      </c>
      <c r="I148" s="93">
        <v>25.051070897401029</v>
      </c>
      <c r="J148" s="83">
        <v>20.129371455576557</v>
      </c>
      <c r="K148" s="83">
        <v>6.5187854442344042</v>
      </c>
      <c r="L148" s="82">
        <v>54.795309546313796</v>
      </c>
      <c r="M148" s="83">
        <v>20.108695652173914</v>
      </c>
      <c r="N148" s="84">
        <v>37.881518688137092</v>
      </c>
      <c r="O148" s="84">
        <v>15.03028512335648</v>
      </c>
      <c r="P148" s="82">
        <v>1.66556558517225</v>
      </c>
      <c r="Q148" s="82">
        <v>1.5025612594159066</v>
      </c>
      <c r="R148" s="82">
        <v>0.18126346611601524</v>
      </c>
      <c r="S148" s="82">
        <v>0.24666438704065813</v>
      </c>
      <c r="T148" s="82">
        <v>0.34659168246358962</v>
      </c>
      <c r="U148" s="82">
        <v>0.65035738117449438</v>
      </c>
      <c r="V148" s="82">
        <v>0.74563689541496381</v>
      </c>
      <c r="W148" s="82">
        <v>0.20251046580726981</v>
      </c>
      <c r="X148" s="85">
        <v>22.593877280704657</v>
      </c>
      <c r="Y148" s="86">
        <v>82.163143759191826</v>
      </c>
      <c r="Z148" s="82">
        <v>68.61399410825085</v>
      </c>
      <c r="AA148" s="87">
        <v>4.9397580690474472</v>
      </c>
      <c r="AB148" s="88">
        <v>16.496967322778445</v>
      </c>
    </row>
    <row r="149" spans="1:28" ht="14.5" x14ac:dyDescent="0.35">
      <c r="A149" s="81">
        <v>941</v>
      </c>
      <c r="B149" s="81" t="str">
        <f t="shared" si="16"/>
        <v>Not Close</v>
      </c>
      <c r="C149" s="81">
        <f>D149/SQRT(SUM(G$3:AB$3))</f>
        <v>1.7322733426176589</v>
      </c>
      <c r="D149" s="81">
        <f>SQRT(SUM(Distcalc!A144:V144))</f>
        <v>27.553494264549652</v>
      </c>
      <c r="E149" s="81">
        <f t="shared" si="17"/>
        <v>60</v>
      </c>
      <c r="F149" s="80">
        <v>941</v>
      </c>
      <c r="G149" s="92">
        <v>583</v>
      </c>
      <c r="H149" s="93">
        <v>9.5896990920078107</v>
      </c>
      <c r="I149" s="93">
        <v>25.051070897401029</v>
      </c>
      <c r="J149" s="83">
        <v>18.970465279190112</v>
      </c>
      <c r="K149" s="83">
        <v>9.2434411226357547</v>
      </c>
      <c r="L149" s="82">
        <v>52.441642374528286</v>
      </c>
      <c r="M149" s="83">
        <v>20.740966714121075</v>
      </c>
      <c r="N149" s="84">
        <v>38.672815435217522</v>
      </c>
      <c r="O149" s="84">
        <v>12.61627841262306</v>
      </c>
      <c r="P149" s="82">
        <v>2.3455914908646061</v>
      </c>
      <c r="Q149" s="82">
        <v>1.9803804644092</v>
      </c>
      <c r="R149" s="82">
        <v>0.45197103904712427</v>
      </c>
      <c r="S149" s="82">
        <v>0.90112685644672974</v>
      </c>
      <c r="T149" s="82">
        <v>0.69024116212349607</v>
      </c>
      <c r="U149" s="82">
        <v>0.84328684805225052</v>
      </c>
      <c r="V149" s="82">
        <v>1.8698190324339128</v>
      </c>
      <c r="W149" s="82">
        <v>0.38568536571008849</v>
      </c>
      <c r="X149" s="85">
        <v>25.196086902258958</v>
      </c>
      <c r="Y149" s="86">
        <v>83.334655634410197</v>
      </c>
      <c r="Z149" s="82">
        <v>67.220148453254396</v>
      </c>
      <c r="AA149" s="87">
        <v>4.8900085198193066</v>
      </c>
      <c r="AB149" s="88">
        <v>9.4297128729848776</v>
      </c>
    </row>
    <row r="150" spans="1:28" ht="14.5" x14ac:dyDescent="0.35">
      <c r="A150" s="81">
        <f t="shared" si="15"/>
        <v>929</v>
      </c>
      <c r="B150" s="81" t="str">
        <f t="shared" si="16"/>
        <v>Not Close</v>
      </c>
      <c r="C150" s="81">
        <f t="shared" si="14"/>
        <v>2.0649825507681538</v>
      </c>
      <c r="D150" s="81">
        <f>SQRT(SUM(Distcalc!A145:V145))</f>
        <v>32.845558185988686</v>
      </c>
      <c r="E150" s="81">
        <f t="shared" si="17"/>
        <v>136</v>
      </c>
      <c r="F150" s="80">
        <v>929</v>
      </c>
      <c r="G150" s="92">
        <v>535.79999999999995</v>
      </c>
      <c r="H150" s="93">
        <v>14.255501949639813</v>
      </c>
      <c r="I150" s="93">
        <v>32.260674391898945</v>
      </c>
      <c r="J150" s="83">
        <v>18.361040925696447</v>
      </c>
      <c r="K150" s="83">
        <v>7.0328467740637626</v>
      </c>
      <c r="L150" s="82">
        <v>48.496065146370114</v>
      </c>
      <c r="M150" s="83">
        <v>19.605066224632665</v>
      </c>
      <c r="N150" s="84">
        <v>36.802459398992418</v>
      </c>
      <c r="O150" s="84">
        <v>12.076486021020779</v>
      </c>
      <c r="P150" s="82">
        <v>0.53539559785841762</v>
      </c>
      <c r="Q150" s="82">
        <v>0.29712557115192323</v>
      </c>
      <c r="R150" s="82">
        <v>0.11106610806637388</v>
      </c>
      <c r="S150" s="82">
        <v>9.334615920108344E-2</v>
      </c>
      <c r="T150" s="82">
        <v>0.1965015758097384</v>
      </c>
      <c r="U150" s="82">
        <v>3.6072753047198348E-2</v>
      </c>
      <c r="V150" s="82">
        <v>6.1070538053590182E-2</v>
      </c>
      <c r="W150" s="82">
        <v>9.8092574075714801E-3</v>
      </c>
      <c r="X150" s="85">
        <v>25.565871484044216</v>
      </c>
      <c r="Y150" s="86">
        <v>78.299391193185414</v>
      </c>
      <c r="Z150" s="82">
        <v>65.837267385623747</v>
      </c>
      <c r="AA150" s="87">
        <v>3.6554203300272854</v>
      </c>
      <c r="AB150" s="88">
        <v>19.864379105648865</v>
      </c>
    </row>
    <row r="151" spans="1:28" ht="14.5" x14ac:dyDescent="0.35">
      <c r="A151" s="81">
        <f t="shared" si="15"/>
        <v>931</v>
      </c>
      <c r="B151" s="81" t="str">
        <f t="shared" si="16"/>
        <v>Not Close</v>
      </c>
      <c r="C151" s="81">
        <f t="shared" si="14"/>
        <v>1.9937019769650268</v>
      </c>
      <c r="D151" s="81">
        <f>SQRT(SUM(Distcalc!A146:V146))</f>
        <v>31.711771252287797</v>
      </c>
      <c r="E151" s="81">
        <f t="shared" si="17"/>
        <v>113</v>
      </c>
      <c r="F151" s="80">
        <v>931</v>
      </c>
      <c r="G151" s="92">
        <v>655.1</v>
      </c>
      <c r="H151" s="93">
        <v>9.1371194171615855</v>
      </c>
      <c r="I151" s="93">
        <v>23.065204980965724</v>
      </c>
      <c r="J151" s="83">
        <v>21.872748923158344</v>
      </c>
      <c r="K151" s="83">
        <v>8.439792423150994</v>
      </c>
      <c r="L151" s="82">
        <v>56.323596430619062</v>
      </c>
      <c r="M151" s="83">
        <v>15.977684018640753</v>
      </c>
      <c r="N151" s="84">
        <v>49.232748796000145</v>
      </c>
      <c r="O151" s="84">
        <v>8.9834932539244878</v>
      </c>
      <c r="P151" s="82">
        <v>2.0240196513296156</v>
      </c>
      <c r="Q151" s="82">
        <v>1.245032869479564</v>
      </c>
      <c r="R151" s="82">
        <v>1.2000648518349704</v>
      </c>
      <c r="S151" s="82">
        <v>0.3810045304513015</v>
      </c>
      <c r="T151" s="82">
        <v>1.1566263586000569</v>
      </c>
      <c r="U151" s="82">
        <v>0.4695639937717766</v>
      </c>
      <c r="V151" s="82">
        <v>1.0766322319737902</v>
      </c>
      <c r="W151" s="82">
        <v>0.20113245987292711</v>
      </c>
      <c r="X151" s="85">
        <v>35.749626569443031</v>
      </c>
      <c r="Y151" s="86">
        <v>85.851899210459507</v>
      </c>
      <c r="Z151" s="82">
        <v>65.491491375480479</v>
      </c>
      <c r="AA151" s="87">
        <v>4.7234938479071298</v>
      </c>
      <c r="AB151" s="88">
        <v>17.943921517043488</v>
      </c>
    </row>
    <row r="152" spans="1:28" ht="14.5" x14ac:dyDescent="0.35">
      <c r="A152" s="81">
        <f t="shared" si="15"/>
        <v>933</v>
      </c>
      <c r="B152" s="81" t="str">
        <f t="shared" si="16"/>
        <v>Not Close</v>
      </c>
      <c r="C152" s="81">
        <f t="shared" si="14"/>
        <v>1.9829818306022127</v>
      </c>
      <c r="D152" s="81">
        <f>SQRT(SUM(Distcalc!A147:V147))</f>
        <v>31.541256885960031</v>
      </c>
      <c r="E152" s="81">
        <f t="shared" si="17"/>
        <v>111</v>
      </c>
      <c r="F152" s="80">
        <v>933</v>
      </c>
      <c r="G152" s="92">
        <v>566.5</v>
      </c>
      <c r="H152" s="93">
        <v>13.31409263691398</v>
      </c>
      <c r="I152" s="93">
        <v>18.896661708144038</v>
      </c>
      <c r="J152" s="83">
        <v>19.207351343250028</v>
      </c>
      <c r="K152" s="83">
        <v>7.4834201356364041</v>
      </c>
      <c r="L152" s="82">
        <v>57.019745962756197</v>
      </c>
      <c r="M152" s="83">
        <v>18.144179249878224</v>
      </c>
      <c r="N152" s="84">
        <v>37.767701560772707</v>
      </c>
      <c r="O152" s="84">
        <v>11.312323171759944</v>
      </c>
      <c r="P152" s="82">
        <v>0.80023095559765411</v>
      </c>
      <c r="Q152" s="82">
        <v>0.20170876951989916</v>
      </c>
      <c r="R152" s="82">
        <v>3.8303910395266164E-2</v>
      </c>
      <c r="S152" s="82">
        <v>8.3400632486244547E-2</v>
      </c>
      <c r="T152" s="82">
        <v>0.36077377672782712</v>
      </c>
      <c r="U152" s="82">
        <v>5.4908561207007163E-2</v>
      </c>
      <c r="V152" s="82">
        <v>0.11453435275825892</v>
      </c>
      <c r="W152" s="82">
        <v>2.1699259583525168E-2</v>
      </c>
      <c r="X152" s="85">
        <v>25.618422442820325</v>
      </c>
      <c r="Y152" s="86">
        <v>80.87238571094322</v>
      </c>
      <c r="Z152" s="82">
        <v>69.566807202111107</v>
      </c>
      <c r="AA152" s="87">
        <v>4.2971245302635808</v>
      </c>
      <c r="AB152" s="88">
        <v>29.07380012528964</v>
      </c>
    </row>
    <row r="153" spans="1:28" ht="14.5" x14ac:dyDescent="0.35">
      <c r="A153" s="81">
        <f t="shared" si="15"/>
        <v>935</v>
      </c>
      <c r="B153" s="81" t="str">
        <f t="shared" si="16"/>
        <v>Not Close</v>
      </c>
      <c r="C153" s="81">
        <f t="shared" si="14"/>
        <v>1.8826235262110165</v>
      </c>
      <c r="D153" s="81">
        <f>SQRT(SUM(Distcalc!A148:V148))</f>
        <v>29.944960333671006</v>
      </c>
      <c r="E153" s="81">
        <f t="shared" si="17"/>
        <v>97</v>
      </c>
      <c r="F153" s="80">
        <v>935</v>
      </c>
      <c r="G153" s="92">
        <v>561.70000000000005</v>
      </c>
      <c r="H153" s="93">
        <v>12.625003637351231</v>
      </c>
      <c r="I153" s="93">
        <v>20.349213304953885</v>
      </c>
      <c r="J153" s="83">
        <v>17.878161390252117</v>
      </c>
      <c r="K153" s="83">
        <v>7.5853550598756909</v>
      </c>
      <c r="L153" s="82">
        <v>53.86764599034327</v>
      </c>
      <c r="M153" s="83">
        <v>17.922415899918757</v>
      </c>
      <c r="N153" s="84">
        <v>38.353395082118837</v>
      </c>
      <c r="O153" s="84">
        <v>12.10575690709935</v>
      </c>
      <c r="P153" s="82">
        <v>1.7128033146424633</v>
      </c>
      <c r="Q153" s="82">
        <v>0.54919022251885907</v>
      </c>
      <c r="R153" s="82">
        <v>9.5720326355500068E-2</v>
      </c>
      <c r="S153" s="82">
        <v>0.30940874502000243</v>
      </c>
      <c r="T153" s="82">
        <v>0.55248618784530379</v>
      </c>
      <c r="U153" s="82">
        <v>0.3445657085020799</v>
      </c>
      <c r="V153" s="82">
        <v>0.36035887569129438</v>
      </c>
      <c r="W153" s="82">
        <v>0.23634818028381008</v>
      </c>
      <c r="X153" s="85">
        <v>23.500279709236789</v>
      </c>
      <c r="Y153" s="86">
        <v>81.611672111876061</v>
      </c>
      <c r="Z153" s="82">
        <v>67.25546670099277</v>
      </c>
      <c r="AA153" s="87">
        <v>4.5004746657226988</v>
      </c>
      <c r="AB153" s="88">
        <v>23.757043409236669</v>
      </c>
    </row>
    <row r="154" spans="1:28" ht="14.5" x14ac:dyDescent="0.35">
      <c r="A154" s="81">
        <f t="shared" si="15"/>
        <v>936</v>
      </c>
      <c r="B154" s="81" t="str">
        <f t="shared" si="16"/>
        <v>Not Close</v>
      </c>
      <c r="C154" s="81">
        <f t="shared" si="14"/>
        <v>2.2446209658642804</v>
      </c>
      <c r="D154" s="81">
        <f>SQRT(SUM(Distcalc!A149:V149))</f>
        <v>35.702882095715552</v>
      </c>
      <c r="E154" s="81">
        <f t="shared" si="17"/>
        <v>146</v>
      </c>
      <c r="F154" s="80">
        <v>936</v>
      </c>
      <c r="G154" s="92">
        <v>728.3</v>
      </c>
      <c r="H154" s="93">
        <v>8.3470758272145265</v>
      </c>
      <c r="I154" s="93">
        <v>24.473220806236938</v>
      </c>
      <c r="J154" s="83">
        <v>26.597066262013154</v>
      </c>
      <c r="K154" s="83">
        <v>8.2201315123925145</v>
      </c>
      <c r="L154" s="82">
        <v>63.620030349013653</v>
      </c>
      <c r="M154" s="83">
        <v>12.423672230652503</v>
      </c>
      <c r="N154" s="84">
        <v>57.174020381567544</v>
      </c>
      <c r="O154" s="84">
        <v>4.9266247379454926</v>
      </c>
      <c r="P154" s="82">
        <v>2.080025432933883</v>
      </c>
      <c r="Q154" s="82">
        <v>1.7866636052949956</v>
      </c>
      <c r="R154" s="82">
        <v>0.95532457898780454</v>
      </c>
      <c r="S154" s="82">
        <v>0.30024991389892175</v>
      </c>
      <c r="T154" s="82">
        <v>1.7297044304524061</v>
      </c>
      <c r="U154" s="82">
        <v>0.29168396047298195</v>
      </c>
      <c r="V154" s="82">
        <v>0.6912812723531645</v>
      </c>
      <c r="W154" s="82">
        <v>0.11471312886902922</v>
      </c>
      <c r="X154" s="85">
        <v>36.222821121371176</v>
      </c>
      <c r="Y154" s="86">
        <v>85.986983283144497</v>
      </c>
      <c r="Z154" s="82">
        <v>72.880772108268914</v>
      </c>
      <c r="AA154" s="87">
        <v>4.6633215662441776</v>
      </c>
      <c r="AB154" s="88">
        <v>7.7027349234804268</v>
      </c>
    </row>
    <row r="155" spans="1:28" ht="14.5" x14ac:dyDescent="0.35">
      <c r="A155" s="81">
        <f t="shared" si="15"/>
        <v>937</v>
      </c>
      <c r="B155" s="81" t="str">
        <f t="shared" si="16"/>
        <v>Not Close</v>
      </c>
      <c r="C155" s="81">
        <f t="shared" si="14"/>
        <v>1.9984178087294815</v>
      </c>
      <c r="D155" s="81">
        <f>SQRT(SUM(Distcalc!A150:V150))</f>
        <v>31.786781148403922</v>
      </c>
      <c r="E155" s="81">
        <f t="shared" si="17"/>
        <v>116</v>
      </c>
      <c r="F155" s="80">
        <v>937</v>
      </c>
      <c r="G155" s="92">
        <v>606.9</v>
      </c>
      <c r="H155" s="93">
        <v>11.365153538050734</v>
      </c>
      <c r="I155" s="93">
        <v>26.534639632559681</v>
      </c>
      <c r="J155" s="83">
        <v>20.47589452188582</v>
      </c>
      <c r="K155" s="83">
        <v>7.156175086566634</v>
      </c>
      <c r="L155" s="82">
        <v>57.948148805824381</v>
      </c>
      <c r="M155" s="83">
        <v>18.479090828376098</v>
      </c>
      <c r="N155" s="84">
        <v>44.097145140523018</v>
      </c>
      <c r="O155" s="84">
        <v>10.863561692492119</v>
      </c>
      <c r="P155" s="82">
        <v>1.4572646908926914</v>
      </c>
      <c r="Q155" s="82">
        <v>3.0129758705272849</v>
      </c>
      <c r="R155" s="82">
        <v>0.31678870120299041</v>
      </c>
      <c r="S155" s="82">
        <v>5.2064809688454443E-2</v>
      </c>
      <c r="T155" s="82">
        <v>0.78830521711392287</v>
      </c>
      <c r="U155" s="82">
        <v>0.31770533517637867</v>
      </c>
      <c r="V155" s="82">
        <v>0.39836912483454756</v>
      </c>
      <c r="W155" s="82">
        <v>9.8446488741901539E-2</v>
      </c>
      <c r="X155" s="85">
        <v>28.823799138846951</v>
      </c>
      <c r="Y155" s="86">
        <v>82.200251524362301</v>
      </c>
      <c r="Z155" s="82">
        <v>70.043505551827877</v>
      </c>
      <c r="AA155" s="87">
        <v>4.1042401679617324</v>
      </c>
      <c r="AB155" s="88">
        <v>16.042561148652364</v>
      </c>
    </row>
    <row r="156" spans="1:28" ht="14.5" x14ac:dyDescent="0.35">
      <c r="A156" s="81">
        <f t="shared" si="15"/>
        <v>938</v>
      </c>
      <c r="B156" s="81" t="str">
        <f t="shared" si="16"/>
        <v>Not Close</v>
      </c>
      <c r="C156" s="81">
        <f t="shared" si="14"/>
        <v>1.9927734507468817</v>
      </c>
      <c r="D156" s="81">
        <f>SQRT(SUM(Distcalc!A151:V151))</f>
        <v>31.697002138663105</v>
      </c>
      <c r="E156" s="81">
        <f t="shared" si="17"/>
        <v>112</v>
      </c>
      <c r="F156" s="80">
        <v>938</v>
      </c>
      <c r="G156" s="92">
        <v>603.6</v>
      </c>
      <c r="H156" s="93">
        <v>8.6160831223260281</v>
      </c>
      <c r="I156" s="93">
        <v>22.626657497450005</v>
      </c>
      <c r="J156" s="83">
        <v>18.133374027163132</v>
      </c>
      <c r="K156" s="83">
        <v>8.6738898214558215</v>
      </c>
      <c r="L156" s="82">
        <v>55.784526171219284</v>
      </c>
      <c r="M156" s="83">
        <v>16.736761788493819</v>
      </c>
      <c r="N156" s="84">
        <v>45.670887312421399</v>
      </c>
      <c r="O156" s="84">
        <v>7.8444181247634273</v>
      </c>
      <c r="P156" s="82">
        <v>1.5063973865151716</v>
      </c>
      <c r="Q156" s="82">
        <v>1.19706230821473</v>
      </c>
      <c r="R156" s="82">
        <v>0.64890964342192015</v>
      </c>
      <c r="S156" s="82">
        <v>0.29074522984488627</v>
      </c>
      <c r="T156" s="82">
        <v>1.0079415832602132</v>
      </c>
      <c r="U156" s="82">
        <v>0.16594538054659111</v>
      </c>
      <c r="V156" s="82">
        <v>0.56624678395621719</v>
      </c>
      <c r="W156" s="82">
        <v>0.15342821591985051</v>
      </c>
      <c r="X156" s="85">
        <v>27.787085477923124</v>
      </c>
      <c r="Y156" s="86">
        <v>82.458123268045796</v>
      </c>
      <c r="Z156" s="82">
        <v>70.613748285659725</v>
      </c>
      <c r="AA156" s="87">
        <v>4.043528329292216</v>
      </c>
      <c r="AB156" s="88">
        <v>11.19257595812079</v>
      </c>
    </row>
    <row r="157" spans="1:28" ht="14.5" x14ac:dyDescent="0.35">
      <c r="A157" s="81">
        <f>F157</f>
        <v>420</v>
      </c>
      <c r="B157" s="81" t="str">
        <f>IF(C157&lt;0.25,"Extremely Close",IF(C157&lt;0.55,"Very Close",IF(C157&lt;0.85,"Close",IF(C157&lt;1.15,"Somewhat close","Not Close"))))</f>
        <v>Not Close</v>
      </c>
      <c r="C157" s="81">
        <f>D157/SQRT(SUM(G$3:AB$3))</f>
        <v>2.6759385776331817</v>
      </c>
      <c r="D157" s="81">
        <f>SQRT(SUM(Distcalc!A152:V152))</f>
        <v>42.563408693737983</v>
      </c>
      <c r="E157" s="81">
        <f t="shared" si="17"/>
        <v>151</v>
      </c>
      <c r="F157" s="80">
        <v>420</v>
      </c>
      <c r="G157" s="92">
        <v>422.3</v>
      </c>
      <c r="H157" s="93">
        <v>1.1111111111111112</v>
      </c>
      <c r="I157" s="93">
        <v>14.2</v>
      </c>
      <c r="J157" s="83">
        <v>19.825072886297377</v>
      </c>
      <c r="K157" s="83">
        <v>8.4548104956268215</v>
      </c>
      <c r="L157" s="82">
        <v>23.906705539358601</v>
      </c>
      <c r="M157" s="83">
        <v>9.6209912536443145</v>
      </c>
      <c r="N157" s="84">
        <v>34.110787172011662</v>
      </c>
      <c r="O157" s="84">
        <v>3.2069970845481048</v>
      </c>
      <c r="P157" s="82">
        <v>0.81706763504312308</v>
      </c>
      <c r="Q157" s="82">
        <v>0</v>
      </c>
      <c r="R157" s="82">
        <v>0</v>
      </c>
      <c r="S157" s="82">
        <v>0</v>
      </c>
      <c r="T157" s="82">
        <v>9.0785292782569221E-2</v>
      </c>
      <c r="U157" s="82">
        <v>4.5392646391284611E-2</v>
      </c>
      <c r="V157" s="82">
        <v>4.5392646391284611E-2</v>
      </c>
      <c r="W157" s="82">
        <v>0</v>
      </c>
      <c r="X157" s="85">
        <v>33.01023155627356</v>
      </c>
      <c r="Y157" s="86">
        <v>85.746709033136639</v>
      </c>
      <c r="Z157" s="82">
        <v>41.658240647118298</v>
      </c>
      <c r="AA157" s="87">
        <v>1.9211324570273005</v>
      </c>
      <c r="AB157" s="88">
        <v>100</v>
      </c>
    </row>
    <row r="160" spans="1:28" x14ac:dyDescent="0.25">
      <c r="A160" s="75" t="s">
        <v>252</v>
      </c>
    </row>
    <row r="161" spans="1:1" x14ac:dyDescent="0.25">
      <c r="A161" t="s">
        <v>212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theme="6" tint="0.79998168889431442"/>
  </sheetPr>
  <dimension ref="A1:V152"/>
  <sheetViews>
    <sheetView topLeftCell="A16" workbookViewId="0">
      <selection activeCell="A152" sqref="A152"/>
    </sheetView>
  </sheetViews>
  <sheetFormatPr defaultRowHeight="12.5" x14ac:dyDescent="0.25"/>
  <sheetData>
    <row r="1" spans="1:22" x14ac:dyDescent="0.25">
      <c r="A1">
        <f>Demographics!G$3*((Demographics!G$2-Demographics!G6)/Demographics!G$4)^2</f>
        <v>69.082074176140779</v>
      </c>
      <c r="B1">
        <f>Demographics!H$3*((Demographics!H$2-Demographics!H6)/Demographics!H$4)^2</f>
        <v>12.416334763574786</v>
      </c>
      <c r="C1">
        <f>Demographics!I$3*((Demographics!I$2-Demographics!I6)/Demographics!I$4)^2</f>
        <v>293.6441838148296</v>
      </c>
      <c r="D1">
        <f>Demographics!J$3*((Demographics!J$2-Demographics!J6)/Demographics!J$4)^2</f>
        <v>4.413630682615997</v>
      </c>
      <c r="E1">
        <f>Demographics!K$3*((Demographics!K$2-Demographics!K6)/Demographics!K$4)^2</f>
        <v>3.1086024590586159</v>
      </c>
      <c r="F1">
        <f>Demographics!L$3*((Demographics!L$2-Demographics!L6)/Demographics!L$4)^2</f>
        <v>4.6815870435206453</v>
      </c>
      <c r="G1">
        <f>Demographics!M$3*((Demographics!M$2-Demographics!M6)/Demographics!M$4)^2</f>
        <v>97.608542490166798</v>
      </c>
      <c r="H1">
        <f>Demographics!N$3*((Demographics!N$2-Demographics!N6)/Demographics!N$4)^2</f>
        <v>75.195933458894601</v>
      </c>
      <c r="I1">
        <f>Demographics!O$3*((Demographics!O$2-Demographics!O6)/Demographics!O$4)^2</f>
        <v>26.361313271758611</v>
      </c>
      <c r="J1">
        <f>Demographics!P$3*((Demographics!P$2-Demographics!P6)/Demographics!P$4)^2</f>
        <v>0.17590924387761531</v>
      </c>
      <c r="K1">
        <f>Demographics!Q$3*((Demographics!Q$2-Demographics!Q6)/Demographics!Q$4)^2</f>
        <v>0.4762086971357653</v>
      </c>
      <c r="L1">
        <f>Demographics!R$3*((Demographics!R$2-Demographics!R6)/Demographics!R$4)^2</f>
        <v>2.6937998090554665</v>
      </c>
      <c r="M1">
        <f>Demographics!S$3*((Demographics!S$2-Demographics!S6)/Demographics!S$4)^2</f>
        <v>0.79918271764692872</v>
      </c>
      <c r="N1">
        <f>Demographics!T$3*((Demographics!T$2-Demographics!T6)/Demographics!T$4)^2</f>
        <v>5.6858031638563317E-2</v>
      </c>
      <c r="O1">
        <f>Demographics!U$3*((Demographics!U$2-Demographics!U6)/Demographics!U$4)^2</f>
        <v>34.281681465376998</v>
      </c>
      <c r="P1">
        <f>Demographics!V$3*((Demographics!V$2-Demographics!V6)/Demographics!V$4)^2</f>
        <v>271.28605175405272</v>
      </c>
      <c r="Q1">
        <f>Demographics!W$3*((Demographics!W$2-Demographics!W6)/Demographics!W$4)^2</f>
        <v>9.8889156960557987</v>
      </c>
      <c r="R1">
        <f>Demographics!X$3*((Demographics!X$2-Demographics!X6)/Demographics!X$4)^2</f>
        <v>734.85712837047151</v>
      </c>
      <c r="S1">
        <f>Demographics!Y$3*((Demographics!Y$2-Demographics!Y6)/Demographics!Y$4)^2</f>
        <v>31.247728532213554</v>
      </c>
      <c r="T1">
        <f>Demographics!Z$3*((Demographics!Z$2-Demographics!Z6)/Demographics!Z$4)^2</f>
        <v>2.9479899226175155</v>
      </c>
      <c r="U1">
        <f>Demographics!AA$3*((Demographics!AA$2-Demographics!AA6)/Demographics!AA$4)^2</f>
        <v>301.54185795247707</v>
      </c>
      <c r="V1">
        <f>Demographics!AB$3*((Demographics!AB$2-Demographics!AB6)/Demographics!AB$4)^2</f>
        <v>0</v>
      </c>
    </row>
    <row r="2" spans="1:22" x14ac:dyDescent="0.25">
      <c r="A2">
        <f>Demographics!G$3*((Demographics!G$2-Demographics!G7)/Demographics!G$4)^2</f>
        <v>14.920430455807125</v>
      </c>
      <c r="B2">
        <f>Demographics!H$3*((Demographics!H$2-Demographics!H7)/Demographics!H$4)^2</f>
        <v>66.167407857019825</v>
      </c>
      <c r="C2">
        <f>Demographics!I$3*((Demographics!I$2-Demographics!I7)/Demographics!I$4)^2</f>
        <v>8.2938003960312123</v>
      </c>
      <c r="D2">
        <f>Demographics!J$3*((Demographics!J$2-Demographics!J7)/Demographics!J$4)^2</f>
        <v>10.987692658852486</v>
      </c>
      <c r="E2">
        <f>Demographics!K$3*((Demographics!K$2-Demographics!K7)/Demographics!K$4)^2</f>
        <v>4.9853658502956373</v>
      </c>
      <c r="F2">
        <f>Demographics!L$3*((Demographics!L$2-Demographics!L7)/Demographics!L$4)^2</f>
        <v>2.5591898316730326</v>
      </c>
      <c r="G2">
        <f>Demographics!M$3*((Demographics!M$2-Demographics!M7)/Demographics!M$4)^2</f>
        <v>16.659123016680315</v>
      </c>
      <c r="H2">
        <f>Demographics!N$3*((Demographics!N$2-Demographics!N7)/Demographics!N$4)^2</f>
        <v>21.280382800915415</v>
      </c>
      <c r="I2">
        <f>Demographics!O$3*((Demographics!O$2-Demographics!O7)/Demographics!O$4)^2</f>
        <v>25.891293285415255</v>
      </c>
      <c r="J2">
        <f>Demographics!P$3*((Demographics!P$2-Demographics!P7)/Demographics!P$4)^2</f>
        <v>3.1755752544367022</v>
      </c>
      <c r="K2">
        <f>Demographics!Q$3*((Demographics!Q$2-Demographics!Q7)/Demographics!Q$4)^2</f>
        <v>0.63738984176944358</v>
      </c>
      <c r="L2">
        <f>Demographics!R$3*((Demographics!R$2-Demographics!R7)/Demographics!R$4)^2</f>
        <v>2.1232950429804469</v>
      </c>
      <c r="M2">
        <f>Demographics!S$3*((Demographics!S$2-Demographics!S7)/Demographics!S$4)^2</f>
        <v>1.8891335797428148</v>
      </c>
      <c r="N2">
        <f>Demographics!T$3*((Demographics!T$2-Demographics!T7)/Demographics!T$4)^2</f>
        <v>5.7452882552199789</v>
      </c>
      <c r="O2">
        <f>Demographics!U$3*((Demographics!U$2-Demographics!U7)/Demographics!U$4)^2</f>
        <v>10.745847709523076</v>
      </c>
      <c r="P2">
        <f>Demographics!V$3*((Demographics!V$2-Demographics!V7)/Demographics!V$4)^2</f>
        <v>151.20191415438092</v>
      </c>
      <c r="Q2">
        <f>Demographics!W$3*((Demographics!W$2-Demographics!W7)/Demographics!W$4)^2</f>
        <v>7.2071895418920591E-3</v>
      </c>
      <c r="R2">
        <f>Demographics!X$3*((Demographics!X$2-Demographics!X7)/Demographics!X$4)^2</f>
        <v>287.00125098172941</v>
      </c>
      <c r="S2">
        <f>Demographics!Y$3*((Demographics!Y$2-Demographics!Y7)/Demographics!Y$4)^2</f>
        <v>5.7855354163921344</v>
      </c>
      <c r="T2">
        <f>Demographics!Z$3*((Demographics!Z$2-Demographics!Z7)/Demographics!Z$4)^2</f>
        <v>35.755754017683238</v>
      </c>
      <c r="U2">
        <f>Demographics!AA$3*((Demographics!AA$2-Demographics!AA7)/Demographics!AA$4)^2</f>
        <v>93.019237741361522</v>
      </c>
      <c r="V2">
        <f>Demographics!AB$3*((Demographics!AB$2-Demographics!AB7)/Demographics!AB$4)^2</f>
        <v>0</v>
      </c>
    </row>
    <row r="3" spans="1:22" x14ac:dyDescent="0.25">
      <c r="A3">
        <f>Demographics!G$3*((Demographics!G$2-Demographics!G8)/Demographics!G$4)^2</f>
        <v>2.8463467466588979</v>
      </c>
      <c r="B3">
        <f>Demographics!H$3*((Demographics!H$2-Demographics!H8)/Demographics!H$4)^2</f>
        <v>1.0464005383811132</v>
      </c>
      <c r="C3">
        <f>Demographics!I$3*((Demographics!I$2-Demographics!I8)/Demographics!I$4)^2</f>
        <v>0.21582229175177658</v>
      </c>
      <c r="D3">
        <f>Demographics!J$3*((Demographics!J$2-Demographics!J8)/Demographics!J$4)^2</f>
        <v>2.2393476355671078</v>
      </c>
      <c r="E3">
        <f>Demographics!K$3*((Demographics!K$2-Demographics!K8)/Demographics!K$4)^2</f>
        <v>2.188615447069524</v>
      </c>
      <c r="F3">
        <f>Demographics!L$3*((Demographics!L$2-Demographics!L8)/Demographics!L$4)^2</f>
        <v>8.971818657348439E-3</v>
      </c>
      <c r="G3">
        <f>Demographics!M$3*((Demographics!M$2-Demographics!M8)/Demographics!M$4)^2</f>
        <v>6.0344470830164489</v>
      </c>
      <c r="H3">
        <f>Demographics!N$3*((Demographics!N$2-Demographics!N8)/Demographics!N$4)^2</f>
        <v>5.1484073599419711</v>
      </c>
      <c r="I3">
        <f>Demographics!O$3*((Demographics!O$2-Demographics!O8)/Demographics!O$4)^2</f>
        <v>11.565827225272576</v>
      </c>
      <c r="J3">
        <f>Demographics!P$3*((Demographics!P$2-Demographics!P8)/Demographics!P$4)^2</f>
        <v>0.59045802443876072</v>
      </c>
      <c r="K3">
        <f>Demographics!Q$3*((Demographics!Q$2-Demographics!Q8)/Demographics!Q$4)^2</f>
        <v>0.35255400195450132</v>
      </c>
      <c r="L3">
        <f>Demographics!R$3*((Demographics!R$2-Demographics!R8)/Demographics!R$4)^2</f>
        <v>1.7408432072953501</v>
      </c>
      <c r="M3">
        <f>Demographics!S$3*((Demographics!S$2-Demographics!S8)/Demographics!S$4)^2</f>
        <v>9.8360025039429146</v>
      </c>
      <c r="N3">
        <f>Demographics!T$3*((Demographics!T$2-Demographics!T8)/Demographics!T$4)^2</f>
        <v>18.10942414517082</v>
      </c>
      <c r="O3">
        <f>Demographics!U$3*((Demographics!U$2-Demographics!U8)/Demographics!U$4)^2</f>
        <v>0.8833162961695693</v>
      </c>
      <c r="P3">
        <f>Demographics!V$3*((Demographics!V$2-Demographics!V8)/Demographics!V$4)^2</f>
        <v>3.5614926466515962</v>
      </c>
      <c r="Q3">
        <f>Demographics!W$3*((Demographics!W$2-Demographics!W8)/Demographics!W$4)^2</f>
        <v>1.3821020837182341</v>
      </c>
      <c r="R3">
        <f>Demographics!X$3*((Demographics!X$2-Demographics!X8)/Demographics!X$4)^2</f>
        <v>49.54007900447909</v>
      </c>
      <c r="S3">
        <f>Demographics!Y$3*((Demographics!Y$2-Demographics!Y8)/Demographics!Y$4)^2</f>
        <v>2.8839800042781341</v>
      </c>
      <c r="T3">
        <f>Demographics!Z$3*((Demographics!Z$2-Demographics!Z8)/Demographics!Z$4)^2</f>
        <v>1.7213485261750718</v>
      </c>
      <c r="U3">
        <f>Demographics!AA$3*((Demographics!AA$2-Demographics!AA8)/Demographics!AA$4)^2</f>
        <v>22.609010236059319</v>
      </c>
      <c r="V3">
        <f>Demographics!AB$3*((Demographics!AB$2-Demographics!AB8)/Demographics!AB$4)^2</f>
        <v>0</v>
      </c>
    </row>
    <row r="4" spans="1:22" x14ac:dyDescent="0.25">
      <c r="A4">
        <f>Demographics!G$3*((Demographics!G$2-Demographics!G9)/Demographics!G$4)^2</f>
        <v>5.0320365356816232</v>
      </c>
      <c r="B4">
        <f>Demographics!H$3*((Demographics!H$2-Demographics!H9)/Demographics!H$4)^2</f>
        <v>91.930070224373239</v>
      </c>
      <c r="C4">
        <f>Demographics!I$3*((Demographics!I$2-Demographics!I9)/Demographics!I$4)^2</f>
        <v>34.316181947861281</v>
      </c>
      <c r="D4">
        <f>Demographics!J$3*((Demographics!J$2-Demographics!J9)/Demographics!J$4)^2</f>
        <v>1.1603689966167536</v>
      </c>
      <c r="E4">
        <f>Demographics!K$3*((Demographics!K$2-Demographics!K9)/Demographics!K$4)^2</f>
        <v>12.796090881890802</v>
      </c>
      <c r="F4">
        <f>Demographics!L$3*((Demographics!L$2-Demographics!L9)/Demographics!L$4)^2</f>
        <v>6.6607740033328655</v>
      </c>
      <c r="G4">
        <f>Demographics!M$3*((Demographics!M$2-Demographics!M9)/Demographics!M$4)^2</f>
        <v>1.7313758115605369</v>
      </c>
      <c r="H4">
        <f>Demographics!N$3*((Demographics!N$2-Demographics!N9)/Demographics!N$4)^2</f>
        <v>2.4837436522678922</v>
      </c>
      <c r="I4">
        <f>Demographics!O$3*((Demographics!O$2-Demographics!O9)/Demographics!O$4)^2</f>
        <v>6.6330259710162913</v>
      </c>
      <c r="J4">
        <f>Demographics!P$3*((Demographics!P$2-Demographics!P9)/Demographics!P$4)^2</f>
        <v>8.4211142984582459</v>
      </c>
      <c r="K4">
        <f>Demographics!Q$3*((Demographics!Q$2-Demographics!Q9)/Demographics!Q$4)^2</f>
        <v>0.34695318258707231</v>
      </c>
      <c r="L4">
        <f>Demographics!R$3*((Demographics!R$2-Demographics!R9)/Demographics!R$4)^2</f>
        <v>2.0105024083025489</v>
      </c>
      <c r="M4">
        <f>Demographics!S$3*((Demographics!S$2-Demographics!S9)/Demographics!S$4)^2</f>
        <v>2.1456300403952886</v>
      </c>
      <c r="N4">
        <f>Demographics!T$3*((Demographics!T$2-Demographics!T9)/Demographics!T$4)^2</f>
        <v>1.7949854929593593E-3</v>
      </c>
      <c r="O4">
        <f>Demographics!U$3*((Demographics!U$2-Demographics!U9)/Demographics!U$4)^2</f>
        <v>177.03366622642184</v>
      </c>
      <c r="P4">
        <f>Demographics!V$3*((Demographics!V$2-Demographics!V9)/Demographics!V$4)^2</f>
        <v>22.596510820410405</v>
      </c>
      <c r="Q4">
        <f>Demographics!W$3*((Demographics!W$2-Demographics!W9)/Demographics!W$4)^2</f>
        <v>41.964839531172139</v>
      </c>
      <c r="R4">
        <f>Demographics!X$3*((Demographics!X$2-Demographics!X9)/Demographics!X$4)^2</f>
        <v>142.88137564649409</v>
      </c>
      <c r="S4">
        <f>Demographics!Y$3*((Demographics!Y$2-Demographics!Y9)/Demographics!Y$4)^2</f>
        <v>2.368424066094172</v>
      </c>
      <c r="T4">
        <f>Demographics!Z$3*((Demographics!Z$2-Demographics!Z9)/Demographics!Z$4)^2</f>
        <v>90.312075688262738</v>
      </c>
      <c r="U4">
        <f>Demographics!AA$3*((Demographics!AA$2-Demographics!AA9)/Demographics!AA$4)^2</f>
        <v>21.929402679764003</v>
      </c>
      <c r="V4">
        <f>Demographics!AB$3*((Demographics!AB$2-Demographics!AB9)/Demographics!AB$4)^2</f>
        <v>0</v>
      </c>
    </row>
    <row r="5" spans="1:22" x14ac:dyDescent="0.25">
      <c r="A5">
        <f>Demographics!G$3*((Demographics!G$2-Demographics!G10)/Demographics!G$4)^2</f>
        <v>14.905919948077106</v>
      </c>
      <c r="B5">
        <f>Demographics!H$3*((Demographics!H$2-Demographics!H10)/Demographics!H$4)^2</f>
        <v>14.146295446896307</v>
      </c>
      <c r="C5">
        <f>Demographics!I$3*((Demographics!I$2-Demographics!I10)/Demographics!I$4)^2</f>
        <v>6.8782389190283197</v>
      </c>
      <c r="D5">
        <f>Demographics!J$3*((Demographics!J$2-Demographics!J10)/Demographics!J$4)^2</f>
        <v>27.308080606428039</v>
      </c>
      <c r="E5">
        <f>Demographics!K$3*((Demographics!K$2-Demographics!K10)/Demographics!K$4)^2</f>
        <v>0.676291861702362</v>
      </c>
      <c r="F5">
        <f>Demographics!L$3*((Demographics!L$2-Demographics!L10)/Demographics!L$4)^2</f>
        <v>1.9670127322246185</v>
      </c>
      <c r="G5">
        <f>Demographics!M$3*((Demographics!M$2-Demographics!M10)/Demographics!M$4)^2</f>
        <v>6.5817981886586541</v>
      </c>
      <c r="H5">
        <f>Demographics!N$3*((Demographics!N$2-Demographics!N10)/Demographics!N$4)^2</f>
        <v>27.29407278694767</v>
      </c>
      <c r="I5">
        <f>Demographics!O$3*((Demographics!O$2-Demographics!O10)/Demographics!O$4)^2</f>
        <v>35.154217455214024</v>
      </c>
      <c r="J5">
        <f>Demographics!P$3*((Demographics!P$2-Demographics!P10)/Demographics!P$4)^2</f>
        <v>2.7740544007851424</v>
      </c>
      <c r="K5">
        <f>Demographics!Q$3*((Demographics!Q$2-Demographics!Q10)/Demographics!Q$4)^2</f>
        <v>1.8462982259473391</v>
      </c>
      <c r="L5">
        <f>Demographics!R$3*((Demographics!R$2-Demographics!R10)/Demographics!R$4)^2</f>
        <v>1.8875118580839423</v>
      </c>
      <c r="M5">
        <f>Demographics!S$3*((Demographics!S$2-Demographics!S10)/Demographics!S$4)^2</f>
        <v>10.219874792510403</v>
      </c>
      <c r="N5">
        <f>Demographics!T$3*((Demographics!T$2-Demographics!T10)/Demographics!T$4)^2</f>
        <v>5.8595123981505539</v>
      </c>
      <c r="O5">
        <f>Demographics!U$3*((Demographics!U$2-Demographics!U10)/Demographics!U$4)^2</f>
        <v>8.4317126421565103</v>
      </c>
      <c r="P5">
        <f>Demographics!V$3*((Demographics!V$2-Demographics!V10)/Demographics!V$4)^2</f>
        <v>126.98775767639584</v>
      </c>
      <c r="Q5">
        <f>Demographics!W$3*((Demographics!W$2-Demographics!W10)/Demographics!W$4)^2</f>
        <v>1.1717081925542454</v>
      </c>
      <c r="R5">
        <f>Demographics!X$3*((Demographics!X$2-Demographics!X10)/Demographics!X$4)^2</f>
        <v>268.25396204503403</v>
      </c>
      <c r="S5">
        <f>Demographics!Y$3*((Demographics!Y$2-Demographics!Y10)/Demographics!Y$4)^2</f>
        <v>14.4044699570579</v>
      </c>
      <c r="T5">
        <f>Demographics!Z$3*((Demographics!Z$2-Demographics!Z10)/Demographics!Z$4)^2</f>
        <v>27.129723816375311</v>
      </c>
      <c r="U5">
        <f>Demographics!AA$3*((Demographics!AA$2-Demographics!AA10)/Demographics!AA$4)^2</f>
        <v>105.20447031955273</v>
      </c>
      <c r="V5">
        <f>Demographics!AB$3*((Demographics!AB$2-Demographics!AB10)/Demographics!AB$4)^2</f>
        <v>0</v>
      </c>
    </row>
    <row r="6" spans="1:22" x14ac:dyDescent="0.25">
      <c r="A6">
        <f>Demographics!G$3*((Demographics!G$2-Demographics!G11)/Demographics!G$4)^2</f>
        <v>15.744285622006897</v>
      </c>
      <c r="B6">
        <f>Demographics!H$3*((Demographics!H$2-Demographics!H11)/Demographics!H$4)^2</f>
        <v>93.425659993528257</v>
      </c>
      <c r="C6">
        <f>Demographics!I$3*((Demographics!I$2-Demographics!I11)/Demographics!I$4)^2</f>
        <v>1.3496460824394515E-2</v>
      </c>
      <c r="D6">
        <f>Demographics!J$3*((Demographics!J$2-Demographics!J11)/Demographics!J$4)^2</f>
        <v>5.3372682596181651</v>
      </c>
      <c r="E6">
        <f>Demographics!K$3*((Demographics!K$2-Demographics!K11)/Demographics!K$4)^2</f>
        <v>1.6932886457006235</v>
      </c>
      <c r="F6">
        <f>Demographics!L$3*((Demographics!L$2-Demographics!L11)/Demographics!L$4)^2</f>
        <v>5.7054044967037765</v>
      </c>
      <c r="G6">
        <f>Demographics!M$3*((Demographics!M$2-Demographics!M11)/Demographics!M$4)^2</f>
        <v>19.388868369401742</v>
      </c>
      <c r="H6">
        <f>Demographics!N$3*((Demographics!N$2-Demographics!N11)/Demographics!N$4)^2</f>
        <v>6.149707311091527</v>
      </c>
      <c r="I6">
        <f>Demographics!O$3*((Demographics!O$2-Demographics!O11)/Demographics!O$4)^2</f>
        <v>15.068067249334714</v>
      </c>
      <c r="J6">
        <f>Demographics!P$3*((Demographics!P$2-Demographics!P11)/Demographics!P$4)^2</f>
        <v>8.6329384403534419</v>
      </c>
      <c r="K6">
        <f>Demographics!Q$3*((Demographics!Q$2-Demographics!Q11)/Demographics!Q$4)^2</f>
        <v>2.1683732519017527</v>
      </c>
      <c r="L6">
        <f>Demographics!R$3*((Demographics!R$2-Demographics!R11)/Demographics!R$4)^2</f>
        <v>2.3814497518728421</v>
      </c>
      <c r="M6">
        <f>Demographics!S$3*((Demographics!S$2-Demographics!S11)/Demographics!S$4)^2</f>
        <v>2.8459944773518346</v>
      </c>
      <c r="N6">
        <f>Demographics!T$3*((Demographics!T$2-Demographics!T11)/Demographics!T$4)^2</f>
        <v>5.8392040835877332E-2</v>
      </c>
      <c r="O6">
        <f>Demographics!U$3*((Demographics!U$2-Demographics!U11)/Demographics!U$4)^2</f>
        <v>7.7751467526221276</v>
      </c>
      <c r="P6">
        <f>Demographics!V$3*((Demographics!V$2-Demographics!V11)/Demographics!V$4)^2</f>
        <v>118.16085217373234</v>
      </c>
      <c r="Q6">
        <f>Demographics!W$3*((Demographics!W$2-Demographics!W11)/Demographics!W$4)^2</f>
        <v>9.3639251065855369</v>
      </c>
      <c r="R6">
        <f>Demographics!X$3*((Demographics!X$2-Demographics!X11)/Demographics!X$4)^2</f>
        <v>240.75081333811087</v>
      </c>
      <c r="S6">
        <f>Demographics!Y$3*((Demographics!Y$2-Demographics!Y11)/Demographics!Y$4)^2</f>
        <v>1.2384045445587288</v>
      </c>
      <c r="T6">
        <f>Demographics!Z$3*((Demographics!Z$2-Demographics!Z11)/Demographics!Z$4)^2</f>
        <v>57.198998800135655</v>
      </c>
      <c r="U6">
        <f>Demographics!AA$3*((Demographics!AA$2-Demographics!AA11)/Demographics!AA$4)^2</f>
        <v>114.85279509218198</v>
      </c>
      <c r="V6">
        <f>Demographics!AB$3*((Demographics!AB$2-Demographics!AB11)/Demographics!AB$4)^2</f>
        <v>0</v>
      </c>
    </row>
    <row r="7" spans="1:22" x14ac:dyDescent="0.25">
      <c r="A7">
        <f>Demographics!G$3*((Demographics!G$2-Demographics!G12)/Demographics!G$4)^2</f>
        <v>34.249263285957454</v>
      </c>
      <c r="B7">
        <f>Demographics!H$3*((Demographics!H$2-Demographics!H12)/Demographics!H$4)^2</f>
        <v>14.960920316176887</v>
      </c>
      <c r="C7">
        <f>Demographics!I$3*((Demographics!I$2-Demographics!I12)/Demographics!I$4)^2</f>
        <v>72.264659040952466</v>
      </c>
      <c r="D7">
        <f>Demographics!J$3*((Demographics!J$2-Demographics!J12)/Demographics!J$4)^2</f>
        <v>25.361895470835293</v>
      </c>
      <c r="E7">
        <f>Demographics!K$3*((Demographics!K$2-Demographics!K12)/Demographics!K$4)^2</f>
        <v>8.4660062546836059</v>
      </c>
      <c r="F7">
        <f>Demographics!L$3*((Demographics!L$2-Demographics!L12)/Demographics!L$4)^2</f>
        <v>3.3762407191889693E-2</v>
      </c>
      <c r="G7">
        <f>Demographics!M$3*((Demographics!M$2-Demographics!M12)/Demographics!M$4)^2</f>
        <v>51.824987398624771</v>
      </c>
      <c r="H7">
        <f>Demographics!N$3*((Demographics!N$2-Demographics!N12)/Demographics!N$4)^2</f>
        <v>56.192100288973478</v>
      </c>
      <c r="I7">
        <f>Demographics!O$3*((Demographics!O$2-Demographics!O12)/Demographics!O$4)^2</f>
        <v>49.492325930926427</v>
      </c>
      <c r="J7">
        <f>Demographics!P$3*((Demographics!P$2-Demographics!P12)/Demographics!P$4)^2</f>
        <v>3.5208797436734329</v>
      </c>
      <c r="K7">
        <f>Demographics!Q$3*((Demographics!Q$2-Demographics!Q12)/Demographics!Q$4)^2</f>
        <v>2.3428310030995814</v>
      </c>
      <c r="L7">
        <f>Demographics!R$3*((Demographics!R$2-Demographics!R12)/Demographics!R$4)^2</f>
        <v>2.2437259591821705</v>
      </c>
      <c r="M7">
        <f>Demographics!S$3*((Demographics!S$2-Demographics!S12)/Demographics!S$4)^2</f>
        <v>10.51857412856763</v>
      </c>
      <c r="N7">
        <f>Demographics!T$3*((Demographics!T$2-Demographics!T12)/Demographics!T$4)^2</f>
        <v>14.438332313172912</v>
      </c>
      <c r="O7">
        <f>Demographics!U$3*((Demographics!U$2-Demographics!U12)/Demographics!U$4)^2</f>
        <v>4.1215523455497234</v>
      </c>
      <c r="P7">
        <f>Demographics!V$3*((Demographics!V$2-Demographics!V12)/Demographics!V$4)^2</f>
        <v>194.51692220693874</v>
      </c>
      <c r="Q7">
        <f>Demographics!W$3*((Demographics!W$2-Demographics!W12)/Demographics!W$4)^2</f>
        <v>5.0449680009280664</v>
      </c>
      <c r="R7">
        <f>Demographics!X$3*((Demographics!X$2-Demographics!X12)/Demographics!X$4)^2</f>
        <v>329.65815753966439</v>
      </c>
      <c r="S7">
        <f>Demographics!Y$3*((Demographics!Y$2-Demographics!Y12)/Demographics!Y$4)^2</f>
        <v>18.40509801058824</v>
      </c>
      <c r="T7">
        <f>Demographics!Z$3*((Demographics!Z$2-Demographics!Z12)/Demographics!Z$4)^2</f>
        <v>20.326552403370663</v>
      </c>
      <c r="U7">
        <f>Demographics!AA$3*((Demographics!AA$2-Demographics!AA12)/Demographics!AA$4)^2</f>
        <v>139.16766628663981</v>
      </c>
      <c r="V7">
        <f>Demographics!AB$3*((Demographics!AB$2-Demographics!AB12)/Demographics!AB$4)^2</f>
        <v>0</v>
      </c>
    </row>
    <row r="8" spans="1:22" x14ac:dyDescent="0.25">
      <c r="A8">
        <f>Demographics!G$3*((Demographics!G$2-Demographics!G13)/Demographics!G$4)^2</f>
        <v>5.4798821257531953</v>
      </c>
      <c r="B8">
        <f>Demographics!H$3*((Demographics!H$2-Demographics!H13)/Demographics!H$4)^2</f>
        <v>38.948786446699003</v>
      </c>
      <c r="C8">
        <f>Demographics!I$3*((Demographics!I$2-Demographics!I13)/Demographics!I$4)^2</f>
        <v>9.35653076911691</v>
      </c>
      <c r="D8">
        <f>Demographics!J$3*((Demographics!J$2-Demographics!J13)/Demographics!J$4)^2</f>
        <v>7.9931523344300848</v>
      </c>
      <c r="E8">
        <f>Demographics!K$3*((Demographics!K$2-Demographics!K13)/Demographics!K$4)^2</f>
        <v>2.2373741278688026</v>
      </c>
      <c r="F8">
        <f>Demographics!L$3*((Demographics!L$2-Demographics!L13)/Demographics!L$4)^2</f>
        <v>3.3331367450131459</v>
      </c>
      <c r="G8">
        <f>Demographics!M$3*((Demographics!M$2-Demographics!M13)/Demographics!M$4)^2</f>
        <v>10.480009340485761</v>
      </c>
      <c r="H8">
        <f>Demographics!N$3*((Demographics!N$2-Demographics!N13)/Demographics!N$4)^2</f>
        <v>4.7787293906334494</v>
      </c>
      <c r="I8">
        <f>Demographics!O$3*((Demographics!O$2-Demographics!O13)/Demographics!O$4)^2</f>
        <v>3.1297251768348895</v>
      </c>
      <c r="J8">
        <f>Demographics!P$3*((Demographics!P$2-Demographics!P13)/Demographics!P$4)^2</f>
        <v>20.045543986022658</v>
      </c>
      <c r="K8">
        <f>Demographics!Q$3*((Demographics!Q$2-Demographics!Q13)/Demographics!Q$4)^2</f>
        <v>2.3040402128677973</v>
      </c>
      <c r="L8">
        <f>Demographics!R$3*((Demographics!R$2-Demographics!R13)/Demographics!R$4)^2</f>
        <v>1.746620849202873</v>
      </c>
      <c r="M8">
        <f>Demographics!S$3*((Demographics!S$2-Demographics!S13)/Demographics!S$4)^2</f>
        <v>9.3548901281233316</v>
      </c>
      <c r="N8">
        <f>Demographics!T$3*((Demographics!T$2-Demographics!T13)/Demographics!T$4)^2</f>
        <v>2.0290993249736982</v>
      </c>
      <c r="O8">
        <f>Demographics!U$3*((Demographics!U$2-Demographics!U13)/Demographics!U$4)^2</f>
        <v>323.33477110050404</v>
      </c>
      <c r="P8">
        <f>Demographics!V$3*((Demographics!V$2-Demographics!V13)/Demographics!V$4)^2</f>
        <v>19.908753963632993</v>
      </c>
      <c r="Q8">
        <f>Demographics!W$3*((Demographics!W$2-Demographics!W13)/Demographics!W$4)^2</f>
        <v>79.412444447186701</v>
      </c>
      <c r="R8">
        <f>Demographics!X$3*((Demographics!X$2-Demographics!X13)/Demographics!X$4)^2</f>
        <v>216.04203280223905</v>
      </c>
      <c r="S8">
        <f>Demographics!Y$3*((Demographics!Y$2-Demographics!Y13)/Demographics!Y$4)^2</f>
        <v>10.402038898534956</v>
      </c>
      <c r="T8">
        <f>Demographics!Z$3*((Demographics!Z$2-Demographics!Z13)/Demographics!Z$4)^2</f>
        <v>31.738485040881898</v>
      </c>
      <c r="U8">
        <f>Demographics!AA$3*((Demographics!AA$2-Demographics!AA13)/Demographics!AA$4)^2</f>
        <v>78.13169154855882</v>
      </c>
      <c r="V8">
        <f>Demographics!AB$3*((Demographics!AB$2-Demographics!AB13)/Demographics!AB$4)^2</f>
        <v>0</v>
      </c>
    </row>
    <row r="9" spans="1:22" x14ac:dyDescent="0.25">
      <c r="A9">
        <f>Demographics!G$3*((Demographics!G$2-Demographics!G14)/Demographics!G$4)^2</f>
        <v>1.459341987464565</v>
      </c>
      <c r="B9">
        <f>Demographics!H$3*((Demographics!H$2-Demographics!H14)/Demographics!H$4)^2</f>
        <v>0.39684469539378758</v>
      </c>
      <c r="C9">
        <f>Demographics!I$3*((Demographics!I$2-Demographics!I14)/Demographics!I$4)^2</f>
        <v>9.0480629931864804</v>
      </c>
      <c r="D9">
        <f>Demographics!J$3*((Demographics!J$2-Demographics!J14)/Demographics!J$4)^2</f>
        <v>3.2440015273707652</v>
      </c>
      <c r="E9">
        <f>Demographics!K$3*((Demographics!K$2-Demographics!K14)/Demographics!K$4)^2</f>
        <v>0.16038764538035868</v>
      </c>
      <c r="F9">
        <f>Demographics!L$3*((Demographics!L$2-Demographics!L14)/Demographics!L$4)^2</f>
        <v>0.67242015278950751</v>
      </c>
      <c r="G9">
        <f>Demographics!M$3*((Demographics!M$2-Demographics!M14)/Demographics!M$4)^2</f>
        <v>5.1012184071936278E-2</v>
      </c>
      <c r="H9">
        <f>Demographics!N$3*((Demographics!N$2-Demographics!N14)/Demographics!N$4)^2</f>
        <v>7.7925905015678225</v>
      </c>
      <c r="I9">
        <f>Demographics!O$3*((Demographics!O$2-Demographics!O14)/Demographics!O$4)^2</f>
        <v>18.728142572249745</v>
      </c>
      <c r="J9">
        <f>Demographics!P$3*((Demographics!P$2-Demographics!P14)/Demographics!P$4)^2</f>
        <v>17.528061471510231</v>
      </c>
      <c r="K9">
        <f>Demographics!Q$3*((Demographics!Q$2-Demographics!Q14)/Demographics!Q$4)^2</f>
        <v>2.2587382350533529</v>
      </c>
      <c r="L9">
        <f>Demographics!R$3*((Demographics!R$2-Demographics!R14)/Demographics!R$4)^2</f>
        <v>2.2385854876003499</v>
      </c>
      <c r="M9">
        <f>Demographics!S$3*((Demographics!S$2-Demographics!S14)/Demographics!S$4)^2</f>
        <v>10.657759799078921</v>
      </c>
      <c r="N9">
        <f>Demographics!T$3*((Demographics!T$2-Demographics!T14)/Demographics!T$4)^2</f>
        <v>8.15792714723875</v>
      </c>
      <c r="O9">
        <f>Demographics!U$3*((Demographics!U$2-Demographics!U14)/Demographics!U$4)^2</f>
        <v>501.99756174602851</v>
      </c>
      <c r="P9">
        <f>Demographics!V$3*((Demographics!V$2-Demographics!V14)/Demographics!V$4)^2</f>
        <v>19.924169461377637</v>
      </c>
      <c r="Q9">
        <f>Demographics!W$3*((Demographics!W$2-Demographics!W14)/Demographics!W$4)^2</f>
        <v>59.810446129509373</v>
      </c>
      <c r="R9">
        <f>Demographics!X$3*((Demographics!X$2-Demographics!X14)/Demographics!X$4)^2</f>
        <v>95.632594625063462</v>
      </c>
      <c r="S9">
        <f>Demographics!Y$3*((Demographics!Y$2-Demographics!Y14)/Demographics!Y$4)^2</f>
        <v>2.9237769346330165</v>
      </c>
      <c r="T9">
        <f>Demographics!Z$3*((Demographics!Z$2-Demographics!Z14)/Demographics!Z$4)^2</f>
        <v>2.8035197829027831</v>
      </c>
      <c r="U9">
        <f>Demographics!AA$3*((Demographics!AA$2-Demographics!AA14)/Demographics!AA$4)^2</f>
        <v>58.452216550125208</v>
      </c>
      <c r="V9">
        <f>Demographics!AB$3*((Demographics!AB$2-Demographics!AB14)/Demographics!AB$4)^2</f>
        <v>0</v>
      </c>
    </row>
    <row r="10" spans="1:22" x14ac:dyDescent="0.25">
      <c r="A10">
        <f>Demographics!G$3*((Demographics!G$2-Demographics!G15)/Demographics!G$4)^2</f>
        <v>5.0236111934409156</v>
      </c>
      <c r="B10">
        <f>Demographics!H$3*((Demographics!H$2-Demographics!H15)/Demographics!H$4)^2</f>
        <v>30.787534178961071</v>
      </c>
      <c r="C10">
        <f>Demographics!I$3*((Demographics!I$2-Demographics!I15)/Demographics!I$4)^2</f>
        <v>4.0107919612542968</v>
      </c>
      <c r="D10">
        <f>Demographics!J$3*((Demographics!J$2-Demographics!J15)/Demographics!J$4)^2</f>
        <v>3.3434303350904742</v>
      </c>
      <c r="E10">
        <f>Demographics!K$3*((Demographics!K$2-Demographics!K15)/Demographics!K$4)^2</f>
        <v>11.329609245889305</v>
      </c>
      <c r="F10">
        <f>Demographics!L$3*((Demographics!L$2-Demographics!L15)/Demographics!L$4)^2</f>
        <v>3.9020030198004627</v>
      </c>
      <c r="G10">
        <f>Demographics!M$3*((Demographics!M$2-Demographics!M15)/Demographics!M$4)^2</f>
        <v>0.18624488293540695</v>
      </c>
      <c r="H10">
        <f>Demographics!N$3*((Demographics!N$2-Demographics!N15)/Demographics!N$4)^2</f>
        <v>5.4402521236230861</v>
      </c>
      <c r="I10">
        <f>Demographics!O$3*((Demographics!O$2-Demographics!O15)/Demographics!O$4)^2</f>
        <v>7.2970565081357801</v>
      </c>
      <c r="J10">
        <f>Demographics!P$3*((Demographics!P$2-Demographics!P15)/Demographics!P$4)^2</f>
        <v>6.4400360267215637</v>
      </c>
      <c r="K10">
        <f>Demographics!Q$3*((Demographics!Q$2-Demographics!Q15)/Demographics!Q$4)^2</f>
        <v>1.6298301960091224</v>
      </c>
      <c r="L10">
        <f>Demographics!R$3*((Demographics!R$2-Demographics!R15)/Demographics!R$4)^2</f>
        <v>2.2572532689987161</v>
      </c>
      <c r="M10">
        <f>Demographics!S$3*((Demographics!S$2-Demographics!S15)/Demographics!S$4)^2</f>
        <v>6.2431010545913939</v>
      </c>
      <c r="N10">
        <f>Demographics!T$3*((Demographics!T$2-Demographics!T15)/Demographics!T$4)^2</f>
        <v>1.6978853336856784E-2</v>
      </c>
      <c r="O10">
        <f>Demographics!U$3*((Demographics!U$2-Demographics!U15)/Demographics!U$4)^2</f>
        <v>83.93063880676371</v>
      </c>
      <c r="P10">
        <f>Demographics!V$3*((Demographics!V$2-Demographics!V15)/Demographics!V$4)^2</f>
        <v>1.4119378853397293</v>
      </c>
      <c r="Q10">
        <f>Demographics!W$3*((Demographics!W$2-Demographics!W15)/Demographics!W$4)^2</f>
        <v>52.477438497884393</v>
      </c>
      <c r="R10">
        <f>Demographics!X$3*((Demographics!X$2-Demographics!X15)/Demographics!X$4)^2</f>
        <v>160.58451472918301</v>
      </c>
      <c r="S10">
        <f>Demographics!Y$3*((Demographics!Y$2-Demographics!Y15)/Demographics!Y$4)^2</f>
        <v>8.9796640866901534</v>
      </c>
      <c r="T10">
        <f>Demographics!Z$3*((Demographics!Z$2-Demographics!Z15)/Demographics!Z$4)^2</f>
        <v>51.350313789580937</v>
      </c>
      <c r="U10">
        <f>Demographics!AA$3*((Demographics!AA$2-Demographics!AA15)/Demographics!AA$4)^2</f>
        <v>65.1328314504443</v>
      </c>
      <c r="V10">
        <f>Demographics!AB$3*((Demographics!AB$2-Demographics!AB15)/Demographics!AB$4)^2</f>
        <v>0</v>
      </c>
    </row>
    <row r="11" spans="1:22" x14ac:dyDescent="0.25">
      <c r="A11">
        <f>Demographics!G$3*((Demographics!G$2-Demographics!G16)/Demographics!G$4)^2</f>
        <v>12.822742607607736</v>
      </c>
      <c r="B11">
        <f>Demographics!H$3*((Demographics!H$2-Demographics!H16)/Demographics!H$4)^2</f>
        <v>149.02814456503677</v>
      </c>
      <c r="C11">
        <f>Demographics!I$3*((Demographics!I$2-Demographics!I16)/Demographics!I$4)^2</f>
        <v>0.15396059879991122</v>
      </c>
      <c r="D11">
        <f>Demographics!J$3*((Demographics!J$2-Demographics!J16)/Demographics!J$4)^2</f>
        <v>2.8128671339135367E-2</v>
      </c>
      <c r="E11">
        <f>Demographics!K$3*((Demographics!K$2-Demographics!K16)/Demographics!K$4)^2</f>
        <v>81.689907374061335</v>
      </c>
      <c r="F11">
        <f>Demographics!L$3*((Demographics!L$2-Demographics!L16)/Demographics!L$4)^2</f>
        <v>6.7582768756607496</v>
      </c>
      <c r="G11">
        <f>Demographics!M$3*((Demographics!M$2-Demographics!M16)/Demographics!M$4)^2</f>
        <v>57.238579177920172</v>
      </c>
      <c r="H11">
        <f>Demographics!N$3*((Demographics!N$2-Demographics!N16)/Demographics!N$4)^2</f>
        <v>0.73427163251832273</v>
      </c>
      <c r="I11">
        <f>Demographics!O$3*((Demographics!O$2-Demographics!O16)/Demographics!O$4)^2</f>
        <v>0.80223281744402675</v>
      </c>
      <c r="J11">
        <f>Demographics!P$3*((Demographics!P$2-Demographics!P16)/Demographics!P$4)^2</f>
        <v>4.4463350439488569E-2</v>
      </c>
      <c r="K11">
        <f>Demographics!Q$3*((Demographics!Q$2-Demographics!Q16)/Demographics!Q$4)^2</f>
        <v>0.73304347365563427</v>
      </c>
      <c r="L11">
        <f>Demographics!R$3*((Demographics!R$2-Demographics!R16)/Demographics!R$4)^2</f>
        <v>1.8027727740525714</v>
      </c>
      <c r="M11">
        <f>Demographics!S$3*((Demographics!S$2-Demographics!S16)/Demographics!S$4)^2</f>
        <v>625.68856341585854</v>
      </c>
      <c r="N11">
        <f>Demographics!T$3*((Demographics!T$2-Demographics!T16)/Demographics!T$4)^2</f>
        <v>0.84155031578253647</v>
      </c>
      <c r="O11">
        <f>Demographics!U$3*((Demographics!U$2-Demographics!U16)/Demographics!U$4)^2</f>
        <v>3.6062865033589562</v>
      </c>
      <c r="P11">
        <f>Demographics!V$3*((Demographics!V$2-Demographics!V16)/Demographics!V$4)^2</f>
        <v>186.54231552892773</v>
      </c>
      <c r="Q11">
        <f>Demographics!W$3*((Demographics!W$2-Demographics!W16)/Demographics!W$4)^2</f>
        <v>0.51060809086194514</v>
      </c>
      <c r="R11">
        <f>Demographics!X$3*((Demographics!X$2-Demographics!X16)/Demographics!X$4)^2</f>
        <v>132.38667322858862</v>
      </c>
      <c r="S11">
        <f>Demographics!Y$3*((Demographics!Y$2-Demographics!Y16)/Demographics!Y$4)^2</f>
        <v>3.4965152880409871</v>
      </c>
      <c r="T11">
        <f>Demographics!Z$3*((Demographics!Z$2-Demographics!Z16)/Demographics!Z$4)^2</f>
        <v>86.596277782842918</v>
      </c>
      <c r="U11">
        <f>Demographics!AA$3*((Demographics!AA$2-Demographics!AA16)/Demographics!AA$4)^2</f>
        <v>4.8857609670188946</v>
      </c>
      <c r="V11">
        <f>Demographics!AB$3*((Demographics!AB$2-Demographics!AB16)/Demographics!AB$4)^2</f>
        <v>0</v>
      </c>
    </row>
    <row r="12" spans="1:22" x14ac:dyDescent="0.25">
      <c r="A12">
        <f>Demographics!G$3*((Demographics!G$2-Demographics!G17)/Demographics!G$4)^2</f>
        <v>17.395666819898821</v>
      </c>
      <c r="B12">
        <f>Demographics!H$3*((Demographics!H$2-Demographics!H17)/Demographics!H$4)^2</f>
        <v>0.63985713401811839</v>
      </c>
      <c r="C12">
        <f>Demographics!I$3*((Demographics!I$2-Demographics!I17)/Demographics!I$4)^2</f>
        <v>3.7804082009926541</v>
      </c>
      <c r="D12">
        <f>Demographics!J$3*((Demographics!J$2-Demographics!J17)/Demographics!J$4)^2</f>
        <v>51.635028724034832</v>
      </c>
      <c r="E12">
        <f>Demographics!K$3*((Demographics!K$2-Demographics!K17)/Demographics!K$4)^2</f>
        <v>13.213824600220734</v>
      </c>
      <c r="F12">
        <f>Demographics!L$3*((Demographics!L$2-Demographics!L17)/Demographics!L$4)^2</f>
        <v>0.13659587818430849</v>
      </c>
      <c r="G12">
        <f>Demographics!M$3*((Demographics!M$2-Demographics!M17)/Demographics!M$4)^2</f>
        <v>43.567746181094265</v>
      </c>
      <c r="H12">
        <f>Demographics!N$3*((Demographics!N$2-Demographics!N17)/Demographics!N$4)^2</f>
        <v>38.74499731217378</v>
      </c>
      <c r="I12">
        <f>Demographics!O$3*((Demographics!O$2-Demographics!O17)/Demographics!O$4)^2</f>
        <v>37.118297987872644</v>
      </c>
      <c r="J12">
        <f>Demographics!P$3*((Demographics!P$2-Demographics!P17)/Demographics!P$4)^2</f>
        <v>0.91456417985616889</v>
      </c>
      <c r="K12">
        <f>Demographics!Q$3*((Demographics!Q$2-Demographics!Q17)/Demographics!Q$4)^2</f>
        <v>0.58277465219407254</v>
      </c>
      <c r="L12">
        <f>Demographics!R$3*((Demographics!R$2-Demographics!R17)/Demographics!R$4)^2</f>
        <v>0.20979080986991619</v>
      </c>
      <c r="M12">
        <f>Demographics!S$3*((Demographics!S$2-Demographics!S17)/Demographics!S$4)^2</f>
        <v>10.756276408261158</v>
      </c>
      <c r="N12">
        <f>Demographics!T$3*((Demographics!T$2-Demographics!T17)/Demographics!T$4)^2</f>
        <v>0.63230840954889989</v>
      </c>
      <c r="O12">
        <f>Demographics!U$3*((Demographics!U$2-Demographics!U17)/Demographics!U$4)^2</f>
        <v>10.211129758694589</v>
      </c>
      <c r="P12">
        <f>Demographics!V$3*((Demographics!V$2-Demographics!V17)/Demographics!V$4)^2</f>
        <v>153.38373905511733</v>
      </c>
      <c r="Q12">
        <f>Demographics!W$3*((Demographics!W$2-Demographics!W17)/Demographics!W$4)^2</f>
        <v>8.8100027540782805E-2</v>
      </c>
      <c r="R12">
        <f>Demographics!X$3*((Demographics!X$2-Demographics!X17)/Demographics!X$4)^2</f>
        <v>348.44719029354712</v>
      </c>
      <c r="S12">
        <f>Demographics!Y$3*((Demographics!Y$2-Demographics!Y17)/Demographics!Y$4)^2</f>
        <v>26.063257364458906</v>
      </c>
      <c r="T12">
        <f>Demographics!Z$3*((Demographics!Z$2-Demographics!Z17)/Demographics!Z$4)^2</f>
        <v>0.13500087479031744</v>
      </c>
      <c r="U12">
        <f>Demographics!AA$3*((Demographics!AA$2-Demographics!AA17)/Demographics!AA$4)^2</f>
        <v>99.149658025856581</v>
      </c>
      <c r="V12">
        <f>Demographics!AB$3*((Demographics!AB$2-Demographics!AB17)/Demographics!AB$4)^2</f>
        <v>0</v>
      </c>
    </row>
    <row r="13" spans="1:22" x14ac:dyDescent="0.25">
      <c r="A13">
        <f>Demographics!G$3*((Demographics!G$2-Demographics!G18)/Demographics!G$4)^2</f>
        <v>17.552737506832816</v>
      </c>
      <c r="B13">
        <f>Demographics!H$3*((Demographics!H$2-Demographics!H18)/Demographics!H$4)^2</f>
        <v>27.956496716007553</v>
      </c>
      <c r="C13">
        <f>Demographics!I$3*((Demographics!I$2-Demographics!I18)/Demographics!I$4)^2</f>
        <v>49.051739063750475</v>
      </c>
      <c r="D13">
        <f>Demographics!J$3*((Demographics!J$2-Demographics!J18)/Demographics!J$4)^2</f>
        <v>4.1793233496988611</v>
      </c>
      <c r="E13">
        <f>Demographics!K$3*((Demographics!K$2-Demographics!K18)/Demographics!K$4)^2</f>
        <v>4.3519838599330889</v>
      </c>
      <c r="F13">
        <f>Demographics!L$3*((Demographics!L$2-Demographics!L18)/Demographics!L$4)^2</f>
        <v>3.2949625652114185</v>
      </c>
      <c r="G13">
        <f>Demographics!M$3*((Demographics!M$2-Demographics!M18)/Demographics!M$4)^2</f>
        <v>14.320655939613385</v>
      </c>
      <c r="H13">
        <f>Demographics!N$3*((Demographics!N$2-Demographics!N18)/Demographics!N$4)^2</f>
        <v>14.031010853330523</v>
      </c>
      <c r="I13">
        <f>Demographics!O$3*((Demographics!O$2-Demographics!O18)/Demographics!O$4)^2</f>
        <v>17.309447710185268</v>
      </c>
      <c r="J13">
        <f>Demographics!P$3*((Demographics!P$2-Demographics!P18)/Demographics!P$4)^2</f>
        <v>1.5821606427511838</v>
      </c>
      <c r="K13">
        <f>Demographics!Q$3*((Demographics!Q$2-Demographics!Q18)/Demographics!Q$4)^2</f>
        <v>0.21054363257324288</v>
      </c>
      <c r="L13">
        <f>Demographics!R$3*((Demographics!R$2-Demographics!R18)/Demographics!R$4)^2</f>
        <v>1.696578515208105</v>
      </c>
      <c r="M13">
        <f>Demographics!S$3*((Demographics!S$2-Demographics!S18)/Demographics!S$4)^2</f>
        <v>1.3004999318560411</v>
      </c>
      <c r="N13">
        <f>Demographics!T$3*((Demographics!T$2-Demographics!T18)/Demographics!T$4)^2</f>
        <v>12.162805600539304</v>
      </c>
      <c r="O13">
        <f>Demographics!U$3*((Demographics!U$2-Demographics!U18)/Demographics!U$4)^2</f>
        <v>4.3990261463685085</v>
      </c>
      <c r="P13">
        <f>Demographics!V$3*((Demographics!V$2-Demographics!V18)/Demographics!V$4)^2</f>
        <v>173.08470611134436</v>
      </c>
      <c r="Q13">
        <f>Demographics!W$3*((Demographics!W$2-Demographics!W18)/Demographics!W$4)^2</f>
        <v>1.5378541700945034</v>
      </c>
      <c r="R13">
        <f>Demographics!X$3*((Demographics!X$2-Demographics!X18)/Demographics!X$4)^2</f>
        <v>281.98063468037361</v>
      </c>
      <c r="S13">
        <f>Demographics!Y$3*((Demographics!Y$2-Demographics!Y18)/Demographics!Y$4)^2</f>
        <v>6.4729224531563254</v>
      </c>
      <c r="T13">
        <f>Demographics!Z$3*((Demographics!Z$2-Demographics!Z18)/Demographics!Z$4)^2</f>
        <v>44.451573800014373</v>
      </c>
      <c r="U13">
        <f>Demographics!AA$3*((Demographics!AA$2-Demographics!AA18)/Demographics!AA$4)^2</f>
        <v>123.97048263164123</v>
      </c>
      <c r="V13">
        <f>Demographics!AB$3*((Demographics!AB$2-Demographics!AB18)/Demographics!AB$4)^2</f>
        <v>0</v>
      </c>
    </row>
    <row r="14" spans="1:22" x14ac:dyDescent="0.25">
      <c r="A14">
        <f>Demographics!G$3*((Demographics!G$2-Demographics!G19)/Demographics!G$4)^2</f>
        <v>0</v>
      </c>
      <c r="B14">
        <f>Demographics!H$3*((Demographics!H$2-Demographics!H19)/Demographics!H$4)^2</f>
        <v>0</v>
      </c>
      <c r="C14">
        <f>Demographics!I$3*((Demographics!I$2-Demographics!I19)/Demographics!I$4)^2</f>
        <v>0</v>
      </c>
      <c r="D14">
        <f>Demographics!J$3*((Demographics!J$2-Demographics!J19)/Demographics!J$4)^2</f>
        <v>0</v>
      </c>
      <c r="E14">
        <f>Demographics!K$3*((Demographics!K$2-Demographics!K19)/Demographics!K$4)^2</f>
        <v>0</v>
      </c>
      <c r="F14">
        <f>Demographics!L$3*((Demographics!L$2-Demographics!L19)/Demographics!L$4)^2</f>
        <v>0</v>
      </c>
      <c r="G14">
        <f>Demographics!M$3*((Demographics!M$2-Demographics!M19)/Demographics!M$4)^2</f>
        <v>0</v>
      </c>
      <c r="H14">
        <f>Demographics!N$3*((Demographics!N$2-Demographics!N19)/Demographics!N$4)^2</f>
        <v>0</v>
      </c>
      <c r="I14">
        <f>Demographics!O$3*((Demographics!O$2-Demographics!O19)/Demographics!O$4)^2</f>
        <v>0</v>
      </c>
      <c r="J14">
        <f>Demographics!P$3*((Demographics!P$2-Demographics!P19)/Demographics!P$4)^2</f>
        <v>0</v>
      </c>
      <c r="K14">
        <f>Demographics!Q$3*((Demographics!Q$2-Demographics!Q19)/Demographics!Q$4)^2</f>
        <v>0</v>
      </c>
      <c r="L14">
        <f>Demographics!R$3*((Demographics!R$2-Demographics!R19)/Demographics!R$4)^2</f>
        <v>0</v>
      </c>
      <c r="M14">
        <f>Demographics!S$3*((Demographics!S$2-Demographics!S19)/Demographics!S$4)^2</f>
        <v>0</v>
      </c>
      <c r="N14">
        <f>Demographics!T$3*((Demographics!T$2-Demographics!T19)/Demographics!T$4)^2</f>
        <v>0</v>
      </c>
      <c r="O14">
        <f>Demographics!U$3*((Demographics!U$2-Demographics!U19)/Demographics!U$4)^2</f>
        <v>0</v>
      </c>
      <c r="P14">
        <f>Demographics!V$3*((Demographics!V$2-Demographics!V19)/Demographics!V$4)^2</f>
        <v>0</v>
      </c>
      <c r="Q14">
        <f>Demographics!W$3*((Demographics!W$2-Demographics!W19)/Demographics!W$4)^2</f>
        <v>0</v>
      </c>
      <c r="R14">
        <f>Demographics!X$3*((Demographics!X$2-Demographics!X19)/Demographics!X$4)^2</f>
        <v>0</v>
      </c>
      <c r="S14">
        <f>Demographics!Y$3*((Demographics!Y$2-Demographics!Y19)/Demographics!Y$4)^2</f>
        <v>0</v>
      </c>
      <c r="T14">
        <f>Demographics!Z$3*((Demographics!Z$2-Demographics!Z19)/Demographics!Z$4)^2</f>
        <v>0</v>
      </c>
      <c r="U14">
        <f>Demographics!AA$3*((Demographics!AA$2-Demographics!AA19)/Demographics!AA$4)^2</f>
        <v>0</v>
      </c>
      <c r="V14">
        <f>Demographics!AB$3*((Demographics!AB$2-Demographics!AB19)/Demographics!AB$4)^2</f>
        <v>0</v>
      </c>
    </row>
    <row r="15" spans="1:22" x14ac:dyDescent="0.25">
      <c r="A15">
        <f>Demographics!G$3*((Demographics!G$2-Demographics!G20)/Demographics!G$4)^2</f>
        <v>2.7147779858619376</v>
      </c>
      <c r="B15">
        <f>Demographics!H$3*((Demographics!H$2-Demographics!H20)/Demographics!H$4)^2</f>
        <v>5.6730362239281735</v>
      </c>
      <c r="C15">
        <f>Demographics!I$3*((Demographics!I$2-Demographics!I20)/Demographics!I$4)^2</f>
        <v>4.7353373519816584</v>
      </c>
      <c r="D15">
        <f>Demographics!J$3*((Demographics!J$2-Demographics!J20)/Demographics!J$4)^2</f>
        <v>27.791486659399293</v>
      </c>
      <c r="E15">
        <f>Demographics!K$3*((Demographics!K$2-Demographics!K20)/Demographics!K$4)^2</f>
        <v>21.977579280365497</v>
      </c>
      <c r="F15">
        <f>Demographics!L$3*((Demographics!L$2-Demographics!L20)/Demographics!L$4)^2</f>
        <v>11.750322146335099</v>
      </c>
      <c r="G15">
        <f>Demographics!M$3*((Demographics!M$2-Demographics!M20)/Demographics!M$4)^2</f>
        <v>78.260945009071435</v>
      </c>
      <c r="H15">
        <f>Demographics!N$3*((Demographics!N$2-Demographics!N20)/Demographics!N$4)^2</f>
        <v>31.235501942362379</v>
      </c>
      <c r="I15">
        <f>Demographics!O$3*((Demographics!O$2-Demographics!O20)/Demographics!O$4)^2</f>
        <v>44.076090493554112</v>
      </c>
      <c r="J15">
        <f>Demographics!P$3*((Demographics!P$2-Demographics!P20)/Demographics!P$4)^2</f>
        <v>0.58203754375447159</v>
      </c>
      <c r="K15">
        <f>Demographics!Q$3*((Demographics!Q$2-Demographics!Q20)/Demographics!Q$4)^2</f>
        <v>6.1046780822031499</v>
      </c>
      <c r="L15">
        <f>Demographics!R$3*((Demographics!R$2-Demographics!R20)/Demographics!R$4)^2</f>
        <v>1.2692243260494165</v>
      </c>
      <c r="M15">
        <f>Demographics!S$3*((Demographics!S$2-Demographics!S20)/Demographics!S$4)^2</f>
        <v>9.975497351981641</v>
      </c>
      <c r="N15">
        <f>Demographics!T$3*((Demographics!T$2-Demographics!T20)/Demographics!T$4)^2</f>
        <v>42.870726627053145</v>
      </c>
      <c r="O15">
        <f>Demographics!U$3*((Demographics!U$2-Demographics!U20)/Demographics!U$4)^2</f>
        <v>17.381737030610825</v>
      </c>
      <c r="P15">
        <f>Demographics!V$3*((Demographics!V$2-Demographics!V20)/Demographics!V$4)^2</f>
        <v>136.1194864212421</v>
      </c>
      <c r="Q15">
        <f>Demographics!W$3*((Demographics!W$2-Demographics!W20)/Demographics!W$4)^2</f>
        <v>4.6408131069820149</v>
      </c>
      <c r="R15">
        <f>Demographics!X$3*((Demographics!X$2-Demographics!X20)/Demographics!X$4)^2</f>
        <v>123.49963389122206</v>
      </c>
      <c r="S15">
        <f>Demographics!Y$3*((Demographics!Y$2-Demographics!Y20)/Demographics!Y$4)^2</f>
        <v>7.7596499199054971</v>
      </c>
      <c r="T15">
        <f>Demographics!Z$3*((Demographics!Z$2-Demographics!Z20)/Demographics!Z$4)^2</f>
        <v>22.38539186153147</v>
      </c>
      <c r="U15">
        <f>Demographics!AA$3*((Demographics!AA$2-Demographics!AA20)/Demographics!AA$4)^2</f>
        <v>24.831511306870215</v>
      </c>
      <c r="V15">
        <f>Demographics!AB$3*((Demographics!AB$2-Demographics!AB20)/Demographics!AB$4)^2</f>
        <v>0</v>
      </c>
    </row>
    <row r="16" spans="1:22" x14ac:dyDescent="0.25">
      <c r="A16">
        <f>Demographics!G$3*((Demographics!G$2-Demographics!G21)/Demographics!G$4)^2</f>
        <v>2.3272722473215204</v>
      </c>
      <c r="B16">
        <f>Demographics!H$3*((Demographics!H$2-Demographics!H21)/Demographics!H$4)^2</f>
        <v>8.2412764069288382</v>
      </c>
      <c r="C16">
        <f>Demographics!I$3*((Demographics!I$2-Demographics!I21)/Demographics!I$4)^2</f>
        <v>11.707759159958279</v>
      </c>
      <c r="D16">
        <f>Demographics!J$3*((Demographics!J$2-Demographics!J21)/Demographics!J$4)^2</f>
        <v>8.0162959937209664</v>
      </c>
      <c r="E16">
        <f>Demographics!K$3*((Demographics!K$2-Demographics!K21)/Demographics!K$4)^2</f>
        <v>67.563680471330613</v>
      </c>
      <c r="F16">
        <f>Demographics!L$3*((Demographics!L$2-Demographics!L21)/Demographics!L$4)^2</f>
        <v>14.949101307248494</v>
      </c>
      <c r="G16">
        <f>Demographics!M$3*((Demographics!M$2-Demographics!M21)/Demographics!M$4)^2</f>
        <v>35.620096937631821</v>
      </c>
      <c r="H16">
        <f>Demographics!N$3*((Demographics!N$2-Demographics!N21)/Demographics!N$4)^2</f>
        <v>9.8198727926444267</v>
      </c>
      <c r="I16">
        <f>Demographics!O$3*((Demographics!O$2-Demographics!O21)/Demographics!O$4)^2</f>
        <v>16.046237549882125</v>
      </c>
      <c r="J16">
        <f>Demographics!P$3*((Demographics!P$2-Demographics!P21)/Demographics!P$4)^2</f>
        <v>6.3250943453546569</v>
      </c>
      <c r="K16">
        <f>Demographics!Q$3*((Demographics!Q$2-Demographics!Q21)/Demographics!Q$4)^2</f>
        <v>0.38442492173260612</v>
      </c>
      <c r="L16">
        <f>Demographics!R$3*((Demographics!R$2-Demographics!R21)/Demographics!R$4)^2</f>
        <v>2.5666259826196467</v>
      </c>
      <c r="M16">
        <f>Demographics!S$3*((Demographics!S$2-Demographics!S21)/Demographics!S$4)^2</f>
        <v>11.665647788697184</v>
      </c>
      <c r="N16">
        <f>Demographics!T$3*((Demographics!T$2-Demographics!T21)/Demographics!T$4)^2</f>
        <v>3.3144677411306791</v>
      </c>
      <c r="O16">
        <f>Demographics!U$3*((Demographics!U$2-Demographics!U21)/Demographics!U$4)^2</f>
        <v>22.826239956546747</v>
      </c>
      <c r="P16">
        <f>Demographics!V$3*((Demographics!V$2-Demographics!V21)/Demographics!V$4)^2</f>
        <v>99.824396144790171</v>
      </c>
      <c r="Q16">
        <f>Demographics!W$3*((Demographics!W$2-Demographics!W21)/Demographics!W$4)^2</f>
        <v>11.980678391618458</v>
      </c>
      <c r="R16">
        <f>Demographics!X$3*((Demographics!X$2-Demographics!X21)/Demographics!X$4)^2</f>
        <v>0.26442947681913737</v>
      </c>
      <c r="S16">
        <f>Demographics!Y$3*((Demographics!Y$2-Demographics!Y21)/Demographics!Y$4)^2</f>
        <v>1.8282303697343862</v>
      </c>
      <c r="T16">
        <f>Demographics!Z$3*((Demographics!Z$2-Demographics!Z21)/Demographics!Z$4)^2</f>
        <v>120.59580989987889</v>
      </c>
      <c r="U16">
        <f>Demographics!AA$3*((Demographics!AA$2-Demographics!AA21)/Demographics!AA$4)^2</f>
        <v>51.297197538935976</v>
      </c>
      <c r="V16">
        <f>Demographics!AB$3*((Demographics!AB$2-Demographics!AB21)/Demographics!AB$4)^2</f>
        <v>1.8250549550321457E-4</v>
      </c>
    </row>
    <row r="17" spans="1:22" x14ac:dyDescent="0.25">
      <c r="A17">
        <f>Demographics!G$3*((Demographics!G$2-Demographics!G22)/Demographics!G$4)^2</f>
        <v>0.13837751034967088</v>
      </c>
      <c r="B17">
        <f>Demographics!H$3*((Demographics!H$2-Demographics!H22)/Demographics!H$4)^2</f>
        <v>8.1752398521779757</v>
      </c>
      <c r="C17">
        <f>Demographics!I$3*((Demographics!I$2-Demographics!I22)/Demographics!I$4)^2</f>
        <v>17.763645119417031</v>
      </c>
      <c r="D17">
        <f>Demographics!J$3*((Demographics!J$2-Demographics!J22)/Demographics!J$4)^2</f>
        <v>2.0689443034965049</v>
      </c>
      <c r="E17">
        <f>Demographics!K$3*((Demographics!K$2-Demographics!K22)/Demographics!K$4)^2</f>
        <v>9.0247896700729875</v>
      </c>
      <c r="F17">
        <f>Demographics!L$3*((Demographics!L$2-Demographics!L22)/Demographics!L$4)^2</f>
        <v>0.19565106588287126</v>
      </c>
      <c r="G17">
        <f>Demographics!M$3*((Demographics!M$2-Demographics!M22)/Demographics!M$4)^2</f>
        <v>39.340270318514236</v>
      </c>
      <c r="H17">
        <f>Demographics!N$3*((Demographics!N$2-Demographics!N22)/Demographics!N$4)^2</f>
        <v>0.8243901259677312</v>
      </c>
      <c r="I17">
        <f>Demographics!O$3*((Demographics!O$2-Demographics!O22)/Demographics!O$4)^2</f>
        <v>2.8133492438522874</v>
      </c>
      <c r="J17">
        <f>Demographics!P$3*((Demographics!P$2-Demographics!P22)/Demographics!P$4)^2</f>
        <v>1.1956853341795113</v>
      </c>
      <c r="K17">
        <f>Demographics!Q$3*((Demographics!Q$2-Demographics!Q22)/Demographics!Q$4)^2</f>
        <v>89.018378188657394</v>
      </c>
      <c r="L17">
        <f>Demographics!R$3*((Demographics!R$2-Demographics!R22)/Demographics!R$4)^2</f>
        <v>1.5879928107377216E-2</v>
      </c>
      <c r="M17">
        <f>Demographics!S$3*((Demographics!S$2-Demographics!S22)/Demographics!S$4)^2</f>
        <v>10.315661766715388</v>
      </c>
      <c r="N17">
        <f>Demographics!T$3*((Demographics!T$2-Demographics!T22)/Demographics!T$4)^2</f>
        <v>147.66032642819741</v>
      </c>
      <c r="O17">
        <f>Demographics!U$3*((Demographics!U$2-Demographics!U22)/Demographics!U$4)^2</f>
        <v>165.77960359910696</v>
      </c>
      <c r="P17">
        <f>Demographics!V$3*((Demographics!V$2-Demographics!V22)/Demographics!V$4)^2</f>
        <v>78.645327528657234</v>
      </c>
      <c r="Q17">
        <f>Demographics!W$3*((Demographics!W$2-Demographics!W22)/Demographics!W$4)^2</f>
        <v>23.242876695204956</v>
      </c>
      <c r="R17">
        <f>Demographics!X$3*((Demographics!X$2-Demographics!X22)/Demographics!X$4)^2</f>
        <v>49.97297501629162</v>
      </c>
      <c r="S17">
        <f>Demographics!Y$3*((Demographics!Y$2-Demographics!Y22)/Demographics!Y$4)^2</f>
        <v>2.2804719691855402</v>
      </c>
      <c r="T17">
        <f>Demographics!Z$3*((Demographics!Z$2-Demographics!Z22)/Demographics!Z$4)^2</f>
        <v>2.1370936084288927</v>
      </c>
      <c r="U17">
        <f>Demographics!AA$3*((Demographics!AA$2-Demographics!AA22)/Demographics!AA$4)^2</f>
        <v>8.3813381299508105</v>
      </c>
      <c r="V17">
        <f>Demographics!AB$3*((Demographics!AB$2-Demographics!AB22)/Demographics!AB$4)^2</f>
        <v>0</v>
      </c>
    </row>
    <row r="18" spans="1:22" x14ac:dyDescent="0.25">
      <c r="A18">
        <f>Demographics!G$3*((Demographics!G$2-Demographics!G23)/Demographics!G$4)^2</f>
        <v>13.490518926492125</v>
      </c>
      <c r="B18">
        <f>Demographics!H$3*((Demographics!H$2-Demographics!H23)/Demographics!H$4)^2</f>
        <v>18.783377294668814</v>
      </c>
      <c r="C18">
        <f>Demographics!I$3*((Demographics!I$2-Demographics!I23)/Demographics!I$4)^2</f>
        <v>14.928934508063838</v>
      </c>
      <c r="D18">
        <f>Demographics!J$3*((Demographics!J$2-Demographics!J23)/Demographics!J$4)^2</f>
        <v>32.23268231071134</v>
      </c>
      <c r="E18">
        <f>Demographics!K$3*((Demographics!K$2-Demographics!K23)/Demographics!K$4)^2</f>
        <v>82.18139635390402</v>
      </c>
      <c r="F18">
        <f>Demographics!L$3*((Demographics!L$2-Demographics!L23)/Demographics!L$4)^2</f>
        <v>18.254094733760144</v>
      </c>
      <c r="G18">
        <f>Demographics!M$3*((Demographics!M$2-Demographics!M23)/Demographics!M$4)^2</f>
        <v>46.499189625178623</v>
      </c>
      <c r="H18">
        <f>Demographics!N$3*((Demographics!N$2-Demographics!N23)/Demographics!N$4)^2</f>
        <v>36.386385674614452</v>
      </c>
      <c r="I18">
        <f>Demographics!O$3*((Demographics!O$2-Demographics!O23)/Demographics!O$4)^2</f>
        <v>46.235274532687519</v>
      </c>
      <c r="J18">
        <f>Demographics!P$3*((Demographics!P$2-Demographics!P23)/Demographics!P$4)^2</f>
        <v>0.88555940079585826</v>
      </c>
      <c r="K18">
        <f>Demographics!Q$3*((Demographics!Q$2-Demographics!Q23)/Demographics!Q$4)^2</f>
        <v>1.6458680627365239</v>
      </c>
      <c r="L18">
        <f>Demographics!R$3*((Demographics!R$2-Demographics!R23)/Demographics!R$4)^2</f>
        <v>2.5498347568210091</v>
      </c>
      <c r="M18">
        <f>Demographics!S$3*((Demographics!S$2-Demographics!S23)/Demographics!S$4)^2</f>
        <v>11.216900380770909</v>
      </c>
      <c r="N18">
        <f>Demographics!T$3*((Demographics!T$2-Demographics!T23)/Demographics!T$4)^2</f>
        <v>5.2299971652716701</v>
      </c>
      <c r="O18">
        <f>Demographics!U$3*((Demographics!U$2-Demographics!U23)/Demographics!U$4)^2</f>
        <v>3.2673968917574023</v>
      </c>
      <c r="P18">
        <f>Demographics!V$3*((Demographics!V$2-Demographics!V23)/Demographics!V$4)^2</f>
        <v>204.9432322863519</v>
      </c>
      <c r="Q18">
        <f>Demographics!W$3*((Demographics!W$2-Demographics!W23)/Demographics!W$4)^2</f>
        <v>8.7188259485550752</v>
      </c>
      <c r="R18">
        <f>Demographics!X$3*((Demographics!X$2-Demographics!X23)/Demographics!X$4)^2</f>
        <v>48.585853221626778</v>
      </c>
      <c r="S18">
        <f>Demographics!Y$3*((Demographics!Y$2-Demographics!Y23)/Demographics!Y$4)^2</f>
        <v>6.7772310940293892</v>
      </c>
      <c r="T18">
        <f>Demographics!Z$3*((Demographics!Z$2-Demographics!Z23)/Demographics!Z$4)^2</f>
        <v>106.15345943788188</v>
      </c>
      <c r="U18">
        <f>Demographics!AA$3*((Demographics!AA$2-Demographics!AA23)/Demographics!AA$4)^2</f>
        <v>87.137965047124894</v>
      </c>
      <c r="V18">
        <f>Demographics!AB$3*((Demographics!AB$2-Demographics!AB23)/Demographics!AB$4)^2</f>
        <v>3.6127207281688813E-2</v>
      </c>
    </row>
    <row r="19" spans="1:22" x14ac:dyDescent="0.25">
      <c r="A19">
        <f>Demographics!G$3*((Demographics!G$2-Demographics!G24)/Demographics!G$4)^2</f>
        <v>2.3502575127892533</v>
      </c>
      <c r="B19">
        <f>Demographics!H$3*((Demographics!H$2-Demographics!H24)/Demographics!H$4)^2</f>
        <v>12.842503453896278</v>
      </c>
      <c r="C19">
        <f>Demographics!I$3*((Demographics!I$2-Demographics!I24)/Demographics!I$4)^2</f>
        <v>3.6930901143515256E-3</v>
      </c>
      <c r="D19">
        <f>Demographics!J$3*((Demographics!J$2-Demographics!J24)/Demographics!J$4)^2</f>
        <v>6.0152628201520422</v>
      </c>
      <c r="E19">
        <f>Demographics!K$3*((Demographics!K$2-Demographics!K24)/Demographics!K$4)^2</f>
        <v>10.979135020092414</v>
      </c>
      <c r="F19">
        <f>Demographics!L$3*((Demographics!L$2-Demographics!L24)/Demographics!L$4)^2</f>
        <v>2.6397035014908834</v>
      </c>
      <c r="G19">
        <f>Demographics!M$3*((Demographics!M$2-Demographics!M24)/Demographics!M$4)^2</f>
        <v>1.6711098845045886</v>
      </c>
      <c r="H19">
        <f>Demographics!N$3*((Demographics!N$2-Demographics!N24)/Demographics!N$4)^2</f>
        <v>9.0497610896621552</v>
      </c>
      <c r="I19">
        <f>Demographics!O$3*((Demographics!O$2-Demographics!O24)/Demographics!O$4)^2</f>
        <v>15.535197208650063</v>
      </c>
      <c r="J19">
        <f>Demographics!P$3*((Demographics!P$2-Demographics!P24)/Demographics!P$4)^2</f>
        <v>9.4593969964593914</v>
      </c>
      <c r="K19">
        <f>Demographics!Q$3*((Demographics!Q$2-Demographics!Q24)/Demographics!Q$4)^2</f>
        <v>3.2240027580202333</v>
      </c>
      <c r="L19">
        <f>Demographics!R$3*((Demographics!R$2-Demographics!R24)/Demographics!R$4)^2</f>
        <v>0.27927684419856103</v>
      </c>
      <c r="M19">
        <f>Demographics!S$3*((Demographics!S$2-Demographics!S24)/Demographics!S$4)^2</f>
        <v>9.4955820664548476</v>
      </c>
      <c r="N19">
        <f>Demographics!T$3*((Demographics!T$2-Demographics!T24)/Demographics!T$4)^2</f>
        <v>15.528493355023901</v>
      </c>
      <c r="O19">
        <f>Demographics!U$3*((Demographics!U$2-Demographics!U24)/Demographics!U$4)^2</f>
        <v>241.55847970139507</v>
      </c>
      <c r="P19">
        <f>Demographics!V$3*((Demographics!V$2-Demographics!V24)/Demographics!V$4)^2</f>
        <v>75.810344909680481</v>
      </c>
      <c r="Q19">
        <f>Demographics!W$3*((Demographics!W$2-Demographics!W24)/Demographics!W$4)^2</f>
        <v>28.786359331135021</v>
      </c>
      <c r="R19">
        <f>Demographics!X$3*((Demographics!X$2-Demographics!X24)/Demographics!X$4)^2</f>
        <v>38.74757840539521</v>
      </c>
      <c r="S19">
        <f>Demographics!Y$3*((Demographics!Y$2-Demographics!Y24)/Demographics!Y$4)^2</f>
        <v>3.9235621416226625</v>
      </c>
      <c r="T19">
        <f>Demographics!Z$3*((Demographics!Z$2-Demographics!Z24)/Demographics!Z$4)^2</f>
        <v>27.102172844495673</v>
      </c>
      <c r="U19">
        <f>Demographics!AA$3*((Demographics!AA$2-Demographics!AA24)/Demographics!AA$4)^2</f>
        <v>38.941224773917753</v>
      </c>
      <c r="V19">
        <f>Demographics!AB$3*((Demographics!AB$2-Demographics!AB24)/Demographics!AB$4)^2</f>
        <v>0</v>
      </c>
    </row>
    <row r="20" spans="1:22" x14ac:dyDescent="0.25">
      <c r="A20">
        <f>Demographics!G$3*((Demographics!G$2-Demographics!G25)/Demographics!G$4)^2</f>
        <v>0.3751200971819596</v>
      </c>
      <c r="B20">
        <f>Demographics!H$3*((Demographics!H$2-Demographics!H25)/Demographics!H$4)^2</f>
        <v>1.1571163069764137</v>
      </c>
      <c r="C20">
        <f>Demographics!I$3*((Demographics!I$2-Demographics!I25)/Demographics!I$4)^2</f>
        <v>3.6249876899975115</v>
      </c>
      <c r="D20">
        <f>Demographics!J$3*((Demographics!J$2-Demographics!J25)/Demographics!J$4)^2</f>
        <v>7.91212179964666</v>
      </c>
      <c r="E20">
        <f>Demographics!K$3*((Demographics!K$2-Demographics!K25)/Demographics!K$4)^2</f>
        <v>5.1495256306214612E-2</v>
      </c>
      <c r="F20">
        <f>Demographics!L$3*((Demographics!L$2-Demographics!L25)/Demographics!L$4)^2</f>
        <v>1.6141097563588291</v>
      </c>
      <c r="G20">
        <f>Demographics!M$3*((Demographics!M$2-Demographics!M25)/Demographics!M$4)^2</f>
        <v>59.628468361299326</v>
      </c>
      <c r="H20">
        <f>Demographics!N$3*((Demographics!N$2-Demographics!N25)/Demographics!N$4)^2</f>
        <v>7.6444207754871654</v>
      </c>
      <c r="I20">
        <f>Demographics!O$3*((Demographics!O$2-Demographics!O25)/Demographics!O$4)^2</f>
        <v>6.8388715341187947</v>
      </c>
      <c r="J20">
        <f>Demographics!P$3*((Demographics!P$2-Demographics!P25)/Demographics!P$4)^2</f>
        <v>7.921010229238544E-2</v>
      </c>
      <c r="K20">
        <f>Demographics!Q$3*((Demographics!Q$2-Demographics!Q25)/Demographics!Q$4)^2</f>
        <v>43.651855720336727</v>
      </c>
      <c r="L20">
        <f>Demographics!R$3*((Demographics!R$2-Demographics!R25)/Demographics!R$4)^2</f>
        <v>2.5372525027946892E-4</v>
      </c>
      <c r="M20">
        <f>Demographics!S$3*((Demographics!S$2-Demographics!S25)/Demographics!S$4)^2</f>
        <v>10.514199182653705</v>
      </c>
      <c r="N20">
        <f>Demographics!T$3*((Demographics!T$2-Demographics!T25)/Demographics!T$4)^2</f>
        <v>154.24105105735222</v>
      </c>
      <c r="O20">
        <f>Demographics!U$3*((Demographics!U$2-Demographics!U25)/Demographics!U$4)^2</f>
        <v>8.4502634975639257</v>
      </c>
      <c r="P20">
        <f>Demographics!V$3*((Demographics!V$2-Demographics!V25)/Demographics!V$4)^2</f>
        <v>145.26357891050446</v>
      </c>
      <c r="Q20">
        <f>Demographics!W$3*((Demographics!W$2-Demographics!W25)/Demographics!W$4)^2</f>
        <v>0.18221734141372092</v>
      </c>
      <c r="R20">
        <f>Demographics!X$3*((Demographics!X$2-Demographics!X25)/Demographics!X$4)^2</f>
        <v>85.152675856372028</v>
      </c>
      <c r="S20">
        <f>Demographics!Y$3*((Demographics!Y$2-Demographics!Y25)/Demographics!Y$4)^2</f>
        <v>4.5885029971009477</v>
      </c>
      <c r="T20">
        <f>Demographics!Z$3*((Demographics!Z$2-Demographics!Z25)/Demographics!Z$4)^2</f>
        <v>3.9399850953944746</v>
      </c>
      <c r="U20">
        <f>Demographics!AA$3*((Demographics!AA$2-Demographics!AA25)/Demographics!AA$4)^2</f>
        <v>23.387394808675211</v>
      </c>
      <c r="V20">
        <f>Demographics!AB$3*((Demographics!AB$2-Demographics!AB25)/Demographics!AB$4)^2</f>
        <v>0</v>
      </c>
    </row>
    <row r="21" spans="1:22" x14ac:dyDescent="0.25">
      <c r="A21">
        <f>Demographics!G$3*((Demographics!G$2-Demographics!G26)/Demographics!G$4)^2</f>
        <v>0.8509383882412207</v>
      </c>
      <c r="B21">
        <f>Demographics!H$3*((Demographics!H$2-Demographics!H26)/Demographics!H$4)^2</f>
        <v>2.7546419517385286E-2</v>
      </c>
      <c r="C21">
        <f>Demographics!I$3*((Demographics!I$2-Demographics!I26)/Demographics!I$4)^2</f>
        <v>1.8828264009627163</v>
      </c>
      <c r="D21">
        <f>Demographics!J$3*((Demographics!J$2-Demographics!J26)/Demographics!J$4)^2</f>
        <v>4.0823707849867619</v>
      </c>
      <c r="E21">
        <f>Demographics!K$3*((Demographics!K$2-Demographics!K26)/Demographics!K$4)^2</f>
        <v>4.3866463768544337</v>
      </c>
      <c r="F21">
        <f>Demographics!L$3*((Demographics!L$2-Demographics!L26)/Demographics!L$4)^2</f>
        <v>2.3465508224598137</v>
      </c>
      <c r="G21">
        <f>Demographics!M$3*((Demographics!M$2-Demographics!M26)/Demographics!M$4)^2</f>
        <v>2.6278850074138882</v>
      </c>
      <c r="H21">
        <f>Demographics!N$3*((Demographics!N$2-Demographics!N26)/Demographics!N$4)^2</f>
        <v>3.3536710483118188</v>
      </c>
      <c r="I21">
        <f>Demographics!O$3*((Demographics!O$2-Demographics!O26)/Demographics!O$4)^2</f>
        <v>7.3463657692132198</v>
      </c>
      <c r="J21">
        <f>Demographics!P$3*((Demographics!P$2-Demographics!P26)/Demographics!P$4)^2</f>
        <v>2.7538731292318177</v>
      </c>
      <c r="K21">
        <f>Demographics!Q$3*((Demographics!Q$2-Demographics!Q26)/Demographics!Q$4)^2</f>
        <v>3.0717773439333837E-2</v>
      </c>
      <c r="L21">
        <f>Demographics!R$3*((Demographics!R$2-Demographics!R26)/Demographics!R$4)^2</f>
        <v>1.9465742430148021</v>
      </c>
      <c r="M21">
        <f>Demographics!S$3*((Demographics!S$2-Demographics!S26)/Demographics!S$4)^2</f>
        <v>4.445795204836136</v>
      </c>
      <c r="N21">
        <f>Demographics!T$3*((Demographics!T$2-Demographics!T26)/Demographics!T$4)^2</f>
        <v>5.3852280912211219</v>
      </c>
      <c r="O21">
        <f>Demographics!U$3*((Demographics!U$2-Demographics!U26)/Demographics!U$4)^2</f>
        <v>53.609549029273985</v>
      </c>
      <c r="P21">
        <f>Demographics!V$3*((Demographics!V$2-Demographics!V26)/Demographics!V$4)^2</f>
        <v>55.841743349905904</v>
      </c>
      <c r="Q21">
        <f>Demographics!W$3*((Demographics!W$2-Demographics!W26)/Demographics!W$4)^2</f>
        <v>6.4529395829593197</v>
      </c>
      <c r="R21">
        <f>Demographics!X$3*((Demographics!X$2-Demographics!X26)/Demographics!X$4)^2</f>
        <v>20.071395735972189</v>
      </c>
      <c r="S21">
        <f>Demographics!Y$3*((Demographics!Y$2-Demographics!Y26)/Demographics!Y$4)^2</f>
        <v>0.49060650183772231</v>
      </c>
      <c r="T21">
        <f>Demographics!Z$3*((Demographics!Z$2-Demographics!Z26)/Demographics!Z$4)^2</f>
        <v>23.511376522812775</v>
      </c>
      <c r="U21">
        <f>Demographics!AA$3*((Demographics!AA$2-Demographics!AA26)/Demographics!AA$4)^2</f>
        <v>17.468400775860978</v>
      </c>
      <c r="V21">
        <f>Demographics!AB$3*((Demographics!AB$2-Demographics!AB26)/Demographics!AB$4)^2</f>
        <v>9.5125475497882649E-3</v>
      </c>
    </row>
    <row r="22" spans="1:22" x14ac:dyDescent="0.25">
      <c r="A22">
        <f>Demographics!G$3*((Demographics!G$2-Demographics!G27)/Demographics!G$4)^2</f>
        <v>2.3158219707279475</v>
      </c>
      <c r="B22">
        <f>Demographics!H$3*((Demographics!H$2-Demographics!H27)/Demographics!H$4)^2</f>
        <v>1.677925711708387</v>
      </c>
      <c r="C22">
        <f>Demographics!I$3*((Demographics!I$2-Demographics!I27)/Demographics!I$4)^2</f>
        <v>16.961469301403881</v>
      </c>
      <c r="D22">
        <f>Demographics!J$3*((Demographics!J$2-Demographics!J27)/Demographics!J$4)^2</f>
        <v>9.4532822639961722</v>
      </c>
      <c r="E22">
        <f>Demographics!K$3*((Demographics!K$2-Demographics!K27)/Demographics!K$4)^2</f>
        <v>7.4628036332353913</v>
      </c>
      <c r="F22">
        <f>Demographics!L$3*((Demographics!L$2-Demographics!L27)/Demographics!L$4)^2</f>
        <v>1.7803547423366717</v>
      </c>
      <c r="G22">
        <f>Demographics!M$3*((Demographics!M$2-Demographics!M27)/Demographics!M$4)^2</f>
        <v>2.7088167120435616</v>
      </c>
      <c r="H22">
        <f>Demographics!N$3*((Demographics!N$2-Demographics!N27)/Demographics!N$4)^2</f>
        <v>5.7469188796404049</v>
      </c>
      <c r="I22">
        <f>Demographics!O$3*((Demographics!O$2-Demographics!O27)/Demographics!O$4)^2</f>
        <v>10.442001815322948</v>
      </c>
      <c r="J22">
        <f>Demographics!P$3*((Demographics!P$2-Demographics!P27)/Demographics!P$4)^2</f>
        <v>8.7880582892624854</v>
      </c>
      <c r="K22">
        <f>Demographics!Q$3*((Demographics!Q$2-Demographics!Q27)/Demographics!Q$4)^2</f>
        <v>1.1547880566487201</v>
      </c>
      <c r="L22">
        <f>Demographics!R$3*((Demographics!R$2-Demographics!R27)/Demographics!R$4)^2</f>
        <v>2.0337636939421797</v>
      </c>
      <c r="M22">
        <f>Demographics!S$3*((Demographics!S$2-Demographics!S27)/Demographics!S$4)^2</f>
        <v>4.672626248747326</v>
      </c>
      <c r="N22">
        <f>Demographics!T$3*((Demographics!T$2-Demographics!T27)/Demographics!T$4)^2</f>
        <v>0.64544633265030793</v>
      </c>
      <c r="O22">
        <f>Demographics!U$3*((Demographics!U$2-Demographics!U27)/Demographics!U$4)^2</f>
        <v>131.40735551991023</v>
      </c>
      <c r="P22">
        <f>Demographics!V$3*((Demographics!V$2-Demographics!V27)/Demographics!V$4)^2</f>
        <v>55.759419281448359</v>
      </c>
      <c r="Q22">
        <f>Demographics!W$3*((Demographics!W$2-Demographics!W27)/Demographics!W$4)^2</f>
        <v>6.8826258373233049</v>
      </c>
      <c r="R22">
        <f>Demographics!X$3*((Demographics!X$2-Demographics!X27)/Demographics!X$4)^2</f>
        <v>129.18249531565823</v>
      </c>
      <c r="S22">
        <f>Demographics!Y$3*((Demographics!Y$2-Demographics!Y27)/Demographics!Y$4)^2</f>
        <v>3.134224588607025</v>
      </c>
      <c r="T22">
        <f>Demographics!Z$3*((Demographics!Z$2-Demographics!Z27)/Demographics!Z$4)^2</f>
        <v>10.055479674368485</v>
      </c>
      <c r="U22">
        <f>Demographics!AA$3*((Demographics!AA$2-Demographics!AA27)/Demographics!AA$4)^2</f>
        <v>32.304474876963816</v>
      </c>
      <c r="V22">
        <f>Demographics!AB$3*((Demographics!AB$2-Demographics!AB27)/Demographics!AB$4)^2</f>
        <v>0</v>
      </c>
    </row>
    <row r="23" spans="1:22" x14ac:dyDescent="0.25">
      <c r="A23">
        <f>Demographics!G$3*((Demographics!G$2-Demographics!G28)/Demographics!G$4)^2</f>
        <v>3.795706686236465</v>
      </c>
      <c r="B23">
        <f>Demographics!H$3*((Demographics!H$2-Demographics!H28)/Demographics!H$4)^2</f>
        <v>19.649751298377737</v>
      </c>
      <c r="C23">
        <f>Demographics!I$3*((Demographics!I$2-Demographics!I28)/Demographics!I$4)^2</f>
        <v>3.3185411373831485E-2</v>
      </c>
      <c r="D23">
        <f>Demographics!J$3*((Demographics!J$2-Demographics!J28)/Demographics!J$4)^2</f>
        <v>9.2093223053101578</v>
      </c>
      <c r="E23">
        <f>Demographics!K$3*((Demographics!K$2-Demographics!K28)/Demographics!K$4)^2</f>
        <v>13.110959883889254</v>
      </c>
      <c r="F23">
        <f>Demographics!L$3*((Demographics!L$2-Demographics!L28)/Demographics!L$4)^2</f>
        <v>14.507967520944316</v>
      </c>
      <c r="G23">
        <f>Demographics!M$3*((Demographics!M$2-Demographics!M28)/Demographics!M$4)^2</f>
        <v>120.9097206544177</v>
      </c>
      <c r="H23">
        <f>Demographics!N$3*((Demographics!N$2-Demographics!N28)/Demographics!N$4)^2</f>
        <v>19.598657584528414</v>
      </c>
      <c r="I23">
        <f>Demographics!O$3*((Demographics!O$2-Demographics!O28)/Demographics!O$4)^2</f>
        <v>30.582231578412742</v>
      </c>
      <c r="J23">
        <f>Demographics!P$3*((Demographics!P$2-Demographics!P28)/Demographics!P$4)^2</f>
        <v>0.120548786271168</v>
      </c>
      <c r="K23">
        <f>Demographics!Q$3*((Demographics!Q$2-Demographics!Q28)/Demographics!Q$4)^2</f>
        <v>207.87107933299666</v>
      </c>
      <c r="L23">
        <f>Demographics!R$3*((Demographics!R$2-Demographics!R28)/Demographics!R$4)^2</f>
        <v>0.17596581579888293</v>
      </c>
      <c r="M23">
        <f>Demographics!S$3*((Demographics!S$2-Demographics!S28)/Demographics!S$4)^2</f>
        <v>10.23260240892159</v>
      </c>
      <c r="N23">
        <f>Demographics!T$3*((Demographics!T$2-Demographics!T28)/Demographics!T$4)^2</f>
        <v>259.27586613438353</v>
      </c>
      <c r="O23">
        <f>Demographics!U$3*((Demographics!U$2-Demographics!U28)/Demographics!U$4)^2</f>
        <v>1.0331676372699572E-2</v>
      </c>
      <c r="P23">
        <f>Demographics!V$3*((Demographics!V$2-Demographics!V28)/Demographics!V$4)^2</f>
        <v>192.01408144180562</v>
      </c>
      <c r="Q23">
        <f>Demographics!W$3*((Demographics!W$2-Demographics!W28)/Demographics!W$4)^2</f>
        <v>7.2386306828958122E-2</v>
      </c>
      <c r="R23">
        <f>Demographics!X$3*((Demographics!X$2-Demographics!X28)/Demographics!X$4)^2</f>
        <v>82.319340589158472</v>
      </c>
      <c r="S23">
        <f>Demographics!Y$3*((Demographics!Y$2-Demographics!Y28)/Demographics!Y$4)^2</f>
        <v>4.3624194950161801</v>
      </c>
      <c r="T23">
        <f>Demographics!Z$3*((Demographics!Z$2-Demographics!Z28)/Demographics!Z$4)^2</f>
        <v>62.968504892019695</v>
      </c>
      <c r="U23">
        <f>Demographics!AA$3*((Demographics!AA$2-Demographics!AA28)/Demographics!AA$4)^2</f>
        <v>26.548597741412642</v>
      </c>
      <c r="V23">
        <f>Demographics!AB$3*((Demographics!AB$2-Demographics!AB28)/Demographics!AB$4)^2</f>
        <v>2.6872195813600233E-3</v>
      </c>
    </row>
    <row r="24" spans="1:22" x14ac:dyDescent="0.25">
      <c r="A24">
        <f>Demographics!G$3*((Demographics!G$2-Demographics!G29)/Demographics!G$4)^2</f>
        <v>1.2962249615031995</v>
      </c>
      <c r="B24">
        <f>Demographics!H$3*((Demographics!H$2-Demographics!H29)/Demographics!H$4)^2</f>
        <v>7.3865506495271482</v>
      </c>
      <c r="C24">
        <f>Demographics!I$3*((Demographics!I$2-Demographics!I29)/Demographics!I$4)^2</f>
        <v>32.762773216058434</v>
      </c>
      <c r="D24">
        <f>Demographics!J$3*((Demographics!J$2-Demographics!J29)/Demographics!J$4)^2</f>
        <v>8.5690602801223683</v>
      </c>
      <c r="E24">
        <f>Demographics!K$3*((Demographics!K$2-Demographics!K29)/Demographics!K$4)^2</f>
        <v>77.285777116739297</v>
      </c>
      <c r="F24">
        <f>Demographics!L$3*((Demographics!L$2-Demographics!L29)/Demographics!L$4)^2</f>
        <v>22.447851868732862</v>
      </c>
      <c r="G24">
        <f>Demographics!M$3*((Demographics!M$2-Demographics!M29)/Demographics!M$4)^2</f>
        <v>44.38067903152556</v>
      </c>
      <c r="H24">
        <f>Demographics!N$3*((Demographics!N$2-Demographics!N29)/Demographics!N$4)^2</f>
        <v>9.3295549840117964</v>
      </c>
      <c r="I24">
        <f>Demographics!O$3*((Demographics!O$2-Demographics!O29)/Demographics!O$4)^2</f>
        <v>14.657833006451881</v>
      </c>
      <c r="J24">
        <f>Demographics!P$3*((Demographics!P$2-Demographics!P29)/Demographics!P$4)^2</f>
        <v>8.0577997722820616</v>
      </c>
      <c r="K24">
        <f>Demographics!Q$3*((Demographics!Q$2-Demographics!Q29)/Demographics!Q$4)^2</f>
        <v>1.4752359935104917</v>
      </c>
      <c r="L24">
        <f>Demographics!R$3*((Demographics!R$2-Demographics!R29)/Demographics!R$4)^2</f>
        <v>2.1784510494173959</v>
      </c>
      <c r="M24">
        <f>Demographics!S$3*((Demographics!S$2-Demographics!S29)/Demographics!S$4)^2</f>
        <v>11.204143158854876</v>
      </c>
      <c r="N24">
        <f>Demographics!T$3*((Demographics!T$2-Demographics!T29)/Demographics!T$4)^2</f>
        <v>9.9218210056177103</v>
      </c>
      <c r="O24">
        <f>Demographics!U$3*((Demographics!U$2-Demographics!U29)/Demographics!U$4)^2</f>
        <v>18.230619440339687</v>
      </c>
      <c r="P24">
        <f>Demographics!V$3*((Demographics!V$2-Demographics!V29)/Demographics!V$4)^2</f>
        <v>204.20937934948836</v>
      </c>
      <c r="Q24">
        <f>Demographics!W$3*((Demographics!W$2-Demographics!W29)/Demographics!W$4)^2</f>
        <v>14.735230355242562</v>
      </c>
      <c r="R24">
        <f>Demographics!X$3*((Demographics!X$2-Demographics!X29)/Demographics!X$4)^2</f>
        <v>0.65842717973688702</v>
      </c>
      <c r="S24">
        <f>Demographics!Y$3*((Demographics!Y$2-Demographics!Y29)/Demographics!Y$4)^2</f>
        <v>0.22821007890009226</v>
      </c>
      <c r="T24">
        <f>Demographics!Z$3*((Demographics!Z$2-Demographics!Z29)/Demographics!Z$4)^2</f>
        <v>132.37892524300258</v>
      </c>
      <c r="U24">
        <f>Demographics!AA$3*((Demographics!AA$2-Demographics!AA29)/Demographics!AA$4)^2</f>
        <v>77.857797355167179</v>
      </c>
      <c r="V24">
        <f>Demographics!AB$3*((Demographics!AB$2-Demographics!AB29)/Demographics!AB$4)^2</f>
        <v>1.3727351435753115E-2</v>
      </c>
    </row>
    <row r="25" spans="1:22" x14ac:dyDescent="0.25">
      <c r="A25">
        <f>Demographics!G$3*((Demographics!G$2-Demographics!G30)/Demographics!G$4)^2</f>
        <v>0.35918359939528732</v>
      </c>
      <c r="B25">
        <f>Demographics!H$3*((Demographics!H$2-Demographics!H30)/Demographics!H$4)^2</f>
        <v>3.9270507043716272</v>
      </c>
      <c r="C25">
        <f>Demographics!I$3*((Demographics!I$2-Demographics!I30)/Demographics!I$4)^2</f>
        <v>0.37988426941595599</v>
      </c>
      <c r="D25">
        <f>Demographics!J$3*((Demographics!J$2-Demographics!J30)/Demographics!J$4)^2</f>
        <v>3.3349340407801815</v>
      </c>
      <c r="E25">
        <f>Demographics!K$3*((Demographics!K$2-Demographics!K30)/Demographics!K$4)^2</f>
        <v>11.203305592119804</v>
      </c>
      <c r="F25">
        <f>Demographics!L$3*((Demographics!L$2-Demographics!L30)/Demographics!L$4)^2</f>
        <v>16.01090797795311</v>
      </c>
      <c r="G25">
        <f>Demographics!M$3*((Demographics!M$2-Demographics!M30)/Demographics!M$4)^2</f>
        <v>51.301592367379975</v>
      </c>
      <c r="H25">
        <f>Demographics!N$3*((Demographics!N$2-Demographics!N30)/Demographics!N$4)^2</f>
        <v>7.7913548867700442</v>
      </c>
      <c r="I25">
        <f>Demographics!O$3*((Demographics!O$2-Demographics!O30)/Demographics!O$4)^2</f>
        <v>5.8776958970456272</v>
      </c>
      <c r="J25">
        <f>Demographics!P$3*((Demographics!P$2-Demographics!P30)/Demographics!P$4)^2</f>
        <v>0.29390804113997782</v>
      </c>
      <c r="K25">
        <f>Demographics!Q$3*((Demographics!Q$2-Demographics!Q30)/Demographics!Q$4)^2</f>
        <v>36.939047417924897</v>
      </c>
      <c r="L25">
        <f>Demographics!R$3*((Demographics!R$2-Demographics!R30)/Demographics!R$4)^2</f>
        <v>0.1448634746638717</v>
      </c>
      <c r="M25">
        <f>Demographics!S$3*((Demographics!S$2-Demographics!S30)/Demographics!S$4)^2</f>
        <v>8.1324208080209193</v>
      </c>
      <c r="N25">
        <f>Demographics!T$3*((Demographics!T$2-Demographics!T30)/Demographics!T$4)^2</f>
        <v>49.252987391417854</v>
      </c>
      <c r="O25">
        <f>Demographics!U$3*((Demographics!U$2-Demographics!U30)/Demographics!U$4)^2</f>
        <v>9.0944094651478515</v>
      </c>
      <c r="P25">
        <f>Demographics!V$3*((Demographics!V$2-Demographics!V30)/Demographics!V$4)^2</f>
        <v>174.64073852568788</v>
      </c>
      <c r="Q25">
        <f>Demographics!W$3*((Demographics!W$2-Demographics!W30)/Demographics!W$4)^2</f>
        <v>0.36533869266876035</v>
      </c>
      <c r="R25">
        <f>Demographics!X$3*((Demographics!X$2-Demographics!X30)/Demographics!X$4)^2</f>
        <v>16.751382272454233</v>
      </c>
      <c r="S25">
        <f>Demographics!Y$3*((Demographics!Y$2-Demographics!Y30)/Demographics!Y$4)^2</f>
        <v>6.1280532629360067</v>
      </c>
      <c r="T25">
        <f>Demographics!Z$3*((Demographics!Z$2-Demographics!Z30)/Demographics!Z$4)^2</f>
        <v>48.02005424889807</v>
      </c>
      <c r="U25">
        <f>Demographics!AA$3*((Demographics!AA$2-Demographics!AA30)/Demographics!AA$4)^2</f>
        <v>29.60791008661381</v>
      </c>
      <c r="V25">
        <f>Demographics!AB$3*((Demographics!AB$2-Demographics!AB30)/Demographics!AB$4)^2</f>
        <v>5.4747251892948746E-3</v>
      </c>
    </row>
    <row r="26" spans="1:22" x14ac:dyDescent="0.25">
      <c r="A26">
        <f>Demographics!G$3*((Demographics!G$2-Demographics!G31)/Demographics!G$4)^2</f>
        <v>1.6804798662758356</v>
      </c>
      <c r="B26">
        <f>Demographics!H$3*((Demographics!H$2-Demographics!H31)/Demographics!H$4)^2</f>
        <v>6.9055298212147329E-2</v>
      </c>
      <c r="C26">
        <f>Demographics!I$3*((Demographics!I$2-Demographics!I31)/Demographics!I$4)^2</f>
        <v>1.8074560531377495</v>
      </c>
      <c r="D26">
        <f>Demographics!J$3*((Demographics!J$2-Demographics!J31)/Demographics!J$4)^2</f>
        <v>3.8601901748808531</v>
      </c>
      <c r="E26">
        <f>Demographics!K$3*((Demographics!K$2-Demographics!K31)/Demographics!K$4)^2</f>
        <v>0.32972579150715708</v>
      </c>
      <c r="F26">
        <f>Demographics!L$3*((Demographics!L$2-Demographics!L31)/Demographics!L$4)^2</f>
        <v>3.5033991977280454</v>
      </c>
      <c r="G26">
        <f>Demographics!M$3*((Demographics!M$2-Demographics!M31)/Demographics!M$4)^2</f>
        <v>50.817409764075322</v>
      </c>
      <c r="H26">
        <f>Demographics!N$3*((Demographics!N$2-Demographics!N31)/Demographics!N$4)^2</f>
        <v>6.6952589767267661</v>
      </c>
      <c r="I26">
        <f>Demographics!O$3*((Demographics!O$2-Demographics!O31)/Demographics!O$4)^2</f>
        <v>5.1251365547154721</v>
      </c>
      <c r="J26">
        <f>Demographics!P$3*((Demographics!P$2-Demographics!P31)/Demographics!P$4)^2</f>
        <v>4.5635779787264033E-2</v>
      </c>
      <c r="K26">
        <f>Demographics!Q$3*((Demographics!Q$2-Demographics!Q31)/Demographics!Q$4)^2</f>
        <v>92.978352213787616</v>
      </c>
      <c r="L26">
        <f>Demographics!R$3*((Demographics!R$2-Demographics!R31)/Demographics!R$4)^2</f>
        <v>0.18723176182372039</v>
      </c>
      <c r="M26">
        <f>Demographics!S$3*((Demographics!S$2-Demographics!S31)/Demographics!S$4)^2</f>
        <v>8.6595371998470529</v>
      </c>
      <c r="N26">
        <f>Demographics!T$3*((Demographics!T$2-Demographics!T31)/Demographics!T$4)^2</f>
        <v>105.82566133337397</v>
      </c>
      <c r="O26">
        <f>Demographics!U$3*((Demographics!U$2-Demographics!U31)/Demographics!U$4)^2</f>
        <v>15.692577979321953</v>
      </c>
      <c r="P26">
        <f>Demographics!V$3*((Demographics!V$2-Demographics!V31)/Demographics!V$4)^2</f>
        <v>170.60012410140214</v>
      </c>
      <c r="Q26">
        <f>Demographics!W$3*((Demographics!W$2-Demographics!W31)/Demographics!W$4)^2</f>
        <v>4.1548282541834221</v>
      </c>
      <c r="R26">
        <f>Demographics!X$3*((Demographics!X$2-Demographics!X31)/Demographics!X$4)^2</f>
        <v>61.066355851887941</v>
      </c>
      <c r="S26">
        <f>Demographics!Y$3*((Demographics!Y$2-Demographics!Y31)/Demographics!Y$4)^2</f>
        <v>6.1696940152291369</v>
      </c>
      <c r="T26">
        <f>Demographics!Z$3*((Demographics!Z$2-Demographics!Z31)/Demographics!Z$4)^2</f>
        <v>2.4555096916036758</v>
      </c>
      <c r="U26">
        <f>Demographics!AA$3*((Demographics!AA$2-Demographics!AA31)/Demographics!AA$4)^2</f>
        <v>37.827410837878162</v>
      </c>
      <c r="V26">
        <f>Demographics!AB$3*((Demographics!AB$2-Demographics!AB31)/Demographics!AB$4)^2</f>
        <v>0</v>
      </c>
    </row>
    <row r="27" spans="1:22" x14ac:dyDescent="0.25">
      <c r="A27">
        <f>Demographics!G$3*((Demographics!G$2-Demographics!G32)/Demographics!G$4)^2</f>
        <v>8.262624068399715</v>
      </c>
      <c r="B27">
        <f>Demographics!H$3*((Demographics!H$2-Demographics!H32)/Demographics!H$4)^2</f>
        <v>28.138284813417755</v>
      </c>
      <c r="C27">
        <f>Demographics!I$3*((Demographics!I$2-Demographics!I32)/Demographics!I$4)^2</f>
        <v>1.466095733862959</v>
      </c>
      <c r="D27">
        <f>Demographics!J$3*((Demographics!J$2-Demographics!J32)/Demographics!J$4)^2</f>
        <v>25.895706742711571</v>
      </c>
      <c r="E27">
        <f>Demographics!K$3*((Demographics!K$2-Demographics!K32)/Demographics!K$4)^2</f>
        <v>64.31204448242444</v>
      </c>
      <c r="F27">
        <f>Demographics!L$3*((Demographics!L$2-Demographics!L32)/Demographics!L$4)^2</f>
        <v>12.286518616151193</v>
      </c>
      <c r="G27">
        <f>Demographics!M$3*((Demographics!M$2-Demographics!M32)/Demographics!M$4)^2</f>
        <v>125.8651949531076</v>
      </c>
      <c r="H27">
        <f>Demographics!N$3*((Demographics!N$2-Demographics!N32)/Demographics!N$4)^2</f>
        <v>49.695114199531019</v>
      </c>
      <c r="I27">
        <f>Demographics!O$3*((Demographics!O$2-Demographics!O32)/Demographics!O$4)^2</f>
        <v>49.003788516992131</v>
      </c>
      <c r="J27">
        <f>Demographics!P$3*((Demographics!P$2-Demographics!P32)/Demographics!P$4)^2</f>
        <v>0.17810931035942643</v>
      </c>
      <c r="K27">
        <f>Demographics!Q$3*((Demographics!Q$2-Demographics!Q32)/Demographics!Q$4)^2</f>
        <v>9.6142155704949362E-4</v>
      </c>
      <c r="L27">
        <f>Demographics!R$3*((Demographics!R$2-Demographics!R32)/Demographics!R$4)^2</f>
        <v>0.94855268404926041</v>
      </c>
      <c r="M27">
        <f>Demographics!S$3*((Demographics!S$2-Demographics!S32)/Demographics!S$4)^2</f>
        <v>10.342762355227947</v>
      </c>
      <c r="N27">
        <f>Demographics!T$3*((Demographics!T$2-Demographics!T32)/Demographics!T$4)^2</f>
        <v>103.82006488900898</v>
      </c>
      <c r="O27">
        <f>Demographics!U$3*((Demographics!U$2-Demographics!U32)/Demographics!U$4)^2</f>
        <v>33.722843824496934</v>
      </c>
      <c r="P27">
        <f>Demographics!V$3*((Demographics!V$2-Demographics!V32)/Demographics!V$4)^2</f>
        <v>259.65540742086472</v>
      </c>
      <c r="Q27">
        <f>Demographics!W$3*((Demographics!W$2-Demographics!W32)/Demographics!W$4)^2</f>
        <v>19.368900933744708</v>
      </c>
      <c r="R27">
        <f>Demographics!X$3*((Demographics!X$2-Demographics!X32)/Demographics!X$4)^2</f>
        <v>137.84088569176379</v>
      </c>
      <c r="S27">
        <f>Demographics!Y$3*((Demographics!Y$2-Demographics!Y32)/Demographics!Y$4)^2</f>
        <v>17.383696751700558</v>
      </c>
      <c r="T27">
        <f>Demographics!Z$3*((Demographics!Z$2-Demographics!Z32)/Demographics!Z$4)^2</f>
        <v>55.111121695397955</v>
      </c>
      <c r="U27">
        <f>Demographics!AA$3*((Demographics!AA$2-Demographics!AA32)/Demographics!AA$4)^2</f>
        <v>89.9387176454577</v>
      </c>
      <c r="V27">
        <f>Demographics!AB$3*((Demographics!AB$2-Demographics!AB32)/Demographics!AB$4)^2</f>
        <v>2.9834557190528271E-3</v>
      </c>
    </row>
    <row r="28" spans="1:22" x14ac:dyDescent="0.25">
      <c r="A28">
        <f>Demographics!G$3*((Demographics!G$2-Demographics!G33)/Demographics!G$4)^2</f>
        <v>5.1336912723939561</v>
      </c>
      <c r="B28">
        <f>Demographics!H$3*((Demographics!H$2-Demographics!H33)/Demographics!H$4)^2</f>
        <v>0.38341443206561265</v>
      </c>
      <c r="C28">
        <f>Demographics!I$3*((Demographics!I$2-Demographics!I33)/Demographics!I$4)^2</f>
        <v>0.14737189621496619</v>
      </c>
      <c r="D28">
        <f>Demographics!J$3*((Demographics!J$2-Demographics!J33)/Demographics!J$4)^2</f>
        <v>20.634062436196242</v>
      </c>
      <c r="E28">
        <f>Demographics!K$3*((Demographics!K$2-Demographics!K33)/Demographics!K$4)^2</f>
        <v>16.845663614768988</v>
      </c>
      <c r="F28">
        <f>Demographics!L$3*((Demographics!L$2-Demographics!L33)/Demographics!L$4)^2</f>
        <v>2.0367057393157162</v>
      </c>
      <c r="G28">
        <f>Demographics!M$3*((Demographics!M$2-Demographics!M33)/Demographics!M$4)^2</f>
        <v>92.83889171897286</v>
      </c>
      <c r="H28">
        <f>Demographics!N$3*((Demographics!N$2-Demographics!N33)/Demographics!N$4)^2</f>
        <v>25.823203313282065</v>
      </c>
      <c r="I28">
        <f>Demographics!O$3*((Demographics!O$2-Demographics!O33)/Demographics!O$4)^2</f>
        <v>27.308367658391226</v>
      </c>
      <c r="J28">
        <f>Demographics!P$3*((Demographics!P$2-Demographics!P33)/Demographics!P$4)^2</f>
        <v>0.32988445143357253</v>
      </c>
      <c r="K28">
        <f>Demographics!Q$3*((Demographics!Q$2-Demographics!Q33)/Demographics!Q$4)^2</f>
        <v>1.4683169910679841E-3</v>
      </c>
      <c r="L28">
        <f>Demographics!R$3*((Demographics!R$2-Demographics!R33)/Demographics!R$4)^2</f>
        <v>6.4477309526159599E-2</v>
      </c>
      <c r="M28">
        <f>Demographics!S$3*((Demographics!S$2-Demographics!S33)/Demographics!S$4)^2</f>
        <v>7.4009171683252379</v>
      </c>
      <c r="N28">
        <f>Demographics!T$3*((Demographics!T$2-Demographics!T33)/Demographics!T$4)^2</f>
        <v>96.119448491862599</v>
      </c>
      <c r="O28">
        <f>Demographics!U$3*((Demographics!U$2-Demographics!U33)/Demographics!U$4)^2</f>
        <v>11.328665423285898</v>
      </c>
      <c r="P28">
        <f>Demographics!V$3*((Demographics!V$2-Demographics!V33)/Demographics!V$4)^2</f>
        <v>141.96649772877666</v>
      </c>
      <c r="Q28">
        <f>Demographics!W$3*((Demographics!W$2-Demographics!W33)/Demographics!W$4)^2</f>
        <v>3.2350645671578491</v>
      </c>
      <c r="R28">
        <f>Demographics!X$3*((Demographics!X$2-Demographics!X33)/Demographics!X$4)^2</f>
        <v>133.23563324948739</v>
      </c>
      <c r="S28">
        <f>Demographics!Y$3*((Demographics!Y$2-Demographics!Y33)/Demographics!Y$4)^2</f>
        <v>13.912969665484384</v>
      </c>
      <c r="T28">
        <f>Demographics!Z$3*((Demographics!Z$2-Demographics!Z33)/Demographics!Z$4)^2</f>
        <v>29.366635540649231</v>
      </c>
      <c r="U28">
        <f>Demographics!AA$3*((Demographics!AA$2-Demographics!AA33)/Demographics!AA$4)^2</f>
        <v>61.881080972007794</v>
      </c>
      <c r="V28">
        <f>Demographics!AB$3*((Demographics!AB$2-Demographics!AB33)/Demographics!AB$4)^2</f>
        <v>0</v>
      </c>
    </row>
    <row r="29" spans="1:22" x14ac:dyDescent="0.25">
      <c r="A29">
        <f>Demographics!G$3*((Demographics!G$2-Demographics!G34)/Demographics!G$4)^2</f>
        <v>0.38438197319352763</v>
      </c>
      <c r="B29">
        <f>Demographics!H$3*((Demographics!H$2-Demographics!H34)/Demographics!H$4)^2</f>
        <v>0.53524155554511599</v>
      </c>
      <c r="C29">
        <f>Demographics!I$3*((Demographics!I$2-Demographics!I34)/Demographics!I$4)^2</f>
        <v>32.428158196308317</v>
      </c>
      <c r="D29">
        <f>Demographics!J$3*((Demographics!J$2-Demographics!J34)/Demographics!J$4)^2</f>
        <v>9.4273841556780178E-3</v>
      </c>
      <c r="E29">
        <f>Demographics!K$3*((Demographics!K$2-Demographics!K34)/Demographics!K$4)^2</f>
        <v>68.721966592257488</v>
      </c>
      <c r="F29">
        <f>Demographics!L$3*((Demographics!L$2-Demographics!L34)/Demographics!L$4)^2</f>
        <v>1.957256944948923</v>
      </c>
      <c r="G29">
        <f>Demographics!M$3*((Demographics!M$2-Demographics!M34)/Demographics!M$4)^2</f>
        <v>49.445123500009785</v>
      </c>
      <c r="H29">
        <f>Demographics!N$3*((Demographics!N$2-Demographics!N34)/Demographics!N$4)^2</f>
        <v>0.42539576474741375</v>
      </c>
      <c r="I29">
        <f>Demographics!O$3*((Demographics!O$2-Demographics!O34)/Demographics!O$4)^2</f>
        <v>5.2696555840699377E-2</v>
      </c>
      <c r="J29">
        <f>Demographics!P$3*((Demographics!P$2-Demographics!P34)/Demographics!P$4)^2</f>
        <v>0.14582285367079267</v>
      </c>
      <c r="K29">
        <f>Demographics!Q$3*((Demographics!Q$2-Demographics!Q34)/Demographics!Q$4)^2</f>
        <v>39.83089746446273</v>
      </c>
      <c r="L29">
        <f>Demographics!R$3*((Demographics!R$2-Demographics!R34)/Demographics!R$4)^2</f>
        <v>4.9310158717280803</v>
      </c>
      <c r="M29">
        <f>Demographics!S$3*((Demographics!S$2-Demographics!S34)/Demographics!S$4)^2</f>
        <v>50.943115103419252</v>
      </c>
      <c r="N29">
        <f>Demographics!T$3*((Demographics!T$2-Demographics!T34)/Demographics!T$4)^2</f>
        <v>49.066154322616704</v>
      </c>
      <c r="O29">
        <f>Demographics!U$3*((Demographics!U$2-Demographics!U34)/Demographics!U$4)^2</f>
        <v>30.838586331134792</v>
      </c>
      <c r="P29">
        <f>Demographics!V$3*((Demographics!V$2-Demographics!V34)/Demographics!V$4)^2</f>
        <v>13.559972243357308</v>
      </c>
      <c r="Q29">
        <f>Demographics!W$3*((Demographics!W$2-Demographics!W34)/Demographics!W$4)^2</f>
        <v>3.8036008211660293</v>
      </c>
      <c r="R29">
        <f>Demographics!X$3*((Demographics!X$2-Demographics!X34)/Demographics!X$4)^2</f>
        <v>28.039243151902561</v>
      </c>
      <c r="S29">
        <f>Demographics!Y$3*((Demographics!Y$2-Demographics!Y34)/Demographics!Y$4)^2</f>
        <v>2.8036811970576765</v>
      </c>
      <c r="T29">
        <f>Demographics!Z$3*((Demographics!Z$2-Demographics!Z34)/Demographics!Z$4)^2</f>
        <v>30.186760842146569</v>
      </c>
      <c r="U29">
        <f>Demographics!AA$3*((Demographics!AA$2-Demographics!AA34)/Demographics!AA$4)^2</f>
        <v>10.093816060964402</v>
      </c>
      <c r="V29">
        <f>Demographics!AB$3*((Demographics!AB$2-Demographics!AB34)/Demographics!AB$4)^2</f>
        <v>0</v>
      </c>
    </row>
    <row r="30" spans="1:22" x14ac:dyDescent="0.25">
      <c r="A30">
        <f>Demographics!G$3*((Demographics!G$2-Demographics!G35)/Demographics!G$4)^2</f>
        <v>3.1254631221797817</v>
      </c>
      <c r="B30">
        <f>Demographics!H$3*((Demographics!H$2-Demographics!H35)/Demographics!H$4)^2</f>
        <v>6.7731892580118513</v>
      </c>
      <c r="C30">
        <f>Demographics!I$3*((Demographics!I$2-Demographics!I35)/Demographics!I$4)^2</f>
        <v>10.636324860076648</v>
      </c>
      <c r="D30">
        <f>Demographics!J$3*((Demographics!J$2-Demographics!J35)/Demographics!J$4)^2</f>
        <v>6.8330926653068369</v>
      </c>
      <c r="E30">
        <f>Demographics!K$3*((Demographics!K$2-Demographics!K35)/Demographics!K$4)^2</f>
        <v>7.7502421267980299</v>
      </c>
      <c r="F30">
        <f>Demographics!L$3*((Demographics!L$2-Demographics!L35)/Demographics!L$4)^2</f>
        <v>7.0344532877071106</v>
      </c>
      <c r="G30">
        <f>Demographics!M$3*((Demographics!M$2-Demographics!M35)/Demographics!M$4)^2</f>
        <v>76.44870148848868</v>
      </c>
      <c r="H30">
        <f>Demographics!N$3*((Demographics!N$2-Demographics!N35)/Demographics!N$4)^2</f>
        <v>12.970228367544065</v>
      </c>
      <c r="I30">
        <f>Demographics!O$3*((Demographics!O$2-Demographics!O35)/Demographics!O$4)^2</f>
        <v>28.086403588071178</v>
      </c>
      <c r="J30">
        <f>Demographics!P$3*((Demographics!P$2-Demographics!P35)/Demographics!P$4)^2</f>
        <v>2.9679509803841042E-2</v>
      </c>
      <c r="K30">
        <f>Demographics!Q$3*((Demographics!Q$2-Demographics!Q35)/Demographics!Q$4)^2</f>
        <v>63.508102760361304</v>
      </c>
      <c r="L30">
        <f>Demographics!R$3*((Demographics!R$2-Demographics!R35)/Demographics!R$4)^2</f>
        <v>7.4983819504812992</v>
      </c>
      <c r="M30">
        <f>Demographics!S$3*((Demographics!S$2-Demographics!S35)/Demographics!S$4)^2</f>
        <v>2.0524699444241761</v>
      </c>
      <c r="N30">
        <f>Demographics!T$3*((Demographics!T$2-Demographics!T35)/Demographics!T$4)^2</f>
        <v>78.603063272570523</v>
      </c>
      <c r="O30">
        <f>Demographics!U$3*((Demographics!U$2-Demographics!U35)/Demographics!U$4)^2</f>
        <v>1.3710679725710548</v>
      </c>
      <c r="P30">
        <f>Demographics!V$3*((Demographics!V$2-Demographics!V35)/Demographics!V$4)^2</f>
        <v>165.09364770002972</v>
      </c>
      <c r="Q30">
        <f>Demographics!W$3*((Demographics!W$2-Demographics!W35)/Demographics!W$4)^2</f>
        <v>2.2293141885336052</v>
      </c>
      <c r="R30">
        <f>Demographics!X$3*((Demographics!X$2-Demographics!X35)/Demographics!X$4)^2</f>
        <v>55.478169368479605</v>
      </c>
      <c r="S30">
        <f>Demographics!Y$3*((Demographics!Y$2-Demographics!Y35)/Demographics!Y$4)^2</f>
        <v>2.9072573957949217</v>
      </c>
      <c r="T30">
        <f>Demographics!Z$3*((Demographics!Z$2-Demographics!Z35)/Demographics!Z$4)^2</f>
        <v>52.034419061285035</v>
      </c>
      <c r="U30">
        <f>Demographics!AA$3*((Demographics!AA$2-Demographics!AA35)/Demographics!AA$4)^2</f>
        <v>2.2599762541550192</v>
      </c>
      <c r="V30">
        <f>Demographics!AB$3*((Demographics!AB$2-Demographics!AB35)/Demographics!AB$4)^2</f>
        <v>0</v>
      </c>
    </row>
    <row r="31" spans="1:22" x14ac:dyDescent="0.25">
      <c r="A31">
        <f>Demographics!G$3*((Demographics!G$2-Demographics!G36)/Demographics!G$4)^2</f>
        <v>18.753269358370453</v>
      </c>
      <c r="B31">
        <f>Demographics!H$3*((Demographics!H$2-Demographics!H36)/Demographics!H$4)^2</f>
        <v>27.754530834307154</v>
      </c>
      <c r="C31">
        <f>Demographics!I$3*((Demographics!I$2-Demographics!I36)/Demographics!I$4)^2</f>
        <v>12.11248201878572</v>
      </c>
      <c r="D31">
        <f>Demographics!J$3*((Demographics!J$2-Demographics!J36)/Demographics!J$4)^2</f>
        <v>95.838466024474357</v>
      </c>
      <c r="E31">
        <f>Demographics!K$3*((Demographics!K$2-Demographics!K36)/Demographics!K$4)^2</f>
        <v>104.06216037138951</v>
      </c>
      <c r="F31">
        <f>Demographics!L$3*((Demographics!L$2-Demographics!L36)/Demographics!L$4)^2</f>
        <v>11.278823899633398</v>
      </c>
      <c r="G31">
        <f>Demographics!M$3*((Demographics!M$2-Demographics!M36)/Demographics!M$4)^2</f>
        <v>149.16342984544875</v>
      </c>
      <c r="H31">
        <f>Demographics!N$3*((Demographics!N$2-Demographics!N36)/Demographics!N$4)^2</f>
        <v>106.97033432735529</v>
      </c>
      <c r="I31">
        <f>Demographics!O$3*((Demographics!O$2-Demographics!O36)/Demographics!O$4)^2</f>
        <v>74.698636715311039</v>
      </c>
      <c r="J31">
        <f>Demographics!P$3*((Demographics!P$2-Demographics!P36)/Demographics!P$4)^2</f>
        <v>0.64725154474551572</v>
      </c>
      <c r="K31">
        <f>Demographics!Q$3*((Demographics!Q$2-Demographics!Q36)/Demographics!Q$4)^2</f>
        <v>0.61575575007843519</v>
      </c>
      <c r="L31">
        <f>Demographics!R$3*((Demographics!R$2-Demographics!R36)/Demographics!R$4)^2</f>
        <v>2.1867057650148256</v>
      </c>
      <c r="M31">
        <f>Demographics!S$3*((Demographics!S$2-Demographics!S36)/Demographics!S$4)^2</f>
        <v>10.890061312352161</v>
      </c>
      <c r="N31">
        <f>Demographics!T$3*((Demographics!T$2-Demographics!T36)/Demographics!T$4)^2</f>
        <v>0.30149203937093938</v>
      </c>
      <c r="O31">
        <f>Demographics!U$3*((Demographics!U$2-Demographics!U36)/Demographics!U$4)^2</f>
        <v>39.968569216573641</v>
      </c>
      <c r="P31">
        <f>Demographics!V$3*((Demographics!V$2-Demographics!V36)/Demographics!V$4)^2</f>
        <v>288.88395982068738</v>
      </c>
      <c r="Q31">
        <f>Demographics!W$3*((Demographics!W$2-Demographics!W36)/Demographics!W$4)^2</f>
        <v>20.897628935925084</v>
      </c>
      <c r="R31">
        <f>Demographics!X$3*((Demographics!X$2-Demographics!X36)/Demographics!X$4)^2</f>
        <v>337.12465000663843</v>
      </c>
      <c r="S31">
        <f>Demographics!Y$3*((Demographics!Y$2-Demographics!Y36)/Demographics!Y$4)^2</f>
        <v>30.557546419629873</v>
      </c>
      <c r="T31">
        <f>Demographics!Z$3*((Demographics!Z$2-Demographics!Z36)/Demographics!Z$4)^2</f>
        <v>52.136467239431916</v>
      </c>
      <c r="U31">
        <f>Demographics!AA$3*((Demographics!AA$2-Demographics!AA36)/Demographics!AA$4)^2</f>
        <v>101.94330155334782</v>
      </c>
      <c r="V31">
        <f>Demographics!AB$3*((Demographics!AB$2-Demographics!AB36)/Demographics!AB$4)^2</f>
        <v>0</v>
      </c>
    </row>
    <row r="32" spans="1:22" x14ac:dyDescent="0.25">
      <c r="A32">
        <f>Demographics!G$3*((Demographics!G$2-Demographics!G37)/Demographics!G$4)^2</f>
        <v>2.191732598371738</v>
      </c>
      <c r="B32">
        <f>Demographics!H$3*((Demographics!H$2-Demographics!H37)/Demographics!H$4)^2</f>
        <v>9.2617849933986776</v>
      </c>
      <c r="C32">
        <f>Demographics!I$3*((Demographics!I$2-Demographics!I37)/Demographics!I$4)^2</f>
        <v>0.73695480055999385</v>
      </c>
      <c r="D32">
        <f>Demographics!J$3*((Demographics!J$2-Demographics!J37)/Demographics!J$4)^2</f>
        <v>11.774973013764049</v>
      </c>
      <c r="E32">
        <f>Demographics!K$3*((Demographics!K$2-Demographics!K37)/Demographics!K$4)^2</f>
        <v>60.625164706318095</v>
      </c>
      <c r="F32">
        <f>Demographics!L$3*((Demographics!L$2-Demographics!L37)/Demographics!L$4)^2</f>
        <v>17.495091493246083</v>
      </c>
      <c r="G32">
        <f>Demographics!M$3*((Demographics!M$2-Demographics!M37)/Demographics!M$4)^2</f>
        <v>74.018084639618536</v>
      </c>
      <c r="H32">
        <f>Demographics!N$3*((Demographics!N$2-Demographics!N37)/Demographics!N$4)^2</f>
        <v>21.580336964669055</v>
      </c>
      <c r="I32">
        <f>Demographics!O$3*((Demographics!O$2-Demographics!O37)/Demographics!O$4)^2</f>
        <v>31.409737913981161</v>
      </c>
      <c r="J32">
        <f>Demographics!P$3*((Demographics!P$2-Demographics!P37)/Demographics!P$4)^2</f>
        <v>0.40806450869730254</v>
      </c>
      <c r="K32">
        <f>Demographics!Q$3*((Demographics!Q$2-Demographics!Q37)/Demographics!Q$4)^2</f>
        <v>0.152240296728927</v>
      </c>
      <c r="L32">
        <f>Demographics!R$3*((Demographics!R$2-Demographics!R37)/Demographics!R$4)^2</f>
        <v>1.3939957375898098</v>
      </c>
      <c r="M32">
        <f>Demographics!S$3*((Demographics!S$2-Demographics!S37)/Demographics!S$4)^2</f>
        <v>9.9718915261185916</v>
      </c>
      <c r="N32">
        <f>Demographics!T$3*((Demographics!T$2-Demographics!T37)/Demographics!T$4)^2</f>
        <v>18.391426263186649</v>
      </c>
      <c r="O32">
        <f>Demographics!U$3*((Demographics!U$2-Demographics!U37)/Demographics!U$4)^2</f>
        <v>13.432756194659612</v>
      </c>
      <c r="P32">
        <f>Demographics!V$3*((Demographics!V$2-Demographics!V37)/Demographics!V$4)^2</f>
        <v>214.97535315940704</v>
      </c>
      <c r="Q32">
        <f>Demographics!W$3*((Demographics!W$2-Demographics!W37)/Demographics!W$4)^2</f>
        <v>13.649004070218485</v>
      </c>
      <c r="R32">
        <f>Demographics!X$3*((Demographics!X$2-Demographics!X37)/Demographics!X$4)^2</f>
        <v>27.674020046176825</v>
      </c>
      <c r="S32">
        <f>Demographics!Y$3*((Demographics!Y$2-Demographics!Y37)/Demographics!Y$4)^2</f>
        <v>6.9735284627363026</v>
      </c>
      <c r="T32">
        <f>Demographics!Z$3*((Demographics!Z$2-Demographics!Z37)/Demographics!Z$4)^2</f>
        <v>82.439429564129213</v>
      </c>
      <c r="U32">
        <f>Demographics!AA$3*((Demographics!AA$2-Demographics!AA37)/Demographics!AA$4)^2</f>
        <v>81.91957640570115</v>
      </c>
      <c r="V32">
        <f>Demographics!AB$3*((Demographics!AB$2-Demographics!AB37)/Demographics!AB$4)^2</f>
        <v>0</v>
      </c>
    </row>
    <row r="33" spans="1:22" x14ac:dyDescent="0.25">
      <c r="A33">
        <f>Demographics!G$3*((Demographics!G$2-Demographics!G38)/Demographics!G$4)^2</f>
        <v>2.8908948172160605</v>
      </c>
      <c r="B33">
        <f>Demographics!H$3*((Demographics!H$2-Demographics!H38)/Demographics!H$4)^2</f>
        <v>0.19458684784377536</v>
      </c>
      <c r="C33">
        <f>Demographics!I$3*((Demographics!I$2-Demographics!I38)/Demographics!I$4)^2</f>
        <v>4.9622916226714411</v>
      </c>
      <c r="D33">
        <f>Demographics!J$3*((Demographics!J$2-Demographics!J38)/Demographics!J$4)^2</f>
        <v>1.233601064224227</v>
      </c>
      <c r="E33">
        <f>Demographics!K$3*((Demographics!K$2-Demographics!K38)/Demographics!K$4)^2</f>
        <v>3.1546530942926574</v>
      </c>
      <c r="F33">
        <f>Demographics!L$3*((Demographics!L$2-Demographics!L38)/Demographics!L$4)^2</f>
        <v>6.0940485784439389E-3</v>
      </c>
      <c r="G33">
        <f>Demographics!M$3*((Demographics!M$2-Demographics!M38)/Demographics!M$4)^2</f>
        <v>32.742515340796629</v>
      </c>
      <c r="H33">
        <f>Demographics!N$3*((Demographics!N$2-Demographics!N38)/Demographics!N$4)^2</f>
        <v>1.8299253011295407</v>
      </c>
      <c r="I33">
        <f>Demographics!O$3*((Demographics!O$2-Demographics!O38)/Demographics!O$4)^2</f>
        <v>4.704332122381631</v>
      </c>
      <c r="J33">
        <f>Demographics!P$3*((Demographics!P$2-Demographics!P38)/Demographics!P$4)^2</f>
        <v>2.0668593770258372</v>
      </c>
      <c r="K33">
        <f>Demographics!Q$3*((Demographics!Q$2-Demographics!Q38)/Demographics!Q$4)^2</f>
        <v>8.8955154884771209E-2</v>
      </c>
      <c r="L33">
        <f>Demographics!R$3*((Demographics!R$2-Demographics!R38)/Demographics!R$4)^2</f>
        <v>5.5967588268870596</v>
      </c>
      <c r="M33">
        <f>Demographics!S$3*((Demographics!S$2-Demographics!S38)/Demographics!S$4)^2</f>
        <v>4.4392045807978029</v>
      </c>
      <c r="N33">
        <f>Demographics!T$3*((Demographics!T$2-Demographics!T38)/Demographics!T$4)^2</f>
        <v>11.174725824359443</v>
      </c>
      <c r="O33">
        <f>Demographics!U$3*((Demographics!U$2-Demographics!U38)/Demographics!U$4)^2</f>
        <v>144.00818716358555</v>
      </c>
      <c r="P33">
        <f>Demographics!V$3*((Demographics!V$2-Demographics!V38)/Demographics!V$4)^2</f>
        <v>90.491551090513838</v>
      </c>
      <c r="Q33">
        <f>Demographics!W$3*((Demographics!W$2-Demographics!W38)/Demographics!W$4)^2</f>
        <v>9.0692393430640923</v>
      </c>
      <c r="R33">
        <f>Demographics!X$3*((Demographics!X$2-Demographics!X38)/Demographics!X$4)^2</f>
        <v>27.098692687328295</v>
      </c>
      <c r="S33">
        <f>Demographics!Y$3*((Demographics!Y$2-Demographics!Y38)/Demographics!Y$4)^2</f>
        <v>1.9451162428071522</v>
      </c>
      <c r="T33">
        <f>Demographics!Z$3*((Demographics!Z$2-Demographics!Z38)/Demographics!Z$4)^2</f>
        <v>2.213227845358789</v>
      </c>
      <c r="U33">
        <f>Demographics!AA$3*((Demographics!AA$2-Demographics!AA38)/Demographics!AA$4)^2</f>
        <v>15.214499384908638</v>
      </c>
      <c r="V33">
        <f>Demographics!AB$3*((Demographics!AB$2-Demographics!AB38)/Demographics!AB$4)^2</f>
        <v>0</v>
      </c>
    </row>
    <row r="34" spans="1:22" x14ac:dyDescent="0.25">
      <c r="A34">
        <f>Demographics!G$3*((Demographics!G$2-Demographics!G39)/Demographics!G$4)^2</f>
        <v>0.99898368761363332</v>
      </c>
      <c r="B34">
        <f>Demographics!H$3*((Demographics!H$2-Demographics!H39)/Demographics!H$4)^2</f>
        <v>55.986761627855458</v>
      </c>
      <c r="C34">
        <f>Demographics!I$3*((Demographics!I$2-Demographics!I39)/Demographics!I$4)^2</f>
        <v>0.41316015362790348</v>
      </c>
      <c r="D34">
        <f>Demographics!J$3*((Demographics!J$2-Demographics!J39)/Demographics!J$4)^2</f>
        <v>2.741821334731799</v>
      </c>
      <c r="E34">
        <f>Demographics!K$3*((Demographics!K$2-Demographics!K39)/Demographics!K$4)^2</f>
        <v>2.555777441637364</v>
      </c>
      <c r="F34">
        <f>Demographics!L$3*((Demographics!L$2-Demographics!L39)/Demographics!L$4)^2</f>
        <v>3.3125571189811849</v>
      </c>
      <c r="G34">
        <f>Demographics!M$3*((Demographics!M$2-Demographics!M39)/Demographics!M$4)^2</f>
        <v>23.460293035081563</v>
      </c>
      <c r="H34">
        <f>Demographics!N$3*((Demographics!N$2-Demographics!N39)/Demographics!N$4)^2</f>
        <v>0.1851611696756566</v>
      </c>
      <c r="I34">
        <f>Demographics!O$3*((Demographics!O$2-Demographics!O39)/Demographics!O$4)^2</f>
        <v>1.2051765791065384E-2</v>
      </c>
      <c r="J34">
        <f>Demographics!P$3*((Demographics!P$2-Demographics!P39)/Demographics!P$4)^2</f>
        <v>6.8464169487493634E-2</v>
      </c>
      <c r="K34">
        <f>Demographics!Q$3*((Demographics!Q$2-Demographics!Q39)/Demographics!Q$4)^2</f>
        <v>1.6982919305615647</v>
      </c>
      <c r="L34">
        <f>Demographics!R$3*((Demographics!R$2-Demographics!R39)/Demographics!R$4)^2</f>
        <v>13.545334905429737</v>
      </c>
      <c r="M34">
        <f>Demographics!S$3*((Demographics!S$2-Demographics!S39)/Demographics!S$4)^2</f>
        <v>0.99251673660674755</v>
      </c>
      <c r="N34">
        <f>Demographics!T$3*((Demographics!T$2-Demographics!T39)/Demographics!T$4)^2</f>
        <v>7.0822893096659831E-2</v>
      </c>
      <c r="O34">
        <f>Demographics!U$3*((Demographics!U$2-Demographics!U39)/Demographics!U$4)^2</f>
        <v>18.98752732561735</v>
      </c>
      <c r="P34">
        <f>Demographics!V$3*((Demographics!V$2-Demographics!V39)/Demographics!V$4)^2</f>
        <v>217.8042942566118</v>
      </c>
      <c r="Q34">
        <f>Demographics!W$3*((Demographics!W$2-Demographics!W39)/Demographics!W$4)^2</f>
        <v>6.9696479730987817E-4</v>
      </c>
      <c r="R34">
        <f>Demographics!X$3*((Demographics!X$2-Demographics!X39)/Demographics!X$4)^2</f>
        <v>1.4512248530490703</v>
      </c>
      <c r="S34">
        <f>Demographics!Y$3*((Demographics!Y$2-Demographics!Y39)/Demographics!Y$4)^2</f>
        <v>1.5037995419466117</v>
      </c>
      <c r="T34">
        <f>Demographics!Z$3*((Demographics!Z$2-Demographics!Z39)/Demographics!Z$4)^2</f>
        <v>13.631286796936649</v>
      </c>
      <c r="U34">
        <f>Demographics!AA$3*((Demographics!AA$2-Demographics!AA39)/Demographics!AA$4)^2</f>
        <v>0.51633586536374887</v>
      </c>
      <c r="V34">
        <f>Demographics!AB$3*((Demographics!AB$2-Demographics!AB39)/Demographics!AB$4)^2</f>
        <v>1.1291922802458364E-4</v>
      </c>
    </row>
    <row r="35" spans="1:22" x14ac:dyDescent="0.25">
      <c r="A35">
        <f>Demographics!G$3*((Demographics!G$2-Demographics!G40)/Demographics!G$4)^2</f>
        <v>0.85093838824121648</v>
      </c>
      <c r="B35">
        <f>Demographics!H$3*((Demographics!H$2-Demographics!H40)/Demographics!H$4)^2</f>
        <v>0.52551725450635711</v>
      </c>
      <c r="C35">
        <f>Demographics!I$3*((Demographics!I$2-Demographics!I40)/Demographics!I$4)^2</f>
        <v>11.881376670680597</v>
      </c>
      <c r="D35">
        <f>Demographics!J$3*((Demographics!J$2-Demographics!J40)/Demographics!J$4)^2</f>
        <v>3.0463922703997777</v>
      </c>
      <c r="E35">
        <f>Demographics!K$3*((Demographics!K$2-Demographics!K40)/Demographics!K$4)^2</f>
        <v>46.876710815188304</v>
      </c>
      <c r="F35">
        <f>Demographics!L$3*((Demographics!L$2-Demographics!L40)/Demographics!L$4)^2</f>
        <v>7.6805645744056177</v>
      </c>
      <c r="G35">
        <f>Demographics!M$3*((Demographics!M$2-Demographics!M40)/Demographics!M$4)^2</f>
        <v>4.144269456569261</v>
      </c>
      <c r="H35">
        <f>Demographics!N$3*((Demographics!N$2-Demographics!N40)/Demographics!N$4)^2</f>
        <v>1.36985915191925</v>
      </c>
      <c r="I35">
        <f>Demographics!O$3*((Demographics!O$2-Demographics!O40)/Demographics!O$4)^2</f>
        <v>1.7090387768922204</v>
      </c>
      <c r="J35">
        <f>Demographics!P$3*((Demographics!P$2-Demographics!P40)/Demographics!P$4)^2</f>
        <v>4.6587486195608427</v>
      </c>
      <c r="K35">
        <f>Demographics!Q$3*((Demographics!Q$2-Demographics!Q40)/Demographics!Q$4)^2</f>
        <v>9.3900905444698086</v>
      </c>
      <c r="L35">
        <f>Demographics!R$3*((Demographics!R$2-Demographics!R40)/Demographics!R$4)^2</f>
        <v>0.27489192887162883</v>
      </c>
      <c r="M35">
        <f>Demographics!S$3*((Demographics!S$2-Demographics!S40)/Demographics!S$4)^2</f>
        <v>8.2986834842175394</v>
      </c>
      <c r="N35">
        <f>Demographics!T$3*((Demographics!T$2-Demographics!T40)/Demographics!T$4)^2</f>
        <v>0.42832370803140368</v>
      </c>
      <c r="O35">
        <f>Demographics!U$3*((Demographics!U$2-Demographics!U40)/Demographics!U$4)^2</f>
        <v>22.312661024498421</v>
      </c>
      <c r="P35">
        <f>Demographics!V$3*((Demographics!V$2-Demographics!V40)/Demographics!V$4)^2</f>
        <v>176.69058767198501</v>
      </c>
      <c r="Q35">
        <f>Demographics!W$3*((Demographics!W$2-Demographics!W40)/Demographics!W$4)^2</f>
        <v>12.97970661232368</v>
      </c>
      <c r="R35">
        <f>Demographics!X$3*((Demographics!X$2-Demographics!X40)/Demographics!X$4)^2</f>
        <v>1.5499520478419342</v>
      </c>
      <c r="S35">
        <f>Demographics!Y$3*((Demographics!Y$2-Demographics!Y40)/Demographics!Y$4)^2</f>
        <v>5.0821702128366807E-2</v>
      </c>
      <c r="T35">
        <f>Demographics!Z$3*((Demographics!Z$2-Demographics!Z40)/Demographics!Z$4)^2</f>
        <v>35.493118784727336</v>
      </c>
      <c r="U35">
        <f>Demographics!AA$3*((Demographics!AA$2-Demographics!AA40)/Demographics!AA$4)^2</f>
        <v>53.33679414095802</v>
      </c>
      <c r="V35">
        <f>Demographics!AB$3*((Demographics!AB$2-Demographics!AB40)/Demographics!AB$4)^2</f>
        <v>1.3509568804856112E-3</v>
      </c>
    </row>
    <row r="36" spans="1:22" x14ac:dyDescent="0.25">
      <c r="A36">
        <f>Demographics!G$3*((Demographics!G$2-Demographics!G41)/Demographics!G$4)^2</f>
        <v>0.11436157880138012</v>
      </c>
      <c r="B36">
        <f>Demographics!H$3*((Demographics!H$2-Demographics!H41)/Demographics!H$4)^2</f>
        <v>4.3218794565992015E-2</v>
      </c>
      <c r="C36">
        <f>Demographics!I$3*((Demographics!I$2-Demographics!I41)/Demographics!I$4)^2</f>
        <v>22.479353673567875</v>
      </c>
      <c r="D36">
        <f>Demographics!J$3*((Demographics!J$2-Demographics!J41)/Demographics!J$4)^2</f>
        <v>5.8133176060520126</v>
      </c>
      <c r="E36">
        <f>Demographics!K$3*((Demographics!K$2-Demographics!K41)/Demographics!K$4)^2</f>
        <v>68.466837348167743</v>
      </c>
      <c r="F36">
        <f>Demographics!L$3*((Demographics!L$2-Demographics!L41)/Demographics!L$4)^2</f>
        <v>28.605921515617919</v>
      </c>
      <c r="G36">
        <f>Demographics!M$3*((Demographics!M$2-Demographics!M41)/Demographics!M$4)^2</f>
        <v>65.265460666407819</v>
      </c>
      <c r="H36">
        <f>Demographics!N$3*((Demographics!N$2-Demographics!N41)/Demographics!N$4)^2</f>
        <v>3.1484034580990041</v>
      </c>
      <c r="I36">
        <f>Demographics!O$3*((Demographics!O$2-Demographics!O41)/Demographics!O$4)^2</f>
        <v>1.4172752855556612</v>
      </c>
      <c r="J36">
        <f>Demographics!P$3*((Demographics!P$2-Demographics!P41)/Demographics!P$4)^2</f>
        <v>9.9441781773984665</v>
      </c>
      <c r="K36">
        <f>Demographics!Q$3*((Demographics!Q$2-Demographics!Q41)/Demographics!Q$4)^2</f>
        <v>1.9486915483897989</v>
      </c>
      <c r="L36">
        <f>Demographics!R$3*((Demographics!R$2-Demographics!R41)/Demographics!R$4)^2</f>
        <v>0.16197788543219982</v>
      </c>
      <c r="M36">
        <f>Demographics!S$3*((Demographics!S$2-Demographics!S41)/Demographics!S$4)^2</f>
        <v>12.975395269564347</v>
      </c>
      <c r="N36">
        <f>Demographics!T$3*((Demographics!T$2-Demographics!T41)/Demographics!T$4)^2</f>
        <v>18.161571852592289</v>
      </c>
      <c r="O36">
        <f>Demographics!U$3*((Demographics!U$2-Demographics!U41)/Demographics!U$4)^2</f>
        <v>27.574092105948843</v>
      </c>
      <c r="P36">
        <f>Demographics!V$3*((Demographics!V$2-Demographics!V41)/Demographics!V$4)^2</f>
        <v>306.23585755156495</v>
      </c>
      <c r="Q36">
        <f>Demographics!W$3*((Demographics!W$2-Demographics!W41)/Demographics!W$4)^2</f>
        <v>20.439626341635414</v>
      </c>
      <c r="R36">
        <f>Demographics!X$3*((Demographics!X$2-Demographics!X41)/Demographics!X$4)^2</f>
        <v>0.93608209039425094</v>
      </c>
      <c r="S36">
        <f>Demographics!Y$3*((Demographics!Y$2-Demographics!Y41)/Demographics!Y$4)^2</f>
        <v>4.9197339570771623</v>
      </c>
      <c r="T36">
        <f>Demographics!Z$3*((Demographics!Z$2-Demographics!Z41)/Demographics!Z$4)^2</f>
        <v>88.451078687184349</v>
      </c>
      <c r="U36">
        <f>Demographics!AA$3*((Demographics!AA$2-Demographics!AA41)/Demographics!AA$4)^2</f>
        <v>77.454384144267792</v>
      </c>
      <c r="V36">
        <f>Demographics!AB$3*((Demographics!AB$2-Demographics!AB41)/Demographics!AB$4)^2</f>
        <v>0</v>
      </c>
    </row>
    <row r="37" spans="1:22" x14ac:dyDescent="0.25">
      <c r="A37">
        <f>Demographics!G$3*((Demographics!G$2-Demographics!G42)/Demographics!G$4)^2</f>
        <v>3.1321095065280167</v>
      </c>
      <c r="B37">
        <f>Demographics!H$3*((Demographics!H$2-Demographics!H42)/Demographics!H$4)^2</f>
        <v>9.4482280129294693</v>
      </c>
      <c r="C37">
        <f>Demographics!I$3*((Demographics!I$2-Demographics!I42)/Demographics!I$4)^2</f>
        <v>1.4694888857080295</v>
      </c>
      <c r="D37">
        <f>Demographics!J$3*((Demographics!J$2-Demographics!J42)/Demographics!J$4)^2</f>
        <v>0.94401556563772748</v>
      </c>
      <c r="E37">
        <f>Demographics!K$3*((Demographics!K$2-Demographics!K42)/Demographics!K$4)^2</f>
        <v>25.016801568529001</v>
      </c>
      <c r="F37">
        <f>Demographics!L$3*((Demographics!L$2-Demographics!L42)/Demographics!L$4)^2</f>
        <v>4.4288659908243408</v>
      </c>
      <c r="G37">
        <f>Demographics!M$3*((Demographics!M$2-Demographics!M42)/Demographics!M$4)^2</f>
        <v>32.140966119000403</v>
      </c>
      <c r="H37">
        <f>Demographics!N$3*((Demographics!N$2-Demographics!N42)/Demographics!N$4)^2</f>
        <v>0.36861282630696945</v>
      </c>
      <c r="I37">
        <f>Demographics!O$3*((Demographics!O$2-Demographics!O42)/Demographics!O$4)^2</f>
        <v>16.154911573577021</v>
      </c>
      <c r="J37">
        <f>Demographics!P$3*((Demographics!P$2-Demographics!P42)/Demographics!P$4)^2</f>
        <v>1.4861541671825167</v>
      </c>
      <c r="K37">
        <f>Demographics!Q$3*((Demographics!Q$2-Demographics!Q42)/Demographics!Q$4)^2</f>
        <v>15.924112915133179</v>
      </c>
      <c r="L37">
        <f>Demographics!R$3*((Demographics!R$2-Demographics!R42)/Demographics!R$4)^2</f>
        <v>7.9397745745510232E-3</v>
      </c>
      <c r="M37">
        <f>Demographics!S$3*((Demographics!S$2-Demographics!S42)/Demographics!S$4)^2</f>
        <v>3.2311375562681013</v>
      </c>
      <c r="N37">
        <f>Demographics!T$3*((Demographics!T$2-Demographics!T42)/Demographics!T$4)^2</f>
        <v>1.5534994770655686</v>
      </c>
      <c r="O37">
        <f>Demographics!U$3*((Demographics!U$2-Demographics!U42)/Demographics!U$4)^2</f>
        <v>5.5858842137869082</v>
      </c>
      <c r="P37">
        <f>Demographics!V$3*((Demographics!V$2-Demographics!V42)/Demographics!V$4)^2</f>
        <v>267.52185885304249</v>
      </c>
      <c r="Q37">
        <f>Demographics!W$3*((Demographics!W$2-Demographics!W42)/Demographics!W$4)^2</f>
        <v>6.9581909847083772</v>
      </c>
      <c r="R37">
        <f>Demographics!X$3*((Demographics!X$2-Demographics!X42)/Demographics!X$4)^2</f>
        <v>9.8676022992883077</v>
      </c>
      <c r="S37">
        <f>Demographics!Y$3*((Demographics!Y$2-Demographics!Y42)/Demographics!Y$4)^2</f>
        <v>11.77895390156322</v>
      </c>
      <c r="T37">
        <f>Demographics!Z$3*((Demographics!Z$2-Demographics!Z42)/Demographics!Z$4)^2</f>
        <v>19.525274234306828</v>
      </c>
      <c r="U37">
        <f>Demographics!AA$3*((Demographics!AA$2-Demographics!AA42)/Demographics!AA$4)^2</f>
        <v>23.262476428600511</v>
      </c>
      <c r="V37">
        <f>Demographics!AB$3*((Demographics!AB$2-Demographics!AB42)/Demographics!AB$4)^2</f>
        <v>0</v>
      </c>
    </row>
    <row r="38" spans="1:22" x14ac:dyDescent="0.25">
      <c r="A38">
        <f>Demographics!G$3*((Demographics!G$2-Demographics!G43)/Demographics!G$4)^2</f>
        <v>1.09115064889949</v>
      </c>
      <c r="B38">
        <f>Demographics!H$3*((Demographics!H$2-Demographics!H43)/Demographics!H$4)^2</f>
        <v>0.8278552875734041</v>
      </c>
      <c r="C38">
        <f>Demographics!I$3*((Demographics!I$2-Demographics!I43)/Demographics!I$4)^2</f>
        <v>67.510685156914562</v>
      </c>
      <c r="D38">
        <f>Demographics!J$3*((Demographics!J$2-Demographics!J43)/Demographics!J$4)^2</f>
        <v>40.101935355544398</v>
      </c>
      <c r="E38">
        <f>Demographics!K$3*((Demographics!K$2-Demographics!K43)/Demographics!K$4)^2</f>
        <v>110.37192172991146</v>
      </c>
      <c r="F38">
        <f>Demographics!L$3*((Demographics!L$2-Demographics!L43)/Demographics!L$4)^2</f>
        <v>53.340242180784664</v>
      </c>
      <c r="G38">
        <f>Demographics!M$3*((Demographics!M$2-Demographics!M43)/Demographics!M$4)^2</f>
        <v>54.678218309368134</v>
      </c>
      <c r="H38">
        <f>Demographics!N$3*((Demographics!N$2-Demographics!N43)/Demographics!N$4)^2</f>
        <v>31.036580164507935</v>
      </c>
      <c r="I38">
        <f>Demographics!O$3*((Demographics!O$2-Demographics!O43)/Demographics!O$4)^2</f>
        <v>22.043763608724412</v>
      </c>
      <c r="J38">
        <f>Demographics!P$3*((Demographics!P$2-Demographics!P43)/Demographics!P$4)^2</f>
        <v>7.6778652404976153</v>
      </c>
      <c r="K38">
        <f>Demographics!Q$3*((Demographics!Q$2-Demographics!Q43)/Demographics!Q$4)^2</f>
        <v>0.13271597519304559</v>
      </c>
      <c r="L38">
        <f>Demographics!R$3*((Demographics!R$2-Demographics!R43)/Demographics!R$4)^2</f>
        <v>1.1355963383880197</v>
      </c>
      <c r="M38">
        <f>Demographics!S$3*((Demographics!S$2-Demographics!S43)/Demographics!S$4)^2</f>
        <v>11.841802803703301</v>
      </c>
      <c r="N38">
        <f>Demographics!T$3*((Demographics!T$2-Demographics!T43)/Demographics!T$4)^2</f>
        <v>14.758289605304718</v>
      </c>
      <c r="O38">
        <f>Demographics!U$3*((Demographics!U$2-Demographics!U43)/Demographics!U$4)^2</f>
        <v>25.25208190892246</v>
      </c>
      <c r="P38">
        <f>Demographics!V$3*((Demographics!V$2-Demographics!V43)/Demographics!V$4)^2</f>
        <v>307.70066456268222</v>
      </c>
      <c r="Q38">
        <f>Demographics!W$3*((Demographics!W$2-Demographics!W43)/Demographics!W$4)^2</f>
        <v>19.75922572833878</v>
      </c>
      <c r="R38">
        <f>Demographics!X$3*((Demographics!X$2-Demographics!X43)/Demographics!X$4)^2</f>
        <v>19.121738788628161</v>
      </c>
      <c r="S38">
        <f>Demographics!Y$3*((Demographics!Y$2-Demographics!Y43)/Demographics!Y$4)^2</f>
        <v>0.35157308986840224</v>
      </c>
      <c r="T38">
        <f>Demographics!Z$3*((Demographics!Z$2-Demographics!Z43)/Demographics!Z$4)^2</f>
        <v>133.2855830475271</v>
      </c>
      <c r="U38">
        <f>Demographics!AA$3*((Demographics!AA$2-Demographics!AA43)/Demographics!AA$4)^2</f>
        <v>87.848824674345678</v>
      </c>
      <c r="V38">
        <f>Demographics!AB$3*((Demographics!AB$2-Demographics!AB43)/Demographics!AB$4)^2</f>
        <v>0.35952638036238099</v>
      </c>
    </row>
    <row r="39" spans="1:22" x14ac:dyDescent="0.25">
      <c r="A39">
        <f>Demographics!G$3*((Demographics!G$2-Demographics!G44)/Demographics!G$4)^2</f>
        <v>1.8297852608220819</v>
      </c>
      <c r="B39">
        <f>Demographics!H$3*((Demographics!H$2-Demographics!H44)/Demographics!H$4)^2</f>
        <v>17.753208992190807</v>
      </c>
      <c r="C39">
        <f>Demographics!I$3*((Demographics!I$2-Demographics!I44)/Demographics!I$4)^2</f>
        <v>8.9480475959758241</v>
      </c>
      <c r="D39">
        <f>Demographics!J$3*((Demographics!J$2-Demographics!J44)/Demographics!J$4)^2</f>
        <v>3.6920956895314161</v>
      </c>
      <c r="E39">
        <f>Demographics!K$3*((Demographics!K$2-Demographics!K44)/Demographics!K$4)^2</f>
        <v>35.107262326790078</v>
      </c>
      <c r="F39">
        <f>Demographics!L$3*((Demographics!L$2-Demographics!L44)/Demographics!L$4)^2</f>
        <v>11.870148590023579</v>
      </c>
      <c r="G39">
        <f>Demographics!M$3*((Demographics!M$2-Demographics!M44)/Demographics!M$4)^2</f>
        <v>51.734649644308142</v>
      </c>
      <c r="H39">
        <f>Demographics!N$3*((Demographics!N$2-Demographics!N44)/Demographics!N$4)^2</f>
        <v>0.14500370179119063</v>
      </c>
      <c r="I39">
        <f>Demographics!O$3*((Demographics!O$2-Demographics!O44)/Demographics!O$4)^2</f>
        <v>6.8017553228074972</v>
      </c>
      <c r="J39">
        <f>Demographics!P$3*((Demographics!P$2-Demographics!P44)/Demographics!P$4)^2</f>
        <v>4.1846370596899565</v>
      </c>
      <c r="K39">
        <f>Demographics!Q$3*((Demographics!Q$2-Demographics!Q44)/Demographics!Q$4)^2</f>
        <v>1.8792243885977022</v>
      </c>
      <c r="L39">
        <f>Demographics!R$3*((Demographics!R$2-Demographics!R44)/Demographics!R$4)^2</f>
        <v>0.16059602835551184</v>
      </c>
      <c r="M39">
        <f>Demographics!S$3*((Demographics!S$2-Demographics!S44)/Demographics!S$4)^2</f>
        <v>3.9438290283697572</v>
      </c>
      <c r="N39">
        <f>Demographics!T$3*((Demographics!T$2-Demographics!T44)/Demographics!T$4)^2</f>
        <v>5.6850715667871707</v>
      </c>
      <c r="O39">
        <f>Demographics!U$3*((Demographics!U$2-Demographics!U44)/Demographics!U$4)^2</f>
        <v>18.900751111319831</v>
      </c>
      <c r="P39">
        <f>Demographics!V$3*((Demographics!V$2-Demographics!V44)/Demographics!V$4)^2</f>
        <v>294.3263933276466</v>
      </c>
      <c r="Q39">
        <f>Demographics!W$3*((Demographics!W$2-Demographics!W44)/Demographics!W$4)^2</f>
        <v>14.562643171128734</v>
      </c>
      <c r="R39">
        <f>Demographics!X$3*((Demographics!X$2-Demographics!X44)/Demographics!X$4)^2</f>
        <v>5.1596836346196815</v>
      </c>
      <c r="S39">
        <f>Demographics!Y$3*((Demographics!Y$2-Demographics!Y44)/Demographics!Y$4)^2</f>
        <v>8.6961084353310589</v>
      </c>
      <c r="T39">
        <f>Demographics!Z$3*((Demographics!Z$2-Demographics!Z44)/Demographics!Z$4)^2</f>
        <v>45.201395513932866</v>
      </c>
      <c r="U39">
        <f>Demographics!AA$3*((Demographics!AA$2-Demographics!AA44)/Demographics!AA$4)^2</f>
        <v>24.965598401495964</v>
      </c>
      <c r="V39">
        <f>Demographics!AB$3*((Demographics!AB$2-Demographics!AB44)/Demographics!AB$4)^2</f>
        <v>4.0965586432358319E-3</v>
      </c>
    </row>
    <row r="40" spans="1:22" x14ac:dyDescent="0.25">
      <c r="A40">
        <f>Demographics!G$3*((Demographics!G$2-Demographics!G45)/Demographics!G$4)^2</f>
        <v>2.8653964207573801</v>
      </c>
      <c r="B40">
        <f>Demographics!H$3*((Demographics!H$2-Demographics!H45)/Demographics!H$4)^2</f>
        <v>28.187677303897061</v>
      </c>
      <c r="C40">
        <f>Demographics!I$3*((Demographics!I$2-Demographics!I45)/Demographics!I$4)^2</f>
        <v>0.52577918174893612</v>
      </c>
      <c r="D40">
        <f>Demographics!J$3*((Demographics!J$2-Demographics!J45)/Demographics!J$4)^2</f>
        <v>2.0392434428583432</v>
      </c>
      <c r="E40">
        <f>Demographics!K$3*((Demographics!K$2-Demographics!K45)/Demographics!K$4)^2</f>
        <v>39.885820342316556</v>
      </c>
      <c r="F40">
        <f>Demographics!L$3*((Demographics!L$2-Demographics!L45)/Demographics!L$4)^2</f>
        <v>7.2051476128018592</v>
      </c>
      <c r="G40">
        <f>Demographics!M$3*((Demographics!M$2-Demographics!M45)/Demographics!M$4)^2</f>
        <v>13.923445416005297</v>
      </c>
      <c r="H40">
        <f>Demographics!N$3*((Demographics!N$2-Demographics!N45)/Demographics!N$4)^2</f>
        <v>0.12254991625500136</v>
      </c>
      <c r="I40">
        <f>Demographics!O$3*((Demographics!O$2-Demographics!O45)/Demographics!O$4)^2</f>
        <v>6.8027207423487415</v>
      </c>
      <c r="J40">
        <f>Demographics!P$3*((Demographics!P$2-Demographics!P45)/Demographics!P$4)^2</f>
        <v>1.3610338700123865</v>
      </c>
      <c r="K40">
        <f>Demographics!Q$3*((Demographics!Q$2-Demographics!Q45)/Demographics!Q$4)^2</f>
        <v>32.831745588074021</v>
      </c>
      <c r="L40">
        <f>Demographics!R$3*((Demographics!R$2-Demographics!R45)/Demographics!R$4)^2</f>
        <v>1.036622728910318</v>
      </c>
      <c r="M40">
        <f>Demographics!S$3*((Demographics!S$2-Demographics!S45)/Demographics!S$4)^2</f>
        <v>12.677896990344225</v>
      </c>
      <c r="N40">
        <f>Demographics!T$3*((Demographics!T$2-Demographics!T45)/Demographics!T$4)^2</f>
        <v>5.7242612553755047E-2</v>
      </c>
      <c r="O40">
        <f>Demographics!U$3*((Demographics!U$2-Demographics!U45)/Demographics!U$4)^2</f>
        <v>7.152244851018323</v>
      </c>
      <c r="P40">
        <f>Demographics!V$3*((Demographics!V$2-Demographics!V45)/Demographics!V$4)^2</f>
        <v>259.59966096704125</v>
      </c>
      <c r="Q40">
        <f>Demographics!W$3*((Demographics!W$2-Demographics!W45)/Demographics!W$4)^2</f>
        <v>0.51557074816033055</v>
      </c>
      <c r="R40">
        <f>Demographics!X$3*((Demographics!X$2-Demographics!X45)/Demographics!X$4)^2</f>
        <v>0.60297724069714431</v>
      </c>
      <c r="S40">
        <f>Demographics!Y$3*((Demographics!Y$2-Demographics!Y45)/Demographics!Y$4)^2</f>
        <v>9.4678480048909712</v>
      </c>
      <c r="T40">
        <f>Demographics!Z$3*((Demographics!Z$2-Demographics!Z45)/Demographics!Z$4)^2</f>
        <v>18.347867783113816</v>
      </c>
      <c r="U40">
        <f>Demographics!AA$3*((Demographics!AA$2-Demographics!AA45)/Demographics!AA$4)^2</f>
        <v>56.483282425166038</v>
      </c>
      <c r="V40">
        <f>Demographics!AB$3*((Demographics!AB$2-Demographics!AB45)/Demographics!AB$4)^2</f>
        <v>0</v>
      </c>
    </row>
    <row r="41" spans="1:22" x14ac:dyDescent="0.25">
      <c r="A41">
        <f>Demographics!G$3*((Demographics!G$2-Demographics!G46)/Demographics!G$4)^2</f>
        <v>1.9433138355309549</v>
      </c>
      <c r="B41">
        <f>Demographics!H$3*((Demographics!H$2-Demographics!H46)/Demographics!H$4)^2</f>
        <v>107.95142753774664</v>
      </c>
      <c r="C41">
        <f>Demographics!I$3*((Demographics!I$2-Demographics!I46)/Demographics!I$4)^2</f>
        <v>95.726067701419311</v>
      </c>
      <c r="D41">
        <f>Demographics!J$3*((Demographics!J$2-Demographics!J46)/Demographics!J$4)^2</f>
        <v>4.2189576819024284</v>
      </c>
      <c r="E41">
        <f>Demographics!K$3*((Demographics!K$2-Demographics!K46)/Demographics!K$4)^2</f>
        <v>80.383263677046614</v>
      </c>
      <c r="F41">
        <f>Demographics!L$3*((Demographics!L$2-Demographics!L46)/Demographics!L$4)^2</f>
        <v>4.0560446071483405</v>
      </c>
      <c r="G41">
        <f>Demographics!M$3*((Demographics!M$2-Demographics!M46)/Demographics!M$4)^2</f>
        <v>3.6935204849425833</v>
      </c>
      <c r="H41">
        <f>Demographics!N$3*((Demographics!N$2-Demographics!N46)/Demographics!N$4)^2</f>
        <v>7.3639544683606395E-2</v>
      </c>
      <c r="I41">
        <f>Demographics!O$3*((Demographics!O$2-Demographics!O46)/Demographics!O$4)^2</f>
        <v>6.6534051252359911E-3</v>
      </c>
      <c r="J41">
        <f>Demographics!P$3*((Demographics!P$2-Demographics!P46)/Demographics!P$4)^2</f>
        <v>14.81491194070143</v>
      </c>
      <c r="K41">
        <f>Demographics!Q$3*((Demographics!Q$2-Demographics!Q46)/Demographics!Q$4)^2</f>
        <v>5.6218059986881181</v>
      </c>
      <c r="L41">
        <f>Demographics!R$3*((Demographics!R$2-Demographics!R46)/Demographics!R$4)^2</f>
        <v>2.9106431632430705</v>
      </c>
      <c r="M41">
        <f>Demographics!S$3*((Demographics!S$2-Demographics!S46)/Demographics!S$4)^2</f>
        <v>13.762601557489957</v>
      </c>
      <c r="N41">
        <f>Demographics!T$3*((Demographics!T$2-Demographics!T46)/Demographics!T$4)^2</f>
        <v>22.158168853412953</v>
      </c>
      <c r="O41">
        <f>Demographics!U$3*((Demographics!U$2-Demographics!U46)/Demographics!U$4)^2</f>
        <v>53.163216647827078</v>
      </c>
      <c r="P41">
        <f>Demographics!V$3*((Demographics!V$2-Demographics!V46)/Demographics!V$4)^2</f>
        <v>316.31131651227815</v>
      </c>
      <c r="Q41">
        <f>Demographics!W$3*((Demographics!W$2-Demographics!W46)/Demographics!W$4)^2</f>
        <v>24.314367965585735</v>
      </c>
      <c r="R41">
        <f>Demographics!X$3*((Demographics!X$2-Demographics!X46)/Demographics!X$4)^2</f>
        <v>9.5301000935943492</v>
      </c>
      <c r="S41">
        <f>Demographics!Y$3*((Demographics!Y$2-Demographics!Y46)/Demographics!Y$4)^2</f>
        <v>16.883973728534631</v>
      </c>
      <c r="T41">
        <f>Demographics!Z$3*((Demographics!Z$2-Demographics!Z46)/Demographics!Z$4)^2</f>
        <v>41.940242158467946</v>
      </c>
      <c r="U41">
        <f>Demographics!AA$3*((Demographics!AA$2-Demographics!AA46)/Demographics!AA$4)^2</f>
        <v>77.259362851604834</v>
      </c>
      <c r="V41">
        <f>Demographics!AB$3*((Demographics!AB$2-Demographics!AB46)/Demographics!AB$4)^2</f>
        <v>9.6206306025489914E-3</v>
      </c>
    </row>
    <row r="42" spans="1:22" x14ac:dyDescent="0.25">
      <c r="A42">
        <f>Demographics!G$3*((Demographics!G$2-Demographics!G47)/Demographics!G$4)^2</f>
        <v>0.44985397705731606</v>
      </c>
      <c r="B42">
        <f>Demographics!H$3*((Demographics!H$2-Demographics!H47)/Demographics!H$4)^2</f>
        <v>40.731286167145313</v>
      </c>
      <c r="C42">
        <f>Demographics!I$3*((Demographics!I$2-Demographics!I47)/Demographics!I$4)^2</f>
        <v>70.132908390558583</v>
      </c>
      <c r="D42">
        <f>Demographics!J$3*((Demographics!J$2-Demographics!J47)/Demographics!J$4)^2</f>
        <v>5.5808792441415518</v>
      </c>
      <c r="E42">
        <f>Demographics!K$3*((Demographics!K$2-Demographics!K47)/Demographics!K$4)^2</f>
        <v>71.81691967837763</v>
      </c>
      <c r="F42">
        <f>Demographics!L$3*((Demographics!L$2-Demographics!L47)/Demographics!L$4)^2</f>
        <v>0.54280247037306095</v>
      </c>
      <c r="G42">
        <f>Demographics!M$3*((Demographics!M$2-Demographics!M47)/Demographics!M$4)^2</f>
        <v>7.5549239021403869</v>
      </c>
      <c r="H42">
        <f>Demographics!N$3*((Demographics!N$2-Demographics!N47)/Demographics!N$4)^2</f>
        <v>1.1294170460337019</v>
      </c>
      <c r="I42">
        <f>Demographics!O$3*((Demographics!O$2-Demographics!O47)/Demographics!O$4)^2</f>
        <v>0.50838600187805794</v>
      </c>
      <c r="J42">
        <f>Demographics!P$3*((Demographics!P$2-Demographics!P47)/Demographics!P$4)^2</f>
        <v>5.1005107825653919</v>
      </c>
      <c r="K42">
        <f>Demographics!Q$3*((Demographics!Q$2-Demographics!Q47)/Demographics!Q$4)^2</f>
        <v>3.6034535678405248</v>
      </c>
      <c r="L42">
        <f>Demographics!R$3*((Demographics!R$2-Demographics!R47)/Demographics!R$4)^2</f>
        <v>2.4222254422582647</v>
      </c>
      <c r="M42">
        <f>Demographics!S$3*((Demographics!S$2-Demographics!S47)/Demographics!S$4)^2</f>
        <v>12.314402978412353</v>
      </c>
      <c r="N42">
        <f>Demographics!T$3*((Demographics!T$2-Demographics!T47)/Demographics!T$4)^2</f>
        <v>14.677306913066664</v>
      </c>
      <c r="O42">
        <f>Demographics!U$3*((Demographics!U$2-Demographics!U47)/Demographics!U$4)^2</f>
        <v>44.656340028528618</v>
      </c>
      <c r="P42">
        <f>Demographics!V$3*((Demographics!V$2-Demographics!V47)/Demographics!V$4)^2</f>
        <v>252.7051344561439</v>
      </c>
      <c r="Q42">
        <f>Demographics!W$3*((Demographics!W$2-Demographics!W47)/Demographics!W$4)^2</f>
        <v>13.068821093522907</v>
      </c>
      <c r="R42">
        <f>Demographics!X$3*((Demographics!X$2-Demographics!X47)/Demographics!X$4)^2</f>
        <v>0.80335383715531516</v>
      </c>
      <c r="S42">
        <f>Demographics!Y$3*((Demographics!Y$2-Demographics!Y47)/Demographics!Y$4)^2</f>
        <v>9.1163010079806739</v>
      </c>
      <c r="T42">
        <f>Demographics!Z$3*((Demographics!Z$2-Demographics!Z47)/Demographics!Z$4)^2</f>
        <v>5.4556583693642413E-2</v>
      </c>
      <c r="U42">
        <f>Demographics!AA$3*((Demographics!AA$2-Demographics!AA47)/Demographics!AA$4)^2</f>
        <v>119.93939879361575</v>
      </c>
      <c r="V42">
        <f>Demographics!AB$3*((Demographics!AB$2-Demographics!AB47)/Demographics!AB$4)^2</f>
        <v>0</v>
      </c>
    </row>
    <row r="43" spans="1:22" x14ac:dyDescent="0.25">
      <c r="A43">
        <f>Demographics!G$3*((Demographics!G$2-Demographics!G48)/Demographics!G$4)^2</f>
        <v>0.4963610191032124</v>
      </c>
      <c r="B43">
        <f>Demographics!H$3*((Demographics!H$2-Demographics!H48)/Demographics!H$4)^2</f>
        <v>0.51939613381018368</v>
      </c>
      <c r="C43">
        <f>Demographics!I$3*((Demographics!I$2-Demographics!I48)/Demographics!I$4)^2</f>
        <v>60.027786750121294</v>
      </c>
      <c r="D43">
        <f>Demographics!J$3*((Demographics!J$2-Demographics!J48)/Demographics!J$4)^2</f>
        <v>6.2314374047996273</v>
      </c>
      <c r="E43">
        <f>Demographics!K$3*((Demographics!K$2-Demographics!K48)/Demographics!K$4)^2</f>
        <v>97.608311499098591</v>
      </c>
      <c r="F43">
        <f>Demographics!L$3*((Demographics!L$2-Demographics!L48)/Demographics!L$4)^2</f>
        <v>18.449291867094153</v>
      </c>
      <c r="G43">
        <f>Demographics!M$3*((Demographics!M$2-Demographics!M48)/Demographics!M$4)^2</f>
        <v>8.0411824008796984</v>
      </c>
      <c r="H43">
        <f>Demographics!N$3*((Demographics!N$2-Demographics!N48)/Demographics!N$4)^2</f>
        <v>3.2872822742562975</v>
      </c>
      <c r="I43">
        <f>Demographics!O$3*((Demographics!O$2-Demographics!O48)/Demographics!O$4)^2</f>
        <v>1.6077831852657487</v>
      </c>
      <c r="J43">
        <f>Demographics!P$3*((Demographics!P$2-Demographics!P48)/Demographics!P$4)^2</f>
        <v>21.98784902408541</v>
      </c>
      <c r="K43">
        <f>Demographics!Q$3*((Demographics!Q$2-Demographics!Q48)/Demographics!Q$4)^2</f>
        <v>5.7218711265996598</v>
      </c>
      <c r="L43">
        <f>Demographics!R$3*((Demographics!R$2-Demographics!R48)/Demographics!R$4)^2</f>
        <v>2.882850204405341</v>
      </c>
      <c r="M43">
        <f>Demographics!S$3*((Demographics!S$2-Demographics!S48)/Demographics!S$4)^2</f>
        <v>13.348193802232595</v>
      </c>
      <c r="N43">
        <f>Demographics!T$3*((Demographics!T$2-Demographics!T48)/Demographics!T$4)^2</f>
        <v>22.020706132595734</v>
      </c>
      <c r="O43">
        <f>Demographics!U$3*((Demographics!U$2-Demographics!U48)/Demographics!U$4)^2</f>
        <v>55.24472953526876</v>
      </c>
      <c r="P43">
        <f>Demographics!V$3*((Demographics!V$2-Demographics!V48)/Demographics!V$4)^2</f>
        <v>321.18578387653224</v>
      </c>
      <c r="Q43">
        <f>Demographics!W$3*((Demographics!W$2-Demographics!W48)/Demographics!W$4)^2</f>
        <v>25.33708355678748</v>
      </c>
      <c r="R43">
        <f>Demographics!X$3*((Demographics!X$2-Demographics!X48)/Demographics!X$4)^2</f>
        <v>8.442118832249174E-6</v>
      </c>
      <c r="S43">
        <f>Demographics!Y$3*((Demographics!Y$2-Demographics!Y48)/Demographics!Y$4)^2</f>
        <v>11.300783062847536</v>
      </c>
      <c r="T43">
        <f>Demographics!Z$3*((Demographics!Z$2-Demographics!Z48)/Demographics!Z$4)^2</f>
        <v>77.064559305376406</v>
      </c>
      <c r="U43">
        <f>Demographics!AA$3*((Demographics!AA$2-Demographics!AA48)/Demographics!AA$4)^2</f>
        <v>112.4818374961184</v>
      </c>
      <c r="V43">
        <f>Demographics!AB$3*((Demographics!AB$2-Demographics!AB48)/Demographics!AB$4)^2</f>
        <v>3.5326742114491792E-2</v>
      </c>
    </row>
    <row r="44" spans="1:22" x14ac:dyDescent="0.25">
      <c r="A44">
        <f>Demographics!G$3*((Demographics!G$2-Demographics!G49)/Demographics!G$4)^2</f>
        <v>0.40803081819257842</v>
      </c>
      <c r="B44">
        <f>Demographics!H$3*((Demographics!H$2-Demographics!H49)/Demographics!H$4)^2</f>
        <v>2.4422763561346265E-2</v>
      </c>
      <c r="C44">
        <f>Demographics!I$3*((Demographics!I$2-Demographics!I49)/Demographics!I$4)^2</f>
        <v>31.58397607147354</v>
      </c>
      <c r="D44">
        <f>Demographics!J$3*((Demographics!J$2-Demographics!J49)/Demographics!J$4)^2</f>
        <v>19.193389034630286</v>
      </c>
      <c r="E44">
        <f>Demographics!K$3*((Demographics!K$2-Demographics!K49)/Demographics!K$4)^2</f>
        <v>108.42747864465254</v>
      </c>
      <c r="F44">
        <f>Demographics!L$3*((Demographics!L$2-Demographics!L49)/Demographics!L$4)^2</f>
        <v>18.029420667129131</v>
      </c>
      <c r="G44">
        <f>Demographics!M$3*((Demographics!M$2-Demographics!M49)/Demographics!M$4)^2</f>
        <v>18.166011485697048</v>
      </c>
      <c r="H44">
        <f>Demographics!N$3*((Demographics!N$2-Demographics!N49)/Demographics!N$4)^2</f>
        <v>9.5635344785878278</v>
      </c>
      <c r="I44">
        <f>Demographics!O$3*((Demographics!O$2-Demographics!O49)/Demographics!O$4)^2</f>
        <v>10.405160573458453</v>
      </c>
      <c r="J44">
        <f>Demographics!P$3*((Demographics!P$2-Demographics!P49)/Demographics!P$4)^2</f>
        <v>17.799526238086088</v>
      </c>
      <c r="K44">
        <f>Demographics!Q$3*((Demographics!Q$2-Demographics!Q49)/Demographics!Q$4)^2</f>
        <v>5.8590674332997663</v>
      </c>
      <c r="L44">
        <f>Demographics!R$3*((Demographics!R$2-Demographics!R49)/Demographics!R$4)^2</f>
        <v>2.9231638200777241</v>
      </c>
      <c r="M44">
        <f>Demographics!S$3*((Demographics!S$2-Demographics!S49)/Demographics!S$4)^2</f>
        <v>13.068447348665732</v>
      </c>
      <c r="N44">
        <f>Demographics!T$3*((Demographics!T$2-Demographics!T49)/Demographics!T$4)^2</f>
        <v>22.785539699332496</v>
      </c>
      <c r="O44">
        <f>Demographics!U$3*((Demographics!U$2-Demographics!U49)/Demographics!U$4)^2</f>
        <v>53.38201799235344</v>
      </c>
      <c r="P44">
        <f>Demographics!V$3*((Demographics!V$2-Demographics!V49)/Demographics!V$4)^2</f>
        <v>317.72976969515179</v>
      </c>
      <c r="Q44">
        <f>Demographics!W$3*((Demographics!W$2-Demographics!W49)/Demographics!W$4)^2</f>
        <v>24.770973052430563</v>
      </c>
      <c r="R44">
        <f>Demographics!X$3*((Demographics!X$2-Demographics!X49)/Demographics!X$4)^2</f>
        <v>3.3309195987568727</v>
      </c>
      <c r="S44">
        <f>Demographics!Y$3*((Demographics!Y$2-Demographics!Y49)/Demographics!Y$4)^2</f>
        <v>6.2160395868021574</v>
      </c>
      <c r="T44">
        <f>Demographics!Z$3*((Demographics!Z$2-Demographics!Z49)/Demographics!Z$4)^2</f>
        <v>102.66614926933963</v>
      </c>
      <c r="U44">
        <f>Demographics!AA$3*((Demographics!AA$2-Demographics!AA49)/Demographics!AA$4)^2</f>
        <v>105.83848061462295</v>
      </c>
      <c r="V44">
        <f>Demographics!AB$3*((Demographics!AB$2-Demographics!AB49)/Demographics!AB$4)^2</f>
        <v>2.0821372517467646E-2</v>
      </c>
    </row>
    <row r="45" spans="1:22" x14ac:dyDescent="0.25">
      <c r="A45">
        <f>Demographics!G$3*((Demographics!G$2-Demographics!G50)/Demographics!G$4)^2</f>
        <v>4.4276285323595517E-2</v>
      </c>
      <c r="B45">
        <f>Demographics!H$3*((Demographics!H$2-Demographics!H50)/Demographics!H$4)^2</f>
        <v>4.7974876495532914</v>
      </c>
      <c r="C45">
        <f>Demographics!I$3*((Demographics!I$2-Demographics!I50)/Demographics!I$4)^2</f>
        <v>32.865685941812444</v>
      </c>
      <c r="D45">
        <f>Demographics!J$3*((Demographics!J$2-Demographics!J50)/Demographics!J$4)^2</f>
        <v>24.532236431527661</v>
      </c>
      <c r="E45">
        <f>Demographics!K$3*((Demographics!K$2-Demographics!K50)/Demographics!K$4)^2</f>
        <v>122.52293429003907</v>
      </c>
      <c r="F45">
        <f>Demographics!L$3*((Demographics!L$2-Demographics!L50)/Demographics!L$4)^2</f>
        <v>17.393256484747059</v>
      </c>
      <c r="G45">
        <f>Demographics!M$3*((Demographics!M$2-Demographics!M50)/Demographics!M$4)^2</f>
        <v>3.0940270810756179</v>
      </c>
      <c r="H45">
        <f>Demographics!N$3*((Demographics!N$2-Demographics!N50)/Demographics!N$4)^2</f>
        <v>8.129491845375945</v>
      </c>
      <c r="I45">
        <f>Demographics!O$3*((Demographics!O$2-Demographics!O50)/Demographics!O$4)^2</f>
        <v>2.7213928002064365</v>
      </c>
      <c r="J45">
        <f>Demographics!P$3*((Demographics!P$2-Demographics!P50)/Demographics!P$4)^2</f>
        <v>17.826335725341551</v>
      </c>
      <c r="K45">
        <f>Demographics!Q$3*((Demographics!Q$2-Demographics!Q50)/Demographics!Q$4)^2</f>
        <v>5.3198402805369227</v>
      </c>
      <c r="L45">
        <f>Demographics!R$3*((Demographics!R$2-Demographics!R50)/Demographics!R$4)^2</f>
        <v>2.889931886525265</v>
      </c>
      <c r="M45">
        <f>Demographics!S$3*((Demographics!S$2-Demographics!S50)/Demographics!S$4)^2</f>
        <v>12.091057717388145</v>
      </c>
      <c r="N45">
        <f>Demographics!T$3*((Demographics!T$2-Demographics!T50)/Demographics!T$4)^2</f>
        <v>21.235596885239769</v>
      </c>
      <c r="O45">
        <f>Demographics!U$3*((Demographics!U$2-Demographics!U50)/Demographics!U$4)^2</f>
        <v>54.259487396232771</v>
      </c>
      <c r="P45">
        <f>Demographics!V$3*((Demographics!V$2-Demographics!V50)/Demographics!V$4)^2</f>
        <v>319.724557243893</v>
      </c>
      <c r="Q45">
        <f>Demographics!W$3*((Demographics!W$2-Demographics!W50)/Demographics!W$4)^2</f>
        <v>24.865217558120534</v>
      </c>
      <c r="R45">
        <f>Demographics!X$3*((Demographics!X$2-Demographics!X50)/Demographics!X$4)^2</f>
        <v>6.2954719493548215</v>
      </c>
      <c r="S45">
        <f>Demographics!Y$3*((Demographics!Y$2-Demographics!Y50)/Demographics!Y$4)^2</f>
        <v>4.8980166292405798</v>
      </c>
      <c r="T45">
        <f>Demographics!Z$3*((Demographics!Z$2-Demographics!Z50)/Demographics!Z$4)^2</f>
        <v>78.460010434984596</v>
      </c>
      <c r="U45">
        <f>Demographics!AA$3*((Demographics!AA$2-Demographics!AA50)/Demographics!AA$4)^2</f>
        <v>95.433846268845571</v>
      </c>
      <c r="V45">
        <f>Demographics!AB$3*((Demographics!AB$2-Demographics!AB50)/Demographics!AB$4)^2</f>
        <v>3.2922359242052147E-2</v>
      </c>
    </row>
    <row r="46" spans="1:22" x14ac:dyDescent="0.25">
      <c r="A46">
        <f>Demographics!G$3*((Demographics!G$2-Demographics!G51)/Demographics!G$4)^2</f>
        <v>2.0981855328478716</v>
      </c>
      <c r="B46">
        <f>Demographics!H$3*((Demographics!H$2-Demographics!H51)/Demographics!H$4)^2</f>
        <v>1.7957164303102604</v>
      </c>
      <c r="C46">
        <f>Demographics!I$3*((Demographics!I$2-Demographics!I51)/Demographics!I$4)^2</f>
        <v>39.892376443484089</v>
      </c>
      <c r="D46">
        <f>Demographics!J$3*((Demographics!J$2-Demographics!J51)/Demographics!J$4)^2</f>
        <v>8.2222384166677589</v>
      </c>
      <c r="E46">
        <f>Demographics!K$3*((Demographics!K$2-Demographics!K51)/Demographics!K$4)^2</f>
        <v>45.0180996647087</v>
      </c>
      <c r="F46">
        <f>Demographics!L$3*((Demographics!L$2-Demographics!L51)/Demographics!L$4)^2</f>
        <v>13.828237625274388</v>
      </c>
      <c r="G46">
        <f>Demographics!M$3*((Demographics!M$2-Demographics!M51)/Demographics!M$4)^2</f>
        <v>38.362169990219613</v>
      </c>
      <c r="H46">
        <f>Demographics!N$3*((Demographics!N$2-Demographics!N51)/Demographics!N$4)^2</f>
        <v>2.6075268040063522</v>
      </c>
      <c r="I46">
        <f>Demographics!O$3*((Demographics!O$2-Demographics!O51)/Demographics!O$4)^2</f>
        <v>4.8735010618600532E-3</v>
      </c>
      <c r="J46">
        <f>Demographics!P$3*((Demographics!P$2-Demographics!P51)/Demographics!P$4)^2</f>
        <v>10.555790263133144</v>
      </c>
      <c r="K46">
        <f>Demographics!Q$3*((Demographics!Q$2-Demographics!Q51)/Demographics!Q$4)^2</f>
        <v>6.0828688406564204</v>
      </c>
      <c r="L46">
        <f>Demographics!R$3*((Demographics!R$2-Demographics!R51)/Demographics!R$4)^2</f>
        <v>2.3221385247204976E-4</v>
      </c>
      <c r="M46">
        <f>Demographics!S$3*((Demographics!S$2-Demographics!S51)/Demographics!S$4)^2</f>
        <v>12.368919789671754</v>
      </c>
      <c r="N46">
        <f>Demographics!T$3*((Demographics!T$2-Demographics!T51)/Demographics!T$4)^2</f>
        <v>9.9857911253987872</v>
      </c>
      <c r="O46">
        <f>Demographics!U$3*((Demographics!U$2-Demographics!U51)/Demographics!U$4)^2</f>
        <v>48.113784746598505</v>
      </c>
      <c r="P46">
        <f>Demographics!V$3*((Demographics!V$2-Demographics!V51)/Demographics!V$4)^2</f>
        <v>274.45054822570575</v>
      </c>
      <c r="Q46">
        <f>Demographics!W$3*((Demographics!W$2-Demographics!W51)/Demographics!W$4)^2</f>
        <v>19.938975173214128</v>
      </c>
      <c r="R46">
        <f>Demographics!X$3*((Demographics!X$2-Demographics!X51)/Demographics!X$4)^2</f>
        <v>0.54510436947315599</v>
      </c>
      <c r="S46">
        <f>Demographics!Y$3*((Demographics!Y$2-Demographics!Y51)/Demographics!Y$4)^2</f>
        <v>1.9419983729657713</v>
      </c>
      <c r="T46">
        <f>Demographics!Z$3*((Demographics!Z$2-Demographics!Z51)/Demographics!Z$4)^2</f>
        <v>53.156212579974095</v>
      </c>
      <c r="U46">
        <f>Demographics!AA$3*((Demographics!AA$2-Demographics!AA51)/Demographics!AA$4)^2</f>
        <v>51.484638663369516</v>
      </c>
      <c r="V46">
        <f>Demographics!AB$3*((Demographics!AB$2-Demographics!AB51)/Demographics!AB$4)^2</f>
        <v>2.0629054749603304E-2</v>
      </c>
    </row>
    <row r="47" spans="1:22" x14ac:dyDescent="0.25">
      <c r="A47">
        <f>Demographics!G$3*((Demographics!G$2-Demographics!G52)/Demographics!G$4)^2</f>
        <v>9.9148665078108399E-3</v>
      </c>
      <c r="B47">
        <f>Demographics!H$3*((Demographics!H$2-Demographics!H52)/Demographics!H$4)^2</f>
        <v>1.7430716670531865E-2</v>
      </c>
      <c r="C47">
        <f>Demographics!I$3*((Demographics!I$2-Demographics!I52)/Demographics!I$4)^2</f>
        <v>67.918995658129646</v>
      </c>
      <c r="D47">
        <f>Demographics!J$3*((Demographics!J$2-Demographics!J52)/Demographics!J$4)^2</f>
        <v>14.833052131801395</v>
      </c>
      <c r="E47">
        <f>Demographics!K$3*((Demographics!K$2-Demographics!K52)/Demographics!K$4)^2</f>
        <v>72.439850096846754</v>
      </c>
      <c r="F47">
        <f>Demographics!L$3*((Demographics!L$2-Demographics!L52)/Demographics!L$4)^2</f>
        <v>23.226331273108361</v>
      </c>
      <c r="G47">
        <f>Demographics!M$3*((Demographics!M$2-Demographics!M52)/Demographics!M$4)^2</f>
        <v>42.071938922159951</v>
      </c>
      <c r="H47">
        <f>Demographics!N$3*((Demographics!N$2-Demographics!N52)/Demographics!N$4)^2</f>
        <v>13.101957349128996</v>
      </c>
      <c r="I47">
        <f>Demographics!O$3*((Demographics!O$2-Demographics!O52)/Demographics!O$4)^2</f>
        <v>7.4689037248736918</v>
      </c>
      <c r="J47">
        <f>Demographics!P$3*((Demographics!P$2-Demographics!P52)/Demographics!P$4)^2</f>
        <v>10.125244868821115</v>
      </c>
      <c r="K47">
        <f>Demographics!Q$3*((Demographics!Q$2-Demographics!Q52)/Demographics!Q$4)^2</f>
        <v>4.386314653823276</v>
      </c>
      <c r="L47">
        <f>Demographics!R$3*((Demographics!R$2-Demographics!R52)/Demographics!R$4)^2</f>
        <v>5.0046110650750222E-2</v>
      </c>
      <c r="M47">
        <f>Demographics!S$3*((Demographics!S$2-Demographics!S52)/Demographics!S$4)^2</f>
        <v>12.710584350206727</v>
      </c>
      <c r="N47">
        <f>Demographics!T$3*((Demographics!T$2-Demographics!T52)/Demographics!T$4)^2</f>
        <v>12.830813551299661</v>
      </c>
      <c r="O47">
        <f>Demographics!U$3*((Demographics!U$2-Demographics!U52)/Demographics!U$4)^2</f>
        <v>44.445209449471399</v>
      </c>
      <c r="P47">
        <f>Demographics!V$3*((Demographics!V$2-Demographics!V52)/Demographics!V$4)^2</f>
        <v>299.93121697216441</v>
      </c>
      <c r="Q47">
        <f>Demographics!W$3*((Demographics!W$2-Demographics!W52)/Demographics!W$4)^2</f>
        <v>23.060641038769518</v>
      </c>
      <c r="R47">
        <f>Demographics!X$3*((Demographics!X$2-Demographics!X52)/Demographics!X$4)^2</f>
        <v>7.5456344708453873</v>
      </c>
      <c r="S47">
        <f>Demographics!Y$3*((Demographics!Y$2-Demographics!Y52)/Demographics!Y$4)^2</f>
        <v>0.22215637148878953</v>
      </c>
      <c r="T47">
        <f>Demographics!Z$3*((Demographics!Z$2-Demographics!Z52)/Demographics!Z$4)^2</f>
        <v>95.467123886935781</v>
      </c>
      <c r="U47">
        <f>Demographics!AA$3*((Demographics!AA$2-Demographics!AA52)/Demographics!AA$4)^2</f>
        <v>65.139729297571947</v>
      </c>
      <c r="V47">
        <f>Demographics!AB$3*((Demographics!AB$2-Demographics!AB52)/Demographics!AB$4)^2</f>
        <v>0.10211432869466788</v>
      </c>
    </row>
    <row r="48" spans="1:22" x14ac:dyDescent="0.25">
      <c r="A48">
        <f>Demographics!G$3*((Demographics!G$2-Demographics!G53)/Demographics!G$4)^2</f>
        <v>1.0292542092124211</v>
      </c>
      <c r="B48">
        <f>Demographics!H$3*((Demographics!H$2-Demographics!H53)/Demographics!H$4)^2</f>
        <v>66.065539845252971</v>
      </c>
      <c r="C48">
        <f>Demographics!I$3*((Demographics!I$2-Demographics!I53)/Demographics!I$4)^2</f>
        <v>0.24305544486715258</v>
      </c>
      <c r="D48">
        <f>Demographics!J$3*((Demographics!J$2-Demographics!J53)/Demographics!J$4)^2</f>
        <v>1.5865628439355004</v>
      </c>
      <c r="E48">
        <f>Demographics!K$3*((Demographics!K$2-Demographics!K53)/Demographics!K$4)^2</f>
        <v>12.936981854454137</v>
      </c>
      <c r="F48">
        <f>Demographics!L$3*((Demographics!L$2-Demographics!L53)/Demographics!L$4)^2</f>
        <v>3.3779799550820565E-3</v>
      </c>
      <c r="G48">
        <f>Demographics!M$3*((Demographics!M$2-Demographics!M53)/Demographics!M$4)^2</f>
        <v>0.23137245838759354</v>
      </c>
      <c r="H48">
        <f>Demographics!N$3*((Demographics!N$2-Demographics!N53)/Demographics!N$4)^2</f>
        <v>8.8371526433071151E-5</v>
      </c>
      <c r="I48">
        <f>Demographics!O$3*((Demographics!O$2-Demographics!O53)/Demographics!O$4)^2</f>
        <v>0.33470568485730501</v>
      </c>
      <c r="J48">
        <f>Demographics!P$3*((Demographics!P$2-Demographics!P53)/Demographics!P$4)^2</f>
        <v>0.2316275695830029</v>
      </c>
      <c r="K48">
        <f>Demographics!Q$3*((Demographics!Q$2-Demographics!Q53)/Demographics!Q$4)^2</f>
        <v>1.2434545379253126</v>
      </c>
      <c r="L48">
        <f>Demographics!R$3*((Demographics!R$2-Demographics!R53)/Demographics!R$4)^2</f>
        <v>2.868609192018559</v>
      </c>
      <c r="M48">
        <f>Demographics!S$3*((Demographics!S$2-Demographics!S53)/Demographics!S$4)^2</f>
        <v>6.5958246742912445</v>
      </c>
      <c r="N48">
        <f>Demographics!T$3*((Demographics!T$2-Demographics!T53)/Demographics!T$4)^2</f>
        <v>0.68892152412616181</v>
      </c>
      <c r="O48">
        <f>Demographics!U$3*((Demographics!U$2-Demographics!U53)/Demographics!U$4)^2</f>
        <v>5.7388086029796037</v>
      </c>
      <c r="P48">
        <f>Demographics!V$3*((Demographics!V$2-Demographics!V53)/Demographics!V$4)^2</f>
        <v>145.25303932384696</v>
      </c>
      <c r="Q48">
        <f>Demographics!W$3*((Demographics!W$2-Demographics!W53)/Demographics!W$4)^2</f>
        <v>0.12728990409586088</v>
      </c>
      <c r="R48">
        <f>Demographics!X$3*((Demographics!X$2-Demographics!X53)/Demographics!X$4)^2</f>
        <v>21.012850313546782</v>
      </c>
      <c r="S48">
        <f>Demographics!Y$3*((Demographics!Y$2-Demographics!Y53)/Demographics!Y$4)^2</f>
        <v>0.17358766297432859</v>
      </c>
      <c r="T48">
        <f>Demographics!Z$3*((Demographics!Z$2-Demographics!Z53)/Demographics!Z$4)^2</f>
        <v>13.153164265601706</v>
      </c>
      <c r="U48">
        <f>Demographics!AA$3*((Demographics!AA$2-Demographics!AA53)/Demographics!AA$4)^2</f>
        <v>36.177333555412332</v>
      </c>
      <c r="V48">
        <f>Demographics!AB$3*((Demographics!AB$2-Demographics!AB53)/Demographics!AB$4)^2</f>
        <v>1.7818564337779301E-5</v>
      </c>
    </row>
    <row r="49" spans="1:22" x14ac:dyDescent="0.25">
      <c r="A49">
        <f>Demographics!G$3*((Demographics!G$2-Demographics!G54)/Demographics!G$4)^2</f>
        <v>2.8845096290663155</v>
      </c>
      <c r="B49">
        <f>Demographics!H$3*((Demographics!H$2-Demographics!H54)/Demographics!H$4)^2</f>
        <v>5.250136941200628</v>
      </c>
      <c r="C49">
        <f>Demographics!I$3*((Demographics!I$2-Demographics!I54)/Demographics!I$4)^2</f>
        <v>53.972719618310826</v>
      </c>
      <c r="D49">
        <f>Demographics!J$3*((Demographics!J$2-Demographics!J54)/Demographics!J$4)^2</f>
        <v>3.2910350313367038</v>
      </c>
      <c r="E49">
        <f>Demographics!K$3*((Demographics!K$2-Demographics!K54)/Demographics!K$4)^2</f>
        <v>11.963489666241379</v>
      </c>
      <c r="F49">
        <f>Demographics!L$3*((Demographics!L$2-Demographics!L54)/Demographics!L$4)^2</f>
        <v>5.9268740698098572</v>
      </c>
      <c r="G49">
        <f>Demographics!M$3*((Demographics!M$2-Demographics!M54)/Demographics!M$4)^2</f>
        <v>39.062069517317255</v>
      </c>
      <c r="H49">
        <f>Demographics!N$3*((Demographics!N$2-Demographics!N54)/Demographics!N$4)^2</f>
        <v>6.5169661612630742E-2</v>
      </c>
      <c r="I49">
        <f>Demographics!O$3*((Demographics!O$2-Demographics!O54)/Demographics!O$4)^2</f>
        <v>1.4057260775312215</v>
      </c>
      <c r="J49">
        <f>Demographics!P$3*((Demographics!P$2-Demographics!P54)/Demographics!P$4)^2</f>
        <v>10.246078100170839</v>
      </c>
      <c r="K49">
        <f>Demographics!Q$3*((Demographics!Q$2-Demographics!Q54)/Demographics!Q$4)^2</f>
        <v>4.5444179038706967</v>
      </c>
      <c r="L49">
        <f>Demographics!R$3*((Demographics!R$2-Demographics!R54)/Demographics!R$4)^2</f>
        <v>5.3807491860784538</v>
      </c>
      <c r="M49">
        <f>Demographics!S$3*((Demographics!S$2-Demographics!S54)/Demographics!S$4)^2</f>
        <v>7.7830339846824836</v>
      </c>
      <c r="N49">
        <f>Demographics!T$3*((Demographics!T$2-Demographics!T54)/Demographics!T$4)^2</f>
        <v>13.225035058877078</v>
      </c>
      <c r="O49">
        <f>Demographics!U$3*((Demographics!U$2-Demographics!U54)/Demographics!U$4)^2</f>
        <v>42.587301382769958</v>
      </c>
      <c r="P49">
        <f>Demographics!V$3*((Demographics!V$2-Demographics!V54)/Demographics!V$4)^2</f>
        <v>294.84800554339927</v>
      </c>
      <c r="Q49">
        <f>Demographics!W$3*((Demographics!W$2-Demographics!W54)/Demographics!W$4)^2</f>
        <v>21.893222701504186</v>
      </c>
      <c r="R49">
        <f>Demographics!X$3*((Demographics!X$2-Demographics!X54)/Demographics!X$4)^2</f>
        <v>1.6626744231946056</v>
      </c>
      <c r="S49">
        <f>Demographics!Y$3*((Demographics!Y$2-Demographics!Y54)/Demographics!Y$4)^2</f>
        <v>3.9777280943810149</v>
      </c>
      <c r="T49">
        <f>Demographics!Z$3*((Demographics!Z$2-Demographics!Z54)/Demographics!Z$4)^2</f>
        <v>60.835117339766391</v>
      </c>
      <c r="U49">
        <f>Demographics!AA$3*((Demographics!AA$2-Demographics!AA54)/Demographics!AA$4)^2</f>
        <v>12.06265942182181</v>
      </c>
      <c r="V49">
        <f>Demographics!AB$3*((Demographics!AB$2-Demographics!AB54)/Demographics!AB$4)^2</f>
        <v>4.4544780415943515E-2</v>
      </c>
    </row>
    <row r="50" spans="1:22" x14ac:dyDescent="0.25">
      <c r="A50">
        <f>Demographics!G$3*((Demographics!G$2-Demographics!G55)/Demographics!G$4)^2</f>
        <v>3.4106893709384778</v>
      </c>
      <c r="B50">
        <f>Demographics!H$3*((Demographics!H$2-Demographics!H55)/Demographics!H$4)^2</f>
        <v>9.813274727618893</v>
      </c>
      <c r="C50">
        <f>Demographics!I$3*((Demographics!I$2-Demographics!I55)/Demographics!I$4)^2</f>
        <v>48.765528799036339</v>
      </c>
      <c r="D50">
        <f>Demographics!J$3*((Demographics!J$2-Demographics!J55)/Demographics!J$4)^2</f>
        <v>5.2050562663352693</v>
      </c>
      <c r="E50">
        <f>Demographics!K$3*((Demographics!K$2-Demographics!K55)/Demographics!K$4)^2</f>
        <v>31.634850831451377</v>
      </c>
      <c r="F50">
        <f>Demographics!L$3*((Demographics!L$2-Demographics!L55)/Demographics!L$4)^2</f>
        <v>9.2657096479392074</v>
      </c>
      <c r="G50">
        <f>Demographics!M$3*((Demographics!M$2-Demographics!M55)/Demographics!M$4)^2</f>
        <v>29.287451767635311</v>
      </c>
      <c r="H50">
        <f>Demographics!N$3*((Demographics!N$2-Demographics!N55)/Demographics!N$4)^2</f>
        <v>0.46367236540202778</v>
      </c>
      <c r="I50">
        <f>Demographics!O$3*((Demographics!O$2-Demographics!O55)/Demographics!O$4)^2</f>
        <v>3.21271712540947</v>
      </c>
      <c r="J50">
        <f>Demographics!P$3*((Demographics!P$2-Demographics!P55)/Demographics!P$4)^2</f>
        <v>11.264263934001624</v>
      </c>
      <c r="K50">
        <f>Demographics!Q$3*((Demographics!Q$2-Demographics!Q55)/Demographics!Q$4)^2</f>
        <v>5.021890998171342</v>
      </c>
      <c r="L50">
        <f>Demographics!R$3*((Demographics!R$2-Demographics!R55)/Demographics!R$4)^2</f>
        <v>6.2110810850037748</v>
      </c>
      <c r="M50">
        <f>Demographics!S$3*((Demographics!S$2-Demographics!S55)/Demographics!S$4)^2</f>
        <v>3.5194842894594687</v>
      </c>
      <c r="N50">
        <f>Demographics!T$3*((Demographics!T$2-Demographics!T55)/Demographics!T$4)^2</f>
        <v>6.6093119271016194</v>
      </c>
      <c r="O50">
        <f>Demographics!U$3*((Demographics!U$2-Demographics!U55)/Demographics!U$4)^2</f>
        <v>51.322770113721518</v>
      </c>
      <c r="P50">
        <f>Demographics!V$3*((Demographics!V$2-Demographics!V55)/Demographics!V$4)^2</f>
        <v>283.82533821986306</v>
      </c>
      <c r="Q50">
        <f>Demographics!W$3*((Demographics!W$2-Demographics!W55)/Demographics!W$4)^2</f>
        <v>21.190091439187743</v>
      </c>
      <c r="R50">
        <f>Demographics!X$3*((Demographics!X$2-Demographics!X55)/Demographics!X$4)^2</f>
        <v>0.70665093254878197</v>
      </c>
      <c r="S50">
        <f>Demographics!Y$3*((Demographics!Y$2-Demographics!Y55)/Demographics!Y$4)^2</f>
        <v>7.0877039173113143</v>
      </c>
      <c r="T50">
        <f>Demographics!Z$3*((Demographics!Z$2-Demographics!Z55)/Demographics!Z$4)^2</f>
        <v>42.215314370868114</v>
      </c>
      <c r="U50">
        <f>Demographics!AA$3*((Demographics!AA$2-Demographics!AA55)/Demographics!AA$4)^2</f>
        <v>30.343727245117933</v>
      </c>
      <c r="V50">
        <f>Demographics!AB$3*((Demographics!AB$2-Demographics!AB55)/Demographics!AB$4)^2</f>
        <v>3.9325245499096509E-2</v>
      </c>
    </row>
    <row r="51" spans="1:22" x14ac:dyDescent="0.25">
      <c r="A51">
        <f>Demographics!G$3*((Demographics!G$2-Demographics!G56)/Demographics!G$4)^2</f>
        <v>1.8501726830182776</v>
      </c>
      <c r="B51">
        <f>Demographics!H$3*((Demographics!H$2-Demographics!H56)/Demographics!H$4)^2</f>
        <v>29.786157974576668</v>
      </c>
      <c r="C51">
        <f>Demographics!I$3*((Demographics!I$2-Demographics!I56)/Demographics!I$4)^2</f>
        <v>38.63236176663235</v>
      </c>
      <c r="D51">
        <f>Demographics!J$3*((Demographics!J$2-Demographics!J56)/Demographics!J$4)^2</f>
        <v>6.1366717582873598</v>
      </c>
      <c r="E51">
        <f>Demographics!K$3*((Demographics!K$2-Demographics!K56)/Demographics!K$4)^2</f>
        <v>57.392029349281152</v>
      </c>
      <c r="F51">
        <f>Demographics!L$3*((Demographics!L$2-Demographics!L56)/Demographics!L$4)^2</f>
        <v>3.1781825865453683</v>
      </c>
      <c r="G51">
        <f>Demographics!M$3*((Demographics!M$2-Demographics!M56)/Demographics!M$4)^2</f>
        <v>0.10808393375777423</v>
      </c>
      <c r="H51">
        <f>Demographics!N$3*((Demographics!N$2-Demographics!N56)/Demographics!N$4)^2</f>
        <v>2.2323113069024823</v>
      </c>
      <c r="I51">
        <f>Demographics!O$3*((Demographics!O$2-Demographics!O56)/Demographics!O$4)^2</f>
        <v>2.9738926101935893E-3</v>
      </c>
      <c r="J51">
        <f>Demographics!P$3*((Demographics!P$2-Demographics!P56)/Demographics!P$4)^2</f>
        <v>8.8702344923641707</v>
      </c>
      <c r="K51">
        <f>Demographics!Q$3*((Demographics!Q$2-Demographics!Q56)/Demographics!Q$4)^2</f>
        <v>3.5121650837264475</v>
      </c>
      <c r="L51">
        <f>Demographics!R$3*((Demographics!R$2-Demographics!R56)/Demographics!R$4)^2</f>
        <v>1.9942717632830544</v>
      </c>
      <c r="M51">
        <f>Demographics!S$3*((Demographics!S$2-Demographics!S56)/Demographics!S$4)^2</f>
        <v>12.137873391362557</v>
      </c>
      <c r="N51">
        <f>Demographics!T$3*((Demographics!T$2-Demographics!T56)/Demographics!T$4)^2</f>
        <v>13.716804420445968</v>
      </c>
      <c r="O51">
        <f>Demographics!U$3*((Demographics!U$2-Demographics!U56)/Demographics!U$4)^2</f>
        <v>45.729652887176599</v>
      </c>
      <c r="P51">
        <f>Demographics!V$3*((Demographics!V$2-Demographics!V56)/Demographics!V$4)^2</f>
        <v>235.6084848242262</v>
      </c>
      <c r="Q51">
        <f>Demographics!W$3*((Demographics!W$2-Demographics!W56)/Demographics!W$4)^2</f>
        <v>19.717721827097108</v>
      </c>
      <c r="R51">
        <f>Demographics!X$3*((Demographics!X$2-Demographics!X56)/Demographics!X$4)^2</f>
        <v>0.67186695305378852</v>
      </c>
      <c r="S51">
        <f>Demographics!Y$3*((Demographics!Y$2-Demographics!Y56)/Demographics!Y$4)^2</f>
        <v>4.2998109019188462</v>
      </c>
      <c r="T51">
        <f>Demographics!Z$3*((Demographics!Z$2-Demographics!Z56)/Demographics!Z$4)^2</f>
        <v>2.7525668103526133</v>
      </c>
      <c r="U51">
        <f>Demographics!AA$3*((Demographics!AA$2-Demographics!AA56)/Demographics!AA$4)^2</f>
        <v>81.896299006750297</v>
      </c>
      <c r="V51">
        <f>Demographics!AB$3*((Demographics!AB$2-Demographics!AB56)/Demographics!AB$4)^2</f>
        <v>6.2662426428814995E-4</v>
      </c>
    </row>
    <row r="52" spans="1:22" x14ac:dyDescent="0.25">
      <c r="A52">
        <f>Demographics!G$3*((Demographics!G$2-Demographics!G57)/Demographics!G$4)^2</f>
        <v>0.31767105222605596</v>
      </c>
      <c r="B52">
        <f>Demographics!H$3*((Demographics!H$2-Demographics!H57)/Demographics!H$4)^2</f>
        <v>5.5436264253523335</v>
      </c>
      <c r="C52">
        <f>Demographics!I$3*((Demographics!I$2-Demographics!I57)/Demographics!I$4)^2</f>
        <v>30.678899605084599</v>
      </c>
      <c r="D52">
        <f>Demographics!J$3*((Demographics!J$2-Demographics!J57)/Demographics!J$4)^2</f>
        <v>23.183493681614763</v>
      </c>
      <c r="E52">
        <f>Demographics!K$3*((Demographics!K$2-Demographics!K57)/Demographics!K$4)^2</f>
        <v>97.909443324570276</v>
      </c>
      <c r="F52">
        <f>Demographics!L$3*((Demographics!L$2-Demographics!L57)/Demographics!L$4)^2</f>
        <v>36.181354191211859</v>
      </c>
      <c r="G52">
        <f>Demographics!M$3*((Demographics!M$2-Demographics!M57)/Demographics!M$4)^2</f>
        <v>43.512879134807648</v>
      </c>
      <c r="H52">
        <f>Demographics!N$3*((Demographics!N$2-Demographics!N57)/Demographics!N$4)^2</f>
        <v>23.301077189593443</v>
      </c>
      <c r="I52">
        <f>Demographics!O$3*((Demographics!O$2-Demographics!O57)/Demographics!O$4)^2</f>
        <v>18.569840603764906</v>
      </c>
      <c r="J52">
        <f>Demographics!P$3*((Demographics!P$2-Demographics!P57)/Demographics!P$4)^2</f>
        <v>10.264225727710439</v>
      </c>
      <c r="K52">
        <f>Demographics!Q$3*((Demographics!Q$2-Demographics!Q57)/Demographics!Q$4)^2</f>
        <v>3.7774489741167629</v>
      </c>
      <c r="L52">
        <f>Demographics!R$3*((Demographics!R$2-Demographics!R57)/Demographics!R$4)^2</f>
        <v>0.61312604320670339</v>
      </c>
      <c r="M52">
        <f>Demographics!S$3*((Demographics!S$2-Demographics!S57)/Demographics!S$4)^2</f>
        <v>12.198870981906284</v>
      </c>
      <c r="N52">
        <f>Demographics!T$3*((Demographics!T$2-Demographics!T57)/Demographics!T$4)^2</f>
        <v>15.77584956589053</v>
      </c>
      <c r="O52">
        <f>Demographics!U$3*((Demographics!U$2-Demographics!U57)/Demographics!U$4)^2</f>
        <v>46.518510056941039</v>
      </c>
      <c r="P52">
        <f>Demographics!V$3*((Demographics!V$2-Demographics!V57)/Demographics!V$4)^2</f>
        <v>310.48133024217293</v>
      </c>
      <c r="Q52">
        <f>Demographics!W$3*((Demographics!W$2-Demographics!W57)/Demographics!W$4)^2</f>
        <v>23.506919096797038</v>
      </c>
      <c r="R52">
        <f>Demographics!X$3*((Demographics!X$2-Demographics!X57)/Demographics!X$4)^2</f>
        <v>26.044003895050373</v>
      </c>
      <c r="S52">
        <f>Demographics!Y$3*((Demographics!Y$2-Demographics!Y57)/Demographics!Y$4)^2</f>
        <v>1.11319551567293E-2</v>
      </c>
      <c r="T52">
        <f>Demographics!Z$3*((Demographics!Z$2-Demographics!Z57)/Demographics!Z$4)^2</f>
        <v>127.19187170232138</v>
      </c>
      <c r="U52">
        <f>Demographics!AA$3*((Demographics!AA$2-Demographics!AA57)/Demographics!AA$4)^2</f>
        <v>101.5882264410715</v>
      </c>
      <c r="V52">
        <f>Demographics!AB$3*((Demographics!AB$2-Demographics!AB57)/Demographics!AB$4)^2</f>
        <v>8.2653621784352718E-3</v>
      </c>
    </row>
    <row r="53" spans="1:22" x14ac:dyDescent="0.25">
      <c r="A53">
        <f>Demographics!G$3*((Demographics!G$2-Demographics!G58)/Demographics!G$4)^2</f>
        <v>2.9036863715856924</v>
      </c>
      <c r="B53">
        <f>Demographics!H$3*((Demographics!H$2-Demographics!H58)/Demographics!H$4)^2</f>
        <v>5.024920721586513</v>
      </c>
      <c r="C53">
        <f>Demographics!I$3*((Demographics!I$2-Demographics!I58)/Demographics!I$4)^2</f>
        <v>29.002209678131642</v>
      </c>
      <c r="D53">
        <f>Demographics!J$3*((Demographics!J$2-Demographics!J58)/Demographics!J$4)^2</f>
        <v>4.4449218363926342</v>
      </c>
      <c r="E53">
        <f>Demographics!K$3*((Demographics!K$2-Demographics!K58)/Demographics!K$4)^2</f>
        <v>59.031687016083509</v>
      </c>
      <c r="F53">
        <f>Demographics!L$3*((Demographics!L$2-Demographics!L58)/Demographics!L$4)^2</f>
        <v>9.0941282900536393</v>
      </c>
      <c r="G53">
        <f>Demographics!M$3*((Demographics!M$2-Demographics!M58)/Demographics!M$4)^2</f>
        <v>13.70121829572274</v>
      </c>
      <c r="H53">
        <f>Demographics!N$3*((Demographics!N$2-Demographics!N58)/Demographics!N$4)^2</f>
        <v>0.88630648241638088</v>
      </c>
      <c r="I53">
        <f>Demographics!O$3*((Demographics!O$2-Demographics!O58)/Demographics!O$4)^2</f>
        <v>0.40081750723220766</v>
      </c>
      <c r="J53">
        <f>Demographics!P$3*((Demographics!P$2-Demographics!P58)/Demographics!P$4)^2</f>
        <v>13.536554260524197</v>
      </c>
      <c r="K53">
        <f>Demographics!Q$3*((Demographics!Q$2-Demographics!Q58)/Demographics!Q$4)^2</f>
        <v>2.2489674397123225</v>
      </c>
      <c r="L53">
        <f>Demographics!R$3*((Demographics!R$2-Demographics!R58)/Demographics!R$4)^2</f>
        <v>0.68883520538849652</v>
      </c>
      <c r="M53">
        <f>Demographics!S$3*((Demographics!S$2-Demographics!S58)/Demographics!S$4)^2</f>
        <v>3.8369369241596325</v>
      </c>
      <c r="N53">
        <f>Demographics!T$3*((Demographics!T$2-Demographics!T58)/Demographics!T$4)^2</f>
        <v>21.129682340053645</v>
      </c>
      <c r="O53">
        <f>Demographics!U$3*((Demographics!U$2-Demographics!U58)/Demographics!U$4)^2</f>
        <v>50.007237586577915</v>
      </c>
      <c r="P53">
        <f>Demographics!V$3*((Demographics!V$2-Demographics!V58)/Demographics!V$4)^2</f>
        <v>302.41987213876121</v>
      </c>
      <c r="Q53">
        <f>Demographics!W$3*((Demographics!W$2-Demographics!W58)/Demographics!W$4)^2</f>
        <v>22.971669374031471</v>
      </c>
      <c r="R53">
        <f>Demographics!X$3*((Demographics!X$2-Demographics!X58)/Demographics!X$4)^2</f>
        <v>3.5853153711037917</v>
      </c>
      <c r="S53">
        <f>Demographics!Y$3*((Demographics!Y$2-Demographics!Y58)/Demographics!Y$4)^2</f>
        <v>7.0683592179864743</v>
      </c>
      <c r="T53">
        <f>Demographics!Z$3*((Demographics!Z$2-Demographics!Z58)/Demographics!Z$4)^2</f>
        <v>53.407810640107819</v>
      </c>
      <c r="U53">
        <f>Demographics!AA$3*((Demographics!AA$2-Demographics!AA58)/Demographics!AA$4)^2</f>
        <v>88.380834212020901</v>
      </c>
      <c r="V53">
        <f>Demographics!AB$3*((Demographics!AB$2-Demographics!AB58)/Demographics!AB$4)^2</f>
        <v>3.6770591982979903E-3</v>
      </c>
    </row>
    <row r="54" spans="1:22" x14ac:dyDescent="0.25">
      <c r="A54">
        <f>Demographics!G$3*((Demographics!G$2-Demographics!G59)/Demographics!G$4)^2</f>
        <v>2.3158219707279475</v>
      </c>
      <c r="B54">
        <f>Demographics!H$3*((Demographics!H$2-Demographics!H59)/Demographics!H$4)^2</f>
        <v>24.541966653129972</v>
      </c>
      <c r="C54">
        <f>Demographics!I$3*((Demographics!I$2-Demographics!I59)/Demographics!I$4)^2</f>
        <v>51.248984028205072</v>
      </c>
      <c r="D54">
        <f>Demographics!J$3*((Demographics!J$2-Demographics!J59)/Demographics!J$4)^2</f>
        <v>31.31089195608968</v>
      </c>
      <c r="E54">
        <f>Demographics!K$3*((Demographics!K$2-Demographics!K59)/Demographics!K$4)^2</f>
        <v>97.926170888127245</v>
      </c>
      <c r="F54">
        <f>Demographics!L$3*((Demographics!L$2-Demographics!L59)/Demographics!L$4)^2</f>
        <v>37.07623855127683</v>
      </c>
      <c r="G54">
        <f>Demographics!M$3*((Demographics!M$2-Demographics!M59)/Demographics!M$4)^2</f>
        <v>65.64501965650787</v>
      </c>
      <c r="H54">
        <f>Demographics!N$3*((Demographics!N$2-Demographics!N59)/Demographics!N$4)^2</f>
        <v>35.048265171003564</v>
      </c>
      <c r="I54">
        <f>Demographics!O$3*((Demographics!O$2-Demographics!O59)/Demographics!O$4)^2</f>
        <v>32.219604237947806</v>
      </c>
      <c r="J54">
        <f>Demographics!P$3*((Demographics!P$2-Demographics!P59)/Demographics!P$4)^2</f>
        <v>4.2957073958190586</v>
      </c>
      <c r="K54">
        <f>Demographics!Q$3*((Demographics!Q$2-Demographics!Q59)/Demographics!Q$4)^2</f>
        <v>0.61456245758870953</v>
      </c>
      <c r="L54">
        <f>Demographics!R$3*((Demographics!R$2-Demographics!R59)/Demographics!R$4)^2</f>
        <v>0.23404102091968651</v>
      </c>
      <c r="M54">
        <f>Demographics!S$3*((Demographics!S$2-Demographics!S59)/Demographics!S$4)^2</f>
        <v>12.496299199364056</v>
      </c>
      <c r="N54">
        <f>Demographics!T$3*((Demographics!T$2-Demographics!T59)/Demographics!T$4)^2</f>
        <v>12.929857014048896</v>
      </c>
      <c r="O54">
        <f>Demographics!U$3*((Demographics!U$2-Demographics!U59)/Demographics!U$4)^2</f>
        <v>9.2027262557115073</v>
      </c>
      <c r="P54">
        <f>Demographics!V$3*((Demographics!V$2-Demographics!V59)/Demographics!V$4)^2</f>
        <v>292.11472221294133</v>
      </c>
      <c r="Q54">
        <f>Demographics!W$3*((Demographics!W$2-Demographics!W59)/Demographics!W$4)^2</f>
        <v>15.119585528916394</v>
      </c>
      <c r="R54">
        <f>Demographics!X$3*((Demographics!X$2-Demographics!X59)/Demographics!X$4)^2</f>
        <v>54.282534426550406</v>
      </c>
      <c r="S54">
        <f>Demographics!Y$3*((Demographics!Y$2-Demographics!Y59)/Demographics!Y$4)^2</f>
        <v>1.7341186121321284</v>
      </c>
      <c r="T54">
        <f>Demographics!Z$3*((Demographics!Z$2-Demographics!Z59)/Demographics!Z$4)^2</f>
        <v>92.404872111992674</v>
      </c>
      <c r="U54">
        <f>Demographics!AA$3*((Demographics!AA$2-Demographics!AA59)/Demographics!AA$4)^2</f>
        <v>66.350292333705141</v>
      </c>
      <c r="V54">
        <f>Demographics!AB$3*((Demographics!AB$2-Demographics!AB59)/Demographics!AB$4)^2</f>
        <v>5.6230565836465508E-3</v>
      </c>
    </row>
    <row r="55" spans="1:22" x14ac:dyDescent="0.25">
      <c r="A55">
        <f>Demographics!G$3*((Demographics!G$2-Demographics!G60)/Demographics!G$4)^2</f>
        <v>1.5703150750421946</v>
      </c>
      <c r="B55">
        <f>Demographics!H$3*((Demographics!H$2-Demographics!H60)/Demographics!H$4)^2</f>
        <v>0.11257040767726273</v>
      </c>
      <c r="C55">
        <f>Demographics!I$3*((Demographics!I$2-Demographics!I60)/Demographics!I$4)^2</f>
        <v>33.421189159275066</v>
      </c>
      <c r="D55">
        <f>Demographics!J$3*((Demographics!J$2-Demographics!J60)/Demographics!J$4)^2</f>
        <v>10.548496022808292</v>
      </c>
      <c r="E55">
        <f>Demographics!K$3*((Demographics!K$2-Demographics!K60)/Demographics!K$4)^2</f>
        <v>106.83171492317544</v>
      </c>
      <c r="F55">
        <f>Demographics!L$3*((Demographics!L$2-Demographics!L60)/Demographics!L$4)^2</f>
        <v>21.079163147389789</v>
      </c>
      <c r="G55">
        <f>Demographics!M$3*((Demographics!M$2-Demographics!M60)/Demographics!M$4)^2</f>
        <v>25.920745632588584</v>
      </c>
      <c r="H55">
        <f>Demographics!N$3*((Demographics!N$2-Demographics!N60)/Demographics!N$4)^2</f>
        <v>3.2657873337723986</v>
      </c>
      <c r="I55">
        <f>Demographics!O$3*((Demographics!O$2-Demographics!O60)/Demographics!O$4)^2</f>
        <v>2.4105728732162151</v>
      </c>
      <c r="J55">
        <f>Demographics!P$3*((Demographics!P$2-Demographics!P60)/Demographics!P$4)^2</f>
        <v>19.653493687118548</v>
      </c>
      <c r="K55">
        <f>Demographics!Q$3*((Demographics!Q$2-Demographics!Q60)/Demographics!Q$4)^2</f>
        <v>5.6202939513599111</v>
      </c>
      <c r="L55">
        <f>Demographics!R$3*((Demographics!R$2-Demographics!R60)/Demographics!R$4)^2</f>
        <v>2.6994269225852277</v>
      </c>
      <c r="M55">
        <f>Demographics!S$3*((Demographics!S$2-Demographics!S60)/Demographics!S$4)^2</f>
        <v>13.58057795970524</v>
      </c>
      <c r="N55">
        <f>Demographics!T$3*((Demographics!T$2-Demographics!T60)/Demographics!T$4)^2</f>
        <v>22.412576616608803</v>
      </c>
      <c r="O55">
        <f>Demographics!U$3*((Demographics!U$2-Demographics!U60)/Demographics!U$4)^2</f>
        <v>53.910960625552967</v>
      </c>
      <c r="P55">
        <f>Demographics!V$3*((Demographics!V$2-Demographics!V60)/Demographics!V$4)^2</f>
        <v>307.70468251250668</v>
      </c>
      <c r="Q55">
        <f>Demographics!W$3*((Demographics!W$2-Demographics!W60)/Demographics!W$4)^2</f>
        <v>24.537616572763937</v>
      </c>
      <c r="R55">
        <f>Demographics!X$3*((Demographics!X$2-Demographics!X60)/Demographics!X$4)^2</f>
        <v>0.57482385433246552</v>
      </c>
      <c r="S55">
        <f>Demographics!Y$3*((Demographics!Y$2-Demographics!Y60)/Demographics!Y$4)^2</f>
        <v>5.3353898801491777</v>
      </c>
      <c r="T55">
        <f>Demographics!Z$3*((Demographics!Z$2-Demographics!Z60)/Demographics!Z$4)^2</f>
        <v>81.477211229974216</v>
      </c>
      <c r="U55">
        <f>Demographics!AA$3*((Demographics!AA$2-Demographics!AA60)/Demographics!AA$4)^2</f>
        <v>118.10830021524438</v>
      </c>
      <c r="V55">
        <f>Demographics!AB$3*((Demographics!AB$2-Demographics!AB60)/Demographics!AB$4)^2</f>
        <v>5.5391913274744492E-2</v>
      </c>
    </row>
    <row r="56" spans="1:22" x14ac:dyDescent="0.25">
      <c r="A56">
        <f>Demographics!G$3*((Demographics!G$2-Demographics!G61)/Demographics!G$4)^2</f>
        <v>1.1548542839058848</v>
      </c>
      <c r="B56">
        <f>Demographics!H$3*((Demographics!H$2-Demographics!H61)/Demographics!H$4)^2</f>
        <v>7.6315368319121575</v>
      </c>
      <c r="C56">
        <f>Demographics!I$3*((Demographics!I$2-Demographics!I61)/Demographics!I$4)^2</f>
        <v>32.32024136340857</v>
      </c>
      <c r="D56">
        <f>Demographics!J$3*((Demographics!J$2-Demographics!J61)/Demographics!J$4)^2</f>
        <v>11.313441370686913</v>
      </c>
      <c r="E56">
        <f>Demographics!K$3*((Demographics!K$2-Demographics!K61)/Demographics!K$4)^2</f>
        <v>107.94987952697262</v>
      </c>
      <c r="F56">
        <f>Demographics!L$3*((Demographics!L$2-Demographics!L61)/Demographics!L$4)^2</f>
        <v>17.045925619576895</v>
      </c>
      <c r="G56">
        <f>Demographics!M$3*((Demographics!M$2-Demographics!M61)/Demographics!M$4)^2</f>
        <v>21.350723800737583</v>
      </c>
      <c r="H56">
        <f>Demographics!N$3*((Demographics!N$2-Demographics!N61)/Demographics!N$4)^2</f>
        <v>0.56453822264519349</v>
      </c>
      <c r="I56">
        <f>Demographics!O$3*((Demographics!O$2-Demographics!O61)/Demographics!O$4)^2</f>
        <v>11.720016018244809</v>
      </c>
      <c r="J56">
        <f>Demographics!P$3*((Demographics!P$2-Demographics!P61)/Demographics!P$4)^2</f>
        <v>21.589719411966101</v>
      </c>
      <c r="K56">
        <f>Demographics!Q$3*((Demographics!Q$2-Demographics!Q61)/Demographics!Q$4)^2</f>
        <v>6.022694149453109</v>
      </c>
      <c r="L56">
        <f>Demographics!R$3*((Demographics!R$2-Demographics!R61)/Demographics!R$4)^2</f>
        <v>2.8619185606158393</v>
      </c>
      <c r="M56">
        <f>Demographics!S$3*((Demographics!S$2-Demographics!S61)/Demographics!S$4)^2</f>
        <v>13.635801212391007</v>
      </c>
      <c r="N56">
        <f>Demographics!T$3*((Demographics!T$2-Demographics!T61)/Demographics!T$4)^2</f>
        <v>23.126311370186773</v>
      </c>
      <c r="O56">
        <f>Demographics!U$3*((Demographics!U$2-Demographics!U61)/Demographics!U$4)^2</f>
        <v>54.049236941141757</v>
      </c>
      <c r="P56">
        <f>Demographics!V$3*((Demographics!V$2-Demographics!V61)/Demographics!V$4)^2</f>
        <v>306.96016286544722</v>
      </c>
      <c r="Q56">
        <f>Demographics!W$3*((Demographics!W$2-Demographics!W61)/Demographics!W$4)^2</f>
        <v>24.961447144666032</v>
      </c>
      <c r="R56">
        <f>Demographics!X$3*((Demographics!X$2-Demographics!X61)/Demographics!X$4)^2</f>
        <v>3.9698511496986204</v>
      </c>
      <c r="S56">
        <f>Demographics!Y$3*((Demographics!Y$2-Demographics!Y61)/Demographics!Y$4)^2</f>
        <v>21.542133543144036</v>
      </c>
      <c r="T56">
        <f>Demographics!Z$3*((Demographics!Z$2-Demographics!Z61)/Demographics!Z$4)^2</f>
        <v>56.890376331881278</v>
      </c>
      <c r="U56">
        <f>Demographics!AA$3*((Demographics!AA$2-Demographics!AA61)/Demographics!AA$4)^2</f>
        <v>122.2004227455906</v>
      </c>
      <c r="V56">
        <f>Demographics!AB$3*((Demographics!AB$2-Demographics!AB61)/Demographics!AB$4)^2</f>
        <v>0.73381083949425774</v>
      </c>
    </row>
    <row r="57" spans="1:22" x14ac:dyDescent="0.25">
      <c r="A57">
        <f>Demographics!G$3*((Demographics!G$2-Demographics!G62)/Demographics!G$4)^2</f>
        <v>1.4412417968443922</v>
      </c>
      <c r="B57">
        <f>Demographics!H$3*((Demographics!H$2-Demographics!H62)/Demographics!H$4)^2</f>
        <v>1.0957706714696138</v>
      </c>
      <c r="C57">
        <f>Demographics!I$3*((Demographics!I$2-Demographics!I62)/Demographics!I$4)^2</f>
        <v>23.431091667378602</v>
      </c>
      <c r="D57">
        <f>Demographics!J$3*((Demographics!J$2-Demographics!J62)/Demographics!J$4)^2</f>
        <v>8.8985589306643753</v>
      </c>
      <c r="E57">
        <f>Demographics!K$3*((Demographics!K$2-Demographics!K62)/Demographics!K$4)^2</f>
        <v>88.592869647385598</v>
      </c>
      <c r="F57">
        <f>Demographics!L$3*((Demographics!L$2-Demographics!L62)/Demographics!L$4)^2</f>
        <v>11.741673004667492</v>
      </c>
      <c r="G57">
        <f>Demographics!M$3*((Demographics!M$2-Demographics!M62)/Demographics!M$4)^2</f>
        <v>34.135196142219357</v>
      </c>
      <c r="H57">
        <f>Demographics!N$3*((Demographics!N$2-Demographics!N62)/Demographics!N$4)^2</f>
        <v>0.25901363155927659</v>
      </c>
      <c r="I57">
        <f>Demographics!O$3*((Demographics!O$2-Demographics!O62)/Demographics!O$4)^2</f>
        <v>14.262412236550976</v>
      </c>
      <c r="J57">
        <f>Demographics!P$3*((Demographics!P$2-Demographics!P62)/Demographics!P$4)^2</f>
        <v>17.050425369286209</v>
      </c>
      <c r="K57">
        <f>Demographics!Q$3*((Demographics!Q$2-Demographics!Q62)/Demographics!Q$4)^2</f>
        <v>4.7519515068634171</v>
      </c>
      <c r="L57">
        <f>Demographics!R$3*((Demographics!R$2-Demographics!R62)/Demographics!R$4)^2</f>
        <v>1.86685106075637</v>
      </c>
      <c r="M57">
        <f>Demographics!S$3*((Demographics!S$2-Demographics!S62)/Demographics!S$4)^2</f>
        <v>13.551520275923298</v>
      </c>
      <c r="N57">
        <f>Demographics!T$3*((Demographics!T$2-Demographics!T62)/Demographics!T$4)^2</f>
        <v>16.886233474224355</v>
      </c>
      <c r="O57">
        <f>Demographics!U$3*((Demographics!U$2-Demographics!U62)/Demographics!U$4)^2</f>
        <v>46.727625913937686</v>
      </c>
      <c r="P57">
        <f>Demographics!V$3*((Demographics!V$2-Demographics!V62)/Demographics!V$4)^2</f>
        <v>306.8560743554284</v>
      </c>
      <c r="Q57">
        <f>Demographics!W$3*((Demographics!W$2-Demographics!W62)/Demographics!W$4)^2</f>
        <v>23.535172373120663</v>
      </c>
      <c r="R57">
        <f>Demographics!X$3*((Demographics!X$2-Demographics!X62)/Demographics!X$4)^2</f>
        <v>4.7881866547473413</v>
      </c>
      <c r="S57">
        <f>Demographics!Y$3*((Demographics!Y$2-Demographics!Y62)/Demographics!Y$4)^2</f>
        <v>7.2349418934644856</v>
      </c>
      <c r="T57">
        <f>Demographics!Z$3*((Demographics!Z$2-Demographics!Z62)/Demographics!Z$4)^2</f>
        <v>64.043670251502547</v>
      </c>
      <c r="U57">
        <f>Demographics!AA$3*((Demographics!AA$2-Demographics!AA62)/Demographics!AA$4)^2</f>
        <v>80.720485681086259</v>
      </c>
      <c r="V57">
        <f>Demographics!AB$3*((Demographics!AB$2-Demographics!AB62)/Demographics!AB$4)^2</f>
        <v>1.0597978450022729</v>
      </c>
    </row>
    <row r="58" spans="1:22" x14ac:dyDescent="0.25">
      <c r="A58">
        <f>Demographics!G$3*((Demographics!G$2-Demographics!G63)/Demographics!G$4)^2</f>
        <v>1.9172118640730469</v>
      </c>
      <c r="B58">
        <f>Demographics!H$3*((Demographics!H$2-Demographics!H63)/Demographics!H$4)^2</f>
        <v>0.1291964660195587</v>
      </c>
      <c r="C58">
        <f>Demographics!I$3*((Demographics!I$2-Demographics!I63)/Demographics!I$4)^2</f>
        <v>17.743539410461015</v>
      </c>
      <c r="D58">
        <f>Demographics!J$3*((Demographics!J$2-Demographics!J63)/Demographics!J$4)^2</f>
        <v>10.254188731885057</v>
      </c>
      <c r="E58">
        <f>Demographics!K$3*((Demographics!K$2-Demographics!K63)/Demographics!K$4)^2</f>
        <v>80.216511682117613</v>
      </c>
      <c r="F58">
        <f>Demographics!L$3*((Demographics!L$2-Demographics!L63)/Demographics!L$4)^2</f>
        <v>19.594597905500642</v>
      </c>
      <c r="G58">
        <f>Demographics!M$3*((Demographics!M$2-Demographics!M63)/Demographics!M$4)^2</f>
        <v>38.960602684712782</v>
      </c>
      <c r="H58">
        <f>Demographics!N$3*((Demographics!N$2-Demographics!N63)/Demographics!N$4)^2</f>
        <v>0.80316347163497115</v>
      </c>
      <c r="I58">
        <f>Demographics!O$3*((Demographics!O$2-Demographics!O63)/Demographics!O$4)^2</f>
        <v>3.5661635441194006</v>
      </c>
      <c r="J58">
        <f>Demographics!P$3*((Demographics!P$2-Demographics!P63)/Demographics!P$4)^2</f>
        <v>18.228934808990807</v>
      </c>
      <c r="K58">
        <f>Demographics!Q$3*((Demographics!Q$2-Demographics!Q63)/Demographics!Q$4)^2</f>
        <v>5.4597440639929973</v>
      </c>
      <c r="L58">
        <f>Demographics!R$3*((Demographics!R$2-Demographics!R63)/Demographics!R$4)^2</f>
        <v>0.29324077803835413</v>
      </c>
      <c r="M58">
        <f>Demographics!S$3*((Demographics!S$2-Demographics!S63)/Demographics!S$4)^2</f>
        <v>13.527251880998829</v>
      </c>
      <c r="N58">
        <f>Demographics!T$3*((Demographics!T$2-Demographics!T63)/Demographics!T$4)^2</f>
        <v>18.34834388050303</v>
      </c>
      <c r="O58">
        <f>Demographics!U$3*((Demographics!U$2-Demographics!U63)/Demographics!U$4)^2</f>
        <v>52.271468890321607</v>
      </c>
      <c r="P58">
        <f>Demographics!V$3*((Demographics!V$2-Demographics!V63)/Demographics!V$4)^2</f>
        <v>298.03959016836683</v>
      </c>
      <c r="Q58">
        <f>Demographics!W$3*((Demographics!W$2-Demographics!W63)/Demographics!W$4)^2</f>
        <v>24.155419636311922</v>
      </c>
      <c r="R58">
        <f>Demographics!X$3*((Demographics!X$2-Demographics!X63)/Demographics!X$4)^2</f>
        <v>3.9469293220919184</v>
      </c>
      <c r="S58">
        <f>Demographics!Y$3*((Demographics!Y$2-Demographics!Y63)/Demographics!Y$4)^2</f>
        <v>9.4416233747406153</v>
      </c>
      <c r="T58">
        <f>Demographics!Z$3*((Demographics!Z$2-Demographics!Z63)/Demographics!Z$4)^2</f>
        <v>62.526355165252539</v>
      </c>
      <c r="U58">
        <f>Demographics!AA$3*((Demographics!AA$2-Demographics!AA63)/Demographics!AA$4)^2</f>
        <v>85.010071668445946</v>
      </c>
      <c r="V58">
        <f>Demographics!AB$3*((Demographics!AB$2-Demographics!AB63)/Demographics!AB$4)^2</f>
        <v>0.20634841498606393</v>
      </c>
    </row>
    <row r="59" spans="1:22" x14ac:dyDescent="0.25">
      <c r="A59">
        <f>Demographics!G$3*((Demographics!G$2-Demographics!G64)/Demographics!G$4)^2</f>
        <v>0.77970594929706394</v>
      </c>
      <c r="B59">
        <f>Demographics!H$3*((Demographics!H$2-Demographics!H64)/Demographics!H$4)^2</f>
        <v>19.422895163525503</v>
      </c>
      <c r="C59">
        <f>Demographics!I$3*((Demographics!I$2-Demographics!I64)/Demographics!I$4)^2</f>
        <v>10.374655460371564</v>
      </c>
      <c r="D59">
        <f>Demographics!J$3*((Demographics!J$2-Demographics!J64)/Demographics!J$4)^2</f>
        <v>12.817556740225664</v>
      </c>
      <c r="E59">
        <f>Demographics!K$3*((Demographics!K$2-Demographics!K64)/Demographics!K$4)^2</f>
        <v>48.145932907043061</v>
      </c>
      <c r="F59">
        <f>Demographics!L$3*((Demographics!L$2-Demographics!L64)/Demographics!L$4)^2</f>
        <v>8.7070077985160594</v>
      </c>
      <c r="G59">
        <f>Demographics!M$3*((Demographics!M$2-Demographics!M64)/Demographics!M$4)^2</f>
        <v>37.869304080491546</v>
      </c>
      <c r="H59">
        <f>Demographics!N$3*((Demographics!N$2-Demographics!N64)/Demographics!N$4)^2</f>
        <v>5.4306775378670444</v>
      </c>
      <c r="I59">
        <f>Demographics!O$3*((Demographics!O$2-Demographics!O64)/Demographics!O$4)^2</f>
        <v>0.86831513878029765</v>
      </c>
      <c r="J59">
        <f>Demographics!P$3*((Demographics!P$2-Demographics!P64)/Demographics!P$4)^2</f>
        <v>5.8136939405597534</v>
      </c>
      <c r="K59">
        <f>Demographics!Q$3*((Demographics!Q$2-Demographics!Q64)/Demographics!Q$4)^2</f>
        <v>3.5841084301054673</v>
      </c>
      <c r="L59">
        <f>Demographics!R$3*((Demographics!R$2-Demographics!R64)/Demographics!R$4)^2</f>
        <v>1.7349968614153503E-2</v>
      </c>
      <c r="M59">
        <f>Demographics!S$3*((Demographics!S$2-Demographics!S64)/Demographics!S$4)^2</f>
        <v>10.087680592604274</v>
      </c>
      <c r="N59">
        <f>Demographics!T$3*((Demographics!T$2-Demographics!T64)/Demographics!T$4)^2</f>
        <v>10.48827126650079</v>
      </c>
      <c r="O59">
        <f>Demographics!U$3*((Demographics!U$2-Demographics!U64)/Demographics!U$4)^2</f>
        <v>23.602505196982644</v>
      </c>
      <c r="P59">
        <f>Demographics!V$3*((Demographics!V$2-Demographics!V64)/Demographics!V$4)^2</f>
        <v>242.84245473474917</v>
      </c>
      <c r="Q59">
        <f>Demographics!W$3*((Demographics!W$2-Demographics!W64)/Demographics!W$4)^2</f>
        <v>12.137774039053149</v>
      </c>
      <c r="R59">
        <f>Demographics!X$3*((Demographics!X$2-Demographics!X64)/Demographics!X$4)^2</f>
        <v>7.4985163354673894</v>
      </c>
      <c r="S59">
        <f>Demographics!Y$3*((Demographics!Y$2-Demographics!Y64)/Demographics!Y$4)^2</f>
        <v>0.51498956561948162</v>
      </c>
      <c r="T59">
        <f>Demographics!Z$3*((Demographics!Z$2-Demographics!Z64)/Demographics!Z$4)^2</f>
        <v>25.207092438342574</v>
      </c>
      <c r="U59">
        <f>Demographics!AA$3*((Demographics!AA$2-Demographics!AA64)/Demographics!AA$4)^2</f>
        <v>79.439182872725041</v>
      </c>
      <c r="V59">
        <f>Demographics!AB$3*((Demographics!AB$2-Demographics!AB64)/Demographics!AB$4)^2</f>
        <v>1.8339647005359443E-2</v>
      </c>
    </row>
    <row r="60" spans="1:22" x14ac:dyDescent="0.25">
      <c r="A60">
        <f>Demographics!G$3*((Demographics!G$2-Demographics!G65)/Demographics!G$4)^2</f>
        <v>2.6166246900807977</v>
      </c>
      <c r="B60">
        <f>Demographics!H$3*((Demographics!H$2-Demographics!H65)/Demographics!H$4)^2</f>
        <v>1.9500680981001428</v>
      </c>
      <c r="C60">
        <f>Demographics!I$3*((Demographics!I$2-Demographics!I65)/Demographics!I$4)^2</f>
        <v>25.584473705964434</v>
      </c>
      <c r="D60">
        <f>Demographics!J$3*((Demographics!J$2-Demographics!J65)/Demographics!J$4)^2</f>
        <v>9.6067912733187431</v>
      </c>
      <c r="E60">
        <f>Demographics!K$3*((Demographics!K$2-Demographics!K65)/Demographics!K$4)^2</f>
        <v>24.72262050406248</v>
      </c>
      <c r="F60">
        <f>Demographics!L$3*((Demographics!L$2-Demographics!L65)/Demographics!L$4)^2</f>
        <v>6.4438196678487927</v>
      </c>
      <c r="G60">
        <f>Demographics!M$3*((Demographics!M$2-Demographics!M65)/Demographics!M$4)^2</f>
        <v>87.387182857996123</v>
      </c>
      <c r="H60">
        <f>Demographics!N$3*((Demographics!N$2-Demographics!N65)/Demographics!N$4)^2</f>
        <v>0.33045840149674016</v>
      </c>
      <c r="I60">
        <f>Demographics!O$3*((Demographics!O$2-Demographics!O65)/Demographics!O$4)^2</f>
        <v>1.5781279102861163</v>
      </c>
      <c r="J60">
        <f>Demographics!P$3*((Demographics!P$2-Demographics!P65)/Demographics!P$4)^2</f>
        <v>5.3181800993830421</v>
      </c>
      <c r="K60">
        <f>Demographics!Q$3*((Demographics!Q$2-Demographics!Q65)/Demographics!Q$4)^2</f>
        <v>0.81992961672392461</v>
      </c>
      <c r="L60">
        <f>Demographics!R$3*((Demographics!R$2-Demographics!R65)/Demographics!R$4)^2</f>
        <v>41.740505746629267</v>
      </c>
      <c r="M60">
        <f>Demographics!S$3*((Demographics!S$2-Demographics!S65)/Demographics!S$4)^2</f>
        <v>4.0902141600508077</v>
      </c>
      <c r="N60">
        <f>Demographics!T$3*((Demographics!T$2-Demographics!T65)/Demographics!T$4)^2</f>
        <v>5.368209818680473</v>
      </c>
      <c r="O60">
        <f>Demographics!U$3*((Demographics!U$2-Demographics!U65)/Demographics!U$4)^2</f>
        <v>32.375573887767544</v>
      </c>
      <c r="P60">
        <f>Demographics!V$3*((Demographics!V$2-Demographics!V65)/Demographics!V$4)^2</f>
        <v>285.83345174641022</v>
      </c>
      <c r="Q60">
        <f>Demographics!W$3*((Demographics!W$2-Demographics!W65)/Demographics!W$4)^2</f>
        <v>22.134220615707424</v>
      </c>
      <c r="R60">
        <f>Demographics!X$3*((Demographics!X$2-Demographics!X65)/Demographics!X$4)^2</f>
        <v>0.31038111484939224</v>
      </c>
      <c r="S60">
        <f>Demographics!Y$3*((Demographics!Y$2-Demographics!Y65)/Demographics!Y$4)^2</f>
        <v>0.19597238807110332</v>
      </c>
      <c r="T60">
        <f>Demographics!Z$3*((Demographics!Z$2-Demographics!Z65)/Demographics!Z$4)^2</f>
        <v>61.211155258930972</v>
      </c>
      <c r="U60">
        <f>Demographics!AA$3*((Demographics!AA$2-Demographics!AA65)/Demographics!AA$4)^2</f>
        <v>0.14841790525680021</v>
      </c>
      <c r="V60">
        <f>Demographics!AB$3*((Demographics!AB$2-Demographics!AB65)/Demographics!AB$4)^2</f>
        <v>0.12348978055077281</v>
      </c>
    </row>
    <row r="61" spans="1:22" x14ac:dyDescent="0.25">
      <c r="A61">
        <f>Demographics!G$3*((Demographics!G$2-Demographics!G66)/Demographics!G$4)^2</f>
        <v>0.61083201793368991</v>
      </c>
      <c r="B61">
        <f>Demographics!H$3*((Demographics!H$2-Demographics!H66)/Demographics!H$4)^2</f>
        <v>0.12313787948629193</v>
      </c>
      <c r="C61">
        <f>Demographics!I$3*((Demographics!I$2-Demographics!I66)/Demographics!I$4)^2</f>
        <v>52.724290296517268</v>
      </c>
      <c r="D61">
        <f>Demographics!J$3*((Demographics!J$2-Demographics!J66)/Demographics!J$4)^2</f>
        <v>19.840490939679249</v>
      </c>
      <c r="E61">
        <f>Demographics!K$3*((Demographics!K$2-Demographics!K66)/Demographics!K$4)^2</f>
        <v>79.940012798793177</v>
      </c>
      <c r="F61">
        <f>Demographics!L$3*((Demographics!L$2-Demographics!L66)/Demographics!L$4)^2</f>
        <v>17.38403310410785</v>
      </c>
      <c r="G61">
        <f>Demographics!M$3*((Demographics!M$2-Demographics!M66)/Demographics!M$4)^2</f>
        <v>39.712183623116154</v>
      </c>
      <c r="H61">
        <f>Demographics!N$3*((Demographics!N$2-Demographics!N66)/Demographics!N$4)^2</f>
        <v>8.3867174799705122</v>
      </c>
      <c r="I61">
        <f>Demographics!O$3*((Demographics!O$2-Demographics!O66)/Demographics!O$4)^2</f>
        <v>0.19673415825328949</v>
      </c>
      <c r="J61">
        <f>Demographics!P$3*((Demographics!P$2-Demographics!P66)/Demographics!P$4)^2</f>
        <v>14.20355991280198</v>
      </c>
      <c r="K61">
        <f>Demographics!Q$3*((Demographics!Q$2-Demographics!Q66)/Demographics!Q$4)^2</f>
        <v>4.9286794893276387</v>
      </c>
      <c r="L61">
        <f>Demographics!R$3*((Demographics!R$2-Demographics!R66)/Demographics!R$4)^2</f>
        <v>1.0182837544779151</v>
      </c>
      <c r="M61">
        <f>Demographics!S$3*((Demographics!S$2-Demographics!S66)/Demographics!S$4)^2</f>
        <v>11.994584600129315</v>
      </c>
      <c r="N61">
        <f>Demographics!T$3*((Demographics!T$2-Demographics!T66)/Demographics!T$4)^2</f>
        <v>20.023146234159189</v>
      </c>
      <c r="O61">
        <f>Demographics!U$3*((Demographics!U$2-Demographics!U66)/Demographics!U$4)^2</f>
        <v>50.468530422116793</v>
      </c>
      <c r="P61">
        <f>Demographics!V$3*((Demographics!V$2-Demographics!V66)/Demographics!V$4)^2</f>
        <v>315.0067503094831</v>
      </c>
      <c r="Q61">
        <f>Demographics!W$3*((Demographics!W$2-Demographics!W66)/Demographics!W$4)^2</f>
        <v>24.501589677885036</v>
      </c>
      <c r="R61">
        <f>Demographics!X$3*((Demographics!X$2-Demographics!X66)/Demographics!X$4)^2</f>
        <v>5.515734618965201</v>
      </c>
      <c r="S61">
        <f>Demographics!Y$3*((Demographics!Y$2-Demographics!Y66)/Demographics!Y$4)^2</f>
        <v>5.3758888893346762E-2</v>
      </c>
      <c r="T61">
        <f>Demographics!Z$3*((Demographics!Z$2-Demographics!Z66)/Demographics!Z$4)^2</f>
        <v>71.831798964906667</v>
      </c>
      <c r="U61">
        <f>Demographics!AA$3*((Demographics!AA$2-Demographics!AA66)/Demographics!AA$4)^2</f>
        <v>79.0616442779762</v>
      </c>
      <c r="V61">
        <f>Demographics!AB$3*((Demographics!AB$2-Demographics!AB66)/Demographics!AB$4)^2</f>
        <v>3.6788409398047328</v>
      </c>
    </row>
    <row r="62" spans="1:22" x14ac:dyDescent="0.25">
      <c r="A62">
        <f>Demographics!G$3*((Demographics!G$2-Demographics!G67)/Demographics!G$4)^2</f>
        <v>1.2495943807147714</v>
      </c>
      <c r="B62">
        <f>Demographics!H$3*((Demographics!H$2-Demographics!H67)/Demographics!H$4)^2</f>
        <v>6.4184736192158667</v>
      </c>
      <c r="C62">
        <f>Demographics!I$3*((Demographics!I$2-Demographics!I67)/Demographics!I$4)^2</f>
        <v>66.590205365581994</v>
      </c>
      <c r="D62">
        <f>Demographics!J$3*((Demographics!J$2-Demographics!J67)/Demographics!J$4)^2</f>
        <v>15.18656860104984</v>
      </c>
      <c r="E62">
        <f>Demographics!K$3*((Demographics!K$2-Demographics!K67)/Demographics!K$4)^2</f>
        <v>48.051222858270584</v>
      </c>
      <c r="F62">
        <f>Demographics!L$3*((Demographics!L$2-Demographics!L67)/Demographics!L$4)^2</f>
        <v>18.509153559328272</v>
      </c>
      <c r="G62">
        <f>Demographics!M$3*((Demographics!M$2-Demographics!M67)/Demographics!M$4)^2</f>
        <v>65.071149415876619</v>
      </c>
      <c r="H62">
        <f>Demographics!N$3*((Demographics!N$2-Demographics!N67)/Demographics!N$4)^2</f>
        <v>4.0351412713529884</v>
      </c>
      <c r="I62">
        <f>Demographics!O$3*((Demographics!O$2-Demographics!O67)/Demographics!O$4)^2</f>
        <v>1.1294273297150728</v>
      </c>
      <c r="J62">
        <f>Demographics!P$3*((Demographics!P$2-Demographics!P67)/Demographics!P$4)^2</f>
        <v>6.3786048756290086</v>
      </c>
      <c r="K62">
        <f>Demographics!Q$3*((Demographics!Q$2-Demographics!Q67)/Demographics!Q$4)^2</f>
        <v>0.35379358173966741</v>
      </c>
      <c r="L62">
        <f>Demographics!R$3*((Demographics!R$2-Demographics!R67)/Demographics!R$4)^2</f>
        <v>5.0286289051750579</v>
      </c>
      <c r="M62">
        <f>Demographics!S$3*((Demographics!S$2-Demographics!S67)/Demographics!S$4)^2</f>
        <v>12.678741284722335</v>
      </c>
      <c r="N62">
        <f>Demographics!T$3*((Demographics!T$2-Demographics!T67)/Demographics!T$4)^2</f>
        <v>15.064673691351112</v>
      </c>
      <c r="O62">
        <f>Demographics!U$3*((Demographics!U$2-Demographics!U67)/Demographics!U$4)^2</f>
        <v>21.102909941362981</v>
      </c>
      <c r="P62">
        <f>Demographics!V$3*((Demographics!V$2-Demographics!V67)/Demographics!V$4)^2</f>
        <v>301.69236742104187</v>
      </c>
      <c r="Q62">
        <f>Demographics!W$3*((Demographics!W$2-Demographics!W67)/Demographics!W$4)^2</f>
        <v>19.877593397886763</v>
      </c>
      <c r="R62">
        <f>Demographics!X$3*((Demographics!X$2-Demographics!X67)/Demographics!X$4)^2</f>
        <v>2.9373003252179055</v>
      </c>
      <c r="S62">
        <f>Demographics!Y$3*((Demographics!Y$2-Demographics!Y67)/Demographics!Y$4)^2</f>
        <v>0.14161278859342005</v>
      </c>
      <c r="T62">
        <f>Demographics!Z$3*((Demographics!Z$2-Demographics!Z67)/Demographics!Z$4)^2</f>
        <v>75.459901918149626</v>
      </c>
      <c r="U62">
        <f>Demographics!AA$3*((Demographics!AA$2-Demographics!AA67)/Demographics!AA$4)^2</f>
        <v>46.95768105419323</v>
      </c>
      <c r="V62">
        <f>Demographics!AB$3*((Demographics!AB$2-Demographics!AB67)/Demographics!AB$4)^2</f>
        <v>0.58324173884492903</v>
      </c>
    </row>
    <row r="63" spans="1:22" x14ac:dyDescent="0.25">
      <c r="A63">
        <f>Demographics!G$3*((Demographics!G$2-Demographics!G68)/Demographics!G$4)^2</f>
        <v>0.37512009718195705</v>
      </c>
      <c r="B63">
        <f>Demographics!H$3*((Demographics!H$2-Demographics!H68)/Demographics!H$4)^2</f>
        <v>1.7116947991805149</v>
      </c>
      <c r="C63">
        <f>Demographics!I$3*((Demographics!I$2-Demographics!I68)/Demographics!I$4)^2</f>
        <v>56.249929867650614</v>
      </c>
      <c r="D63">
        <f>Demographics!J$3*((Demographics!J$2-Demographics!J68)/Demographics!J$4)^2</f>
        <v>18.225277006553338</v>
      </c>
      <c r="E63">
        <f>Demographics!K$3*((Demographics!K$2-Demographics!K68)/Demographics!K$4)^2</f>
        <v>71.521418389747311</v>
      </c>
      <c r="F63">
        <f>Demographics!L$3*((Demographics!L$2-Demographics!L68)/Demographics!L$4)^2</f>
        <v>11.96362162385603</v>
      </c>
      <c r="G63">
        <f>Demographics!M$3*((Demographics!M$2-Demographics!M68)/Demographics!M$4)^2</f>
        <v>19.707302270351441</v>
      </c>
      <c r="H63">
        <f>Demographics!N$3*((Demographics!N$2-Demographics!N68)/Demographics!N$4)^2</f>
        <v>7.001568357466228</v>
      </c>
      <c r="I63">
        <f>Demographics!O$3*((Demographics!O$2-Demographics!O68)/Demographics!O$4)^2</f>
        <v>0.68568442038278354</v>
      </c>
      <c r="J63">
        <f>Demographics!P$3*((Demographics!P$2-Demographics!P68)/Demographics!P$4)^2</f>
        <v>4.5689880706862027</v>
      </c>
      <c r="K63">
        <f>Demographics!Q$3*((Demographics!Q$2-Demographics!Q68)/Demographics!Q$4)^2</f>
        <v>1.4261736094064075</v>
      </c>
      <c r="L63">
        <f>Demographics!R$3*((Demographics!R$2-Demographics!R68)/Demographics!R$4)^2</f>
        <v>0.27800257097333075</v>
      </c>
      <c r="M63">
        <f>Demographics!S$3*((Demographics!S$2-Demographics!S68)/Demographics!S$4)^2</f>
        <v>10.156232731675177</v>
      </c>
      <c r="N63">
        <f>Demographics!T$3*((Demographics!T$2-Demographics!T68)/Demographics!T$4)^2</f>
        <v>8.3796697433888987</v>
      </c>
      <c r="O63">
        <f>Demographics!U$3*((Demographics!U$2-Demographics!U68)/Demographics!U$4)^2</f>
        <v>26.299416549762682</v>
      </c>
      <c r="P63">
        <f>Demographics!V$3*((Demographics!V$2-Demographics!V68)/Demographics!V$4)^2</f>
        <v>246.73658975064947</v>
      </c>
      <c r="Q63">
        <f>Demographics!W$3*((Demographics!W$2-Demographics!W68)/Demographics!W$4)^2</f>
        <v>11.740851139827308</v>
      </c>
      <c r="R63">
        <f>Demographics!X$3*((Demographics!X$2-Demographics!X68)/Demographics!X$4)^2</f>
        <v>12.027992809009133</v>
      </c>
      <c r="S63">
        <f>Demographics!Y$3*((Demographics!Y$2-Demographics!Y68)/Demographics!Y$4)^2</f>
        <v>0.52833846936243378</v>
      </c>
      <c r="T63">
        <f>Demographics!Z$3*((Demographics!Z$2-Demographics!Z68)/Demographics!Z$4)^2</f>
        <v>24.487524373215869</v>
      </c>
      <c r="U63">
        <f>Demographics!AA$3*((Demographics!AA$2-Demographics!AA68)/Demographics!AA$4)^2</f>
        <v>92.126160889832249</v>
      </c>
      <c r="V63">
        <f>Demographics!AB$3*((Demographics!AB$2-Demographics!AB68)/Demographics!AB$4)^2</f>
        <v>0.12408166670146356</v>
      </c>
    </row>
    <row r="64" spans="1:22" x14ac:dyDescent="0.25">
      <c r="A64">
        <f>Demographics!G$3*((Demographics!G$2-Demographics!G69)/Demographics!G$4)^2</f>
        <v>1.7943790572123066</v>
      </c>
      <c r="B64">
        <f>Demographics!H$3*((Demographics!H$2-Demographics!H69)/Demographics!H$4)^2</f>
        <v>0.73234224010792981</v>
      </c>
      <c r="C64">
        <f>Demographics!I$3*((Demographics!I$2-Demographics!I69)/Demographics!I$4)^2</f>
        <v>71.986326354579774</v>
      </c>
      <c r="D64">
        <f>Demographics!J$3*((Demographics!J$2-Demographics!J69)/Demographics!J$4)^2</f>
        <v>12.734048811920754</v>
      </c>
      <c r="E64">
        <f>Demographics!K$3*((Demographics!K$2-Demographics!K69)/Demographics!K$4)^2</f>
        <v>97.384993857202474</v>
      </c>
      <c r="F64">
        <f>Demographics!L$3*((Demographics!L$2-Demographics!L69)/Demographics!L$4)^2</f>
        <v>16.598632262525609</v>
      </c>
      <c r="G64">
        <f>Demographics!M$3*((Demographics!M$2-Demographics!M69)/Demographics!M$4)^2</f>
        <v>26.914980586422054</v>
      </c>
      <c r="H64">
        <f>Demographics!N$3*((Demographics!N$2-Demographics!N69)/Demographics!N$4)^2</f>
        <v>1.7663895585456866</v>
      </c>
      <c r="I64">
        <f>Demographics!O$3*((Demographics!O$2-Demographics!O69)/Demographics!O$4)^2</f>
        <v>20.552004653517926</v>
      </c>
      <c r="J64">
        <f>Demographics!P$3*((Demographics!P$2-Demographics!P69)/Demographics!P$4)^2</f>
        <v>19.287496592401986</v>
      </c>
      <c r="K64">
        <f>Demographics!Q$3*((Demographics!Q$2-Demographics!Q69)/Demographics!Q$4)^2</f>
        <v>5.1653901665062287</v>
      </c>
      <c r="L64">
        <f>Demographics!R$3*((Demographics!R$2-Demographics!R69)/Demographics!R$4)^2</f>
        <v>1.2664282311704447</v>
      </c>
      <c r="M64">
        <f>Demographics!S$3*((Demographics!S$2-Demographics!S69)/Demographics!S$4)^2</f>
        <v>13.742863717051312</v>
      </c>
      <c r="N64">
        <f>Demographics!T$3*((Demographics!T$2-Demographics!T69)/Demographics!T$4)^2</f>
        <v>20.623331161004007</v>
      </c>
      <c r="O64">
        <f>Demographics!U$3*((Demographics!U$2-Demographics!U69)/Demographics!U$4)^2</f>
        <v>52.657093327992541</v>
      </c>
      <c r="P64">
        <f>Demographics!V$3*((Demographics!V$2-Demographics!V69)/Demographics!V$4)^2</f>
        <v>300.05480857037071</v>
      </c>
      <c r="Q64">
        <f>Demographics!W$3*((Demographics!W$2-Demographics!W69)/Demographics!W$4)^2</f>
        <v>23.871595997453721</v>
      </c>
      <c r="R64">
        <f>Demographics!X$3*((Demographics!X$2-Demographics!X69)/Demographics!X$4)^2</f>
        <v>2.0638343888505468</v>
      </c>
      <c r="S64">
        <f>Demographics!Y$3*((Demographics!Y$2-Demographics!Y69)/Demographics!Y$4)^2</f>
        <v>11.25528312201167</v>
      </c>
      <c r="T64">
        <f>Demographics!Z$3*((Demographics!Z$2-Demographics!Z69)/Demographics!Z$4)^2</f>
        <v>52.273890791714663</v>
      </c>
      <c r="U64">
        <f>Demographics!AA$3*((Demographics!AA$2-Demographics!AA69)/Demographics!AA$4)^2</f>
        <v>113.97940106865882</v>
      </c>
      <c r="V64">
        <f>Demographics!AB$3*((Demographics!AB$2-Demographics!AB69)/Demographics!AB$4)^2</f>
        <v>0.68041641478047776</v>
      </c>
    </row>
    <row r="65" spans="1:22" x14ac:dyDescent="0.25">
      <c r="A65">
        <f>Demographics!G$3*((Demographics!G$2-Demographics!G70)/Demographics!G$4)^2</f>
        <v>2.7582883309818289</v>
      </c>
      <c r="B65">
        <f>Demographics!H$3*((Demographics!H$2-Demographics!H70)/Demographics!H$4)^2</f>
        <v>2.7385122906770207</v>
      </c>
      <c r="C65">
        <f>Demographics!I$3*((Demographics!I$2-Demographics!I70)/Demographics!I$4)^2</f>
        <v>96.009172944910176</v>
      </c>
      <c r="D65">
        <f>Demographics!J$3*((Demographics!J$2-Demographics!J70)/Demographics!J$4)^2</f>
        <v>8.3366196572956746</v>
      </c>
      <c r="E65">
        <f>Demographics!K$3*((Demographics!K$2-Demographics!K70)/Demographics!K$4)^2</f>
        <v>76.198591504902794</v>
      </c>
      <c r="F65">
        <f>Demographics!L$3*((Demographics!L$2-Demographics!L70)/Demographics!L$4)^2</f>
        <v>5.7289154185910034</v>
      </c>
      <c r="G65">
        <f>Demographics!M$3*((Demographics!M$2-Demographics!M70)/Demographics!M$4)^2</f>
        <v>17.520642100404505</v>
      </c>
      <c r="H65">
        <f>Demographics!N$3*((Demographics!N$2-Demographics!N70)/Demographics!N$4)^2</f>
        <v>3.6607280632422325</v>
      </c>
      <c r="I65">
        <f>Demographics!O$3*((Demographics!O$2-Demographics!O70)/Demographics!O$4)^2</f>
        <v>1.5585082688994498</v>
      </c>
      <c r="J65">
        <f>Demographics!P$3*((Demographics!P$2-Demographics!P70)/Demographics!P$4)^2</f>
        <v>20.704077072725596</v>
      </c>
      <c r="K65">
        <f>Demographics!Q$3*((Demographics!Q$2-Demographics!Q70)/Demographics!Q$4)^2</f>
        <v>5.2097662808475977</v>
      </c>
      <c r="L65">
        <f>Demographics!R$3*((Demographics!R$2-Demographics!R70)/Demographics!R$4)^2</f>
        <v>2.5749763461503874</v>
      </c>
      <c r="M65">
        <f>Demographics!S$3*((Demographics!S$2-Demographics!S70)/Demographics!S$4)^2</f>
        <v>13.014180011434554</v>
      </c>
      <c r="N65">
        <f>Demographics!T$3*((Demographics!T$2-Demographics!T70)/Demographics!T$4)^2</f>
        <v>19.059992155110404</v>
      </c>
      <c r="O65">
        <f>Demographics!U$3*((Demographics!U$2-Demographics!U70)/Demographics!U$4)^2</f>
        <v>54.818829087711137</v>
      </c>
      <c r="P65">
        <f>Demographics!V$3*((Demographics!V$2-Demographics!V70)/Demographics!V$4)^2</f>
        <v>306.11376563920442</v>
      </c>
      <c r="Q65">
        <f>Demographics!W$3*((Demographics!W$2-Demographics!W70)/Demographics!W$4)^2</f>
        <v>24.650180843402687</v>
      </c>
      <c r="R65">
        <f>Demographics!X$3*((Demographics!X$2-Demographics!X70)/Demographics!X$4)^2</f>
        <v>0.12949293526552022</v>
      </c>
      <c r="S65">
        <f>Demographics!Y$3*((Demographics!Y$2-Demographics!Y70)/Demographics!Y$4)^2</f>
        <v>12.971182956309828</v>
      </c>
      <c r="T65">
        <f>Demographics!Z$3*((Demographics!Z$2-Demographics!Z70)/Demographics!Z$4)^2</f>
        <v>24.771577980350749</v>
      </c>
      <c r="U65">
        <f>Demographics!AA$3*((Demographics!AA$2-Demographics!AA70)/Demographics!AA$4)^2</f>
        <v>134.5009797306619</v>
      </c>
      <c r="V65">
        <f>Demographics!AB$3*((Demographics!AB$2-Demographics!AB70)/Demographics!AB$4)^2</f>
        <v>0.10725532510172138</v>
      </c>
    </row>
    <row r="66" spans="1:22" x14ac:dyDescent="0.25">
      <c r="A66">
        <f>Demographics!G$3*((Demographics!G$2-Demographics!G71)/Demographics!G$4)^2</f>
        <v>0.3071702591108057</v>
      </c>
      <c r="B66">
        <f>Demographics!H$3*((Demographics!H$2-Demographics!H71)/Demographics!H$4)^2</f>
        <v>86.893108215853943</v>
      </c>
      <c r="C66">
        <f>Demographics!I$3*((Demographics!I$2-Demographics!I71)/Demographics!I$4)^2</f>
        <v>77.845588894634815</v>
      </c>
      <c r="D66">
        <f>Demographics!J$3*((Demographics!J$2-Demographics!J71)/Demographics!J$4)^2</f>
        <v>12.943147090986832</v>
      </c>
      <c r="E66">
        <f>Demographics!K$3*((Demographics!K$2-Demographics!K71)/Demographics!K$4)^2</f>
        <v>66.794534374142899</v>
      </c>
      <c r="F66">
        <f>Demographics!L$3*((Demographics!L$2-Demographics!L71)/Demographics!L$4)^2</f>
        <v>2.5844448031118747</v>
      </c>
      <c r="G66">
        <f>Demographics!M$3*((Demographics!M$2-Demographics!M71)/Demographics!M$4)^2</f>
        <v>16.371211558794453</v>
      </c>
      <c r="H66">
        <f>Demographics!N$3*((Demographics!N$2-Demographics!N71)/Demographics!N$4)^2</f>
        <v>3.0627573629906291</v>
      </c>
      <c r="I66">
        <f>Demographics!O$3*((Demographics!O$2-Demographics!O71)/Demographics!O$4)^2</f>
        <v>5.8487565342851079E-2</v>
      </c>
      <c r="J66">
        <f>Demographics!P$3*((Demographics!P$2-Demographics!P71)/Demographics!P$4)^2</f>
        <v>12.708406574025599</v>
      </c>
      <c r="K66">
        <f>Demographics!Q$3*((Demographics!Q$2-Demographics!Q71)/Demographics!Q$4)^2</f>
        <v>1.9904016999799521</v>
      </c>
      <c r="L66">
        <f>Demographics!R$3*((Demographics!R$2-Demographics!R71)/Demographics!R$4)^2</f>
        <v>0.66720942728298316</v>
      </c>
      <c r="M66">
        <f>Demographics!S$3*((Demographics!S$2-Demographics!S71)/Demographics!S$4)^2</f>
        <v>4.9002889429417609</v>
      </c>
      <c r="N66">
        <f>Demographics!T$3*((Demographics!T$2-Demographics!T71)/Demographics!T$4)^2</f>
        <v>3.5649574416566434</v>
      </c>
      <c r="O66">
        <f>Demographics!U$3*((Demographics!U$2-Demographics!U71)/Demographics!U$4)^2</f>
        <v>53.538488351540657</v>
      </c>
      <c r="P66">
        <f>Demographics!V$3*((Demographics!V$2-Demographics!V71)/Demographics!V$4)^2</f>
        <v>258.51696778902198</v>
      </c>
      <c r="Q66">
        <f>Demographics!W$3*((Demographics!W$2-Demographics!W71)/Demographics!W$4)^2</f>
        <v>23.056338855905533</v>
      </c>
      <c r="R66">
        <f>Demographics!X$3*((Demographics!X$2-Demographics!X71)/Demographics!X$4)^2</f>
        <v>12.913388032085109</v>
      </c>
      <c r="S66">
        <f>Demographics!Y$3*((Demographics!Y$2-Demographics!Y71)/Demographics!Y$4)^2</f>
        <v>1.2079297177557518</v>
      </c>
      <c r="T66">
        <f>Demographics!Z$3*((Demographics!Z$2-Demographics!Z71)/Demographics!Z$4)^2</f>
        <v>1.6767278089016582</v>
      </c>
      <c r="U66">
        <f>Demographics!AA$3*((Demographics!AA$2-Demographics!AA71)/Demographics!AA$4)^2</f>
        <v>89.968441431633067</v>
      </c>
      <c r="V66">
        <f>Demographics!AB$3*((Demographics!AB$2-Demographics!AB71)/Demographics!AB$4)^2</f>
        <v>1.5468989903394792E-2</v>
      </c>
    </row>
    <row r="67" spans="1:22" x14ac:dyDescent="0.25">
      <c r="A67">
        <f>Demographics!G$3*((Demographics!G$2-Demographics!G72)/Demographics!G$4)^2</f>
        <v>7.8362389227451618E-2</v>
      </c>
      <c r="B67">
        <f>Demographics!H$3*((Demographics!H$2-Demographics!H72)/Demographics!H$4)^2</f>
        <v>0.7746485234831979</v>
      </c>
      <c r="C67">
        <f>Demographics!I$3*((Demographics!I$2-Demographics!I72)/Demographics!I$4)^2</f>
        <v>91.566165431259378</v>
      </c>
      <c r="D67">
        <f>Demographics!J$3*((Demographics!J$2-Demographics!J72)/Demographics!J$4)^2</f>
        <v>16.697883304091384</v>
      </c>
      <c r="E67">
        <f>Demographics!K$3*((Demographics!K$2-Demographics!K72)/Demographics!K$4)^2</f>
        <v>117.22601534232925</v>
      </c>
      <c r="F67">
        <f>Demographics!L$3*((Demographics!L$2-Demographics!L72)/Demographics!L$4)^2</f>
        <v>9.2407769726884084</v>
      </c>
      <c r="G67">
        <f>Demographics!M$3*((Demographics!M$2-Demographics!M72)/Demographics!M$4)^2</f>
        <v>11.842281020907224</v>
      </c>
      <c r="H67">
        <f>Demographics!N$3*((Demographics!N$2-Demographics!N72)/Demographics!N$4)^2</f>
        <v>9.7644010311667717</v>
      </c>
      <c r="I67">
        <f>Demographics!O$3*((Demographics!O$2-Demographics!O72)/Demographics!O$4)^2</f>
        <v>2.3558160436357309</v>
      </c>
      <c r="J67">
        <f>Demographics!P$3*((Demographics!P$2-Demographics!P72)/Demographics!P$4)^2</f>
        <v>19.226646072985375</v>
      </c>
      <c r="K67">
        <f>Demographics!Q$3*((Demographics!Q$2-Demographics!Q72)/Demographics!Q$4)^2</f>
        <v>4.9546875013510245</v>
      </c>
      <c r="L67">
        <f>Demographics!R$3*((Demographics!R$2-Demographics!R72)/Demographics!R$4)^2</f>
        <v>2.7708577314360459</v>
      </c>
      <c r="M67">
        <f>Demographics!S$3*((Demographics!S$2-Demographics!S72)/Demographics!S$4)^2</f>
        <v>11.624543520366988</v>
      </c>
      <c r="N67">
        <f>Demographics!T$3*((Demographics!T$2-Demographics!T72)/Demographics!T$4)^2</f>
        <v>19.603918230306107</v>
      </c>
      <c r="O67">
        <f>Demographics!U$3*((Demographics!U$2-Demographics!U72)/Demographics!U$4)^2</f>
        <v>54.804302175924398</v>
      </c>
      <c r="P67">
        <f>Demographics!V$3*((Demographics!V$2-Demographics!V72)/Demographics!V$4)^2</f>
        <v>312.86066980786518</v>
      </c>
      <c r="Q67">
        <f>Demographics!W$3*((Demographics!W$2-Demographics!W72)/Demographics!W$4)^2</f>
        <v>24.959544842736349</v>
      </c>
      <c r="R67">
        <f>Demographics!X$3*((Demographics!X$2-Demographics!X72)/Demographics!X$4)^2</f>
        <v>6.3444979464619333</v>
      </c>
      <c r="S67">
        <f>Demographics!Y$3*((Demographics!Y$2-Demographics!Y72)/Demographics!Y$4)^2</f>
        <v>5.0174857955680814</v>
      </c>
      <c r="T67">
        <f>Demographics!Z$3*((Demographics!Z$2-Demographics!Z72)/Demographics!Z$4)^2</f>
        <v>59.713232102807709</v>
      </c>
      <c r="U67">
        <f>Demographics!AA$3*((Demographics!AA$2-Demographics!AA72)/Demographics!AA$4)^2</f>
        <v>151.11144089055884</v>
      </c>
      <c r="V67">
        <f>Demographics!AB$3*((Demographics!AB$2-Demographics!AB72)/Demographics!AB$4)^2</f>
        <v>4.1585416275310436E-3</v>
      </c>
    </row>
    <row r="68" spans="1:22" x14ac:dyDescent="0.25">
      <c r="A68">
        <f>Demographics!G$3*((Demographics!G$2-Demographics!G73)/Demographics!G$4)^2</f>
        <v>3.7446357700735815</v>
      </c>
      <c r="B68">
        <f>Demographics!H$3*((Demographics!H$2-Demographics!H73)/Demographics!H$4)^2</f>
        <v>17.883600584604821</v>
      </c>
      <c r="C68">
        <f>Demographics!I$3*((Demographics!I$2-Demographics!I73)/Demographics!I$4)^2</f>
        <v>63.252495916260536</v>
      </c>
      <c r="D68">
        <f>Demographics!J$3*((Demographics!J$2-Demographics!J73)/Demographics!J$4)^2</f>
        <v>3.8372267044402033</v>
      </c>
      <c r="E68">
        <f>Demographics!K$3*((Demographics!K$2-Demographics!K73)/Demographics!K$4)^2</f>
        <v>81.809265821670195</v>
      </c>
      <c r="F68">
        <f>Demographics!L$3*((Demographics!L$2-Demographics!L73)/Demographics!L$4)^2</f>
        <v>3.8807343731288433</v>
      </c>
      <c r="G68">
        <f>Demographics!M$3*((Demographics!M$2-Demographics!M73)/Demographics!M$4)^2</f>
        <v>3.8474681845096646E-3</v>
      </c>
      <c r="H68">
        <f>Demographics!N$3*((Demographics!N$2-Demographics!N73)/Demographics!N$4)^2</f>
        <v>1.2102143819246227</v>
      </c>
      <c r="I68">
        <f>Demographics!O$3*((Demographics!O$2-Demographics!O73)/Demographics!O$4)^2</f>
        <v>0.93896695492632842</v>
      </c>
      <c r="J68">
        <f>Demographics!P$3*((Demographics!P$2-Demographics!P73)/Demographics!P$4)^2</f>
        <v>19.334964605138328</v>
      </c>
      <c r="K68">
        <f>Demographics!Q$3*((Demographics!Q$2-Demographics!Q73)/Demographics!Q$4)^2</f>
        <v>5.2788942765387228</v>
      </c>
      <c r="L68">
        <f>Demographics!R$3*((Demographics!R$2-Demographics!R73)/Demographics!R$4)^2</f>
        <v>2.5945617103133984</v>
      </c>
      <c r="M68">
        <f>Demographics!S$3*((Demographics!S$2-Demographics!S73)/Demographics!S$4)^2</f>
        <v>7.7670386079941256</v>
      </c>
      <c r="N68">
        <f>Demographics!T$3*((Demographics!T$2-Demographics!T73)/Demographics!T$4)^2</f>
        <v>21.444016472690027</v>
      </c>
      <c r="O68">
        <f>Demographics!U$3*((Demographics!U$2-Demographics!U73)/Demographics!U$4)^2</f>
        <v>54.968372435625035</v>
      </c>
      <c r="P68">
        <f>Demographics!V$3*((Demographics!V$2-Demographics!V73)/Demographics!V$4)^2</f>
        <v>315.90606701060523</v>
      </c>
      <c r="Q68">
        <f>Demographics!W$3*((Demographics!W$2-Demographics!W73)/Demographics!W$4)^2</f>
        <v>25.086845227970855</v>
      </c>
      <c r="R68">
        <f>Demographics!X$3*((Demographics!X$2-Demographics!X73)/Demographics!X$4)^2</f>
        <v>0.8593502052580132</v>
      </c>
      <c r="S68">
        <f>Demographics!Y$3*((Demographics!Y$2-Demographics!Y73)/Demographics!Y$4)^2</f>
        <v>17.541739547458899</v>
      </c>
      <c r="T68">
        <f>Demographics!Z$3*((Demographics!Z$2-Demographics!Z73)/Demographics!Z$4)^2</f>
        <v>20.158068451502437</v>
      </c>
      <c r="U68">
        <f>Demographics!AA$3*((Demographics!AA$2-Demographics!AA73)/Demographics!AA$4)^2</f>
        <v>140.74377803213034</v>
      </c>
      <c r="V68">
        <f>Demographics!AB$3*((Demographics!AB$2-Demographics!AB73)/Demographics!AB$4)^2</f>
        <v>1.4547426764329394E-3</v>
      </c>
    </row>
    <row r="69" spans="1:22" x14ac:dyDescent="0.25">
      <c r="A69">
        <f>Demographics!G$3*((Demographics!G$2-Demographics!G74)/Demographics!G$4)^2</f>
        <v>3.0005230973392676</v>
      </c>
      <c r="B69">
        <f>Demographics!H$3*((Demographics!H$2-Demographics!H74)/Demographics!H$4)^2</f>
        <v>17.191867122537889</v>
      </c>
      <c r="C69">
        <f>Demographics!I$3*((Demographics!I$2-Demographics!I74)/Demographics!I$4)^2</f>
        <v>93.719050048861405</v>
      </c>
      <c r="D69">
        <f>Demographics!J$3*((Demographics!J$2-Demographics!J74)/Demographics!J$4)^2</f>
        <v>8.2341233534124463</v>
      </c>
      <c r="E69">
        <f>Demographics!K$3*((Demographics!K$2-Demographics!K74)/Demographics!K$4)^2</f>
        <v>79.547713773405306</v>
      </c>
      <c r="F69">
        <f>Demographics!L$3*((Demographics!L$2-Demographics!L74)/Demographics!L$4)^2</f>
        <v>5.9699421685750877</v>
      </c>
      <c r="G69">
        <f>Demographics!M$3*((Demographics!M$2-Demographics!M74)/Demographics!M$4)^2</f>
        <v>10.510180611600475</v>
      </c>
      <c r="H69">
        <f>Demographics!N$3*((Demographics!N$2-Demographics!N74)/Demographics!N$4)^2</f>
        <v>0.38970953014222431</v>
      </c>
      <c r="I69">
        <f>Demographics!O$3*((Demographics!O$2-Demographics!O74)/Demographics!O$4)^2</f>
        <v>5.4052882310204691</v>
      </c>
      <c r="J69">
        <f>Demographics!P$3*((Demographics!P$2-Demographics!P74)/Demographics!P$4)^2</f>
        <v>22.324313548981291</v>
      </c>
      <c r="K69">
        <f>Demographics!Q$3*((Demographics!Q$2-Demographics!Q74)/Demographics!Q$4)^2</f>
        <v>4.7144247727602036</v>
      </c>
      <c r="L69">
        <f>Demographics!R$3*((Demographics!R$2-Demographics!R74)/Demographics!R$4)^2</f>
        <v>2.6598207480150671</v>
      </c>
      <c r="M69">
        <f>Demographics!S$3*((Demographics!S$2-Demographics!S74)/Demographics!S$4)^2</f>
        <v>9.243474021016798</v>
      </c>
      <c r="N69">
        <f>Demographics!T$3*((Demographics!T$2-Demographics!T74)/Demographics!T$4)^2</f>
        <v>18.647625084889928</v>
      </c>
      <c r="O69">
        <f>Demographics!U$3*((Demographics!U$2-Demographics!U74)/Demographics!U$4)^2</f>
        <v>55.003750483854589</v>
      </c>
      <c r="P69">
        <f>Demographics!V$3*((Demographics!V$2-Demographics!V74)/Demographics!V$4)^2</f>
        <v>308.79870840009153</v>
      </c>
      <c r="Q69">
        <f>Demographics!W$3*((Demographics!W$2-Demographics!W74)/Demographics!W$4)^2</f>
        <v>24.873716548579303</v>
      </c>
      <c r="R69">
        <f>Demographics!X$3*((Demographics!X$2-Demographics!X74)/Demographics!X$4)^2</f>
        <v>2.3421620003956671</v>
      </c>
      <c r="S69">
        <f>Demographics!Y$3*((Demographics!Y$2-Demographics!Y74)/Demographics!Y$4)^2</f>
        <v>19.477771641519521</v>
      </c>
      <c r="T69">
        <f>Demographics!Z$3*((Demographics!Z$2-Demographics!Z74)/Demographics!Z$4)^2</f>
        <v>31.577261116922188</v>
      </c>
      <c r="U69">
        <f>Demographics!AA$3*((Demographics!AA$2-Demographics!AA74)/Demographics!AA$4)^2</f>
        <v>132.29128583801199</v>
      </c>
      <c r="V69">
        <f>Demographics!AB$3*((Demographics!AB$2-Demographics!AB74)/Demographics!AB$4)^2</f>
        <v>4.3914450030182133E-4</v>
      </c>
    </row>
    <row r="70" spans="1:22" x14ac:dyDescent="0.25">
      <c r="A70">
        <f>Demographics!G$3*((Demographics!G$2-Demographics!G75)/Demographics!G$4)^2</f>
        <v>0.19492648732426598</v>
      </c>
      <c r="B70">
        <f>Demographics!H$3*((Demographics!H$2-Demographics!H75)/Demographics!H$4)^2</f>
        <v>10.049150457409286</v>
      </c>
      <c r="C70">
        <f>Demographics!I$3*((Demographics!I$2-Demographics!I75)/Demographics!I$4)^2</f>
        <v>0.10494525748466596</v>
      </c>
      <c r="D70">
        <f>Demographics!J$3*((Demographics!J$2-Demographics!J75)/Demographics!J$4)^2</f>
        <v>38.847426835587065</v>
      </c>
      <c r="E70">
        <f>Demographics!K$3*((Demographics!K$2-Demographics!K75)/Demographics!K$4)^2</f>
        <v>112.43966917129184</v>
      </c>
      <c r="F70">
        <f>Demographics!L$3*((Demographics!L$2-Demographics!L75)/Demographics!L$4)^2</f>
        <v>43.69065906229892</v>
      </c>
      <c r="G70">
        <f>Demographics!M$3*((Demographics!M$2-Demographics!M75)/Demographics!M$4)^2</f>
        <v>73.582303159077057</v>
      </c>
      <c r="H70">
        <f>Demographics!N$3*((Demographics!N$2-Demographics!N75)/Demographics!N$4)^2</f>
        <v>33.22454899581485</v>
      </c>
      <c r="I70">
        <f>Demographics!O$3*((Demographics!O$2-Demographics!O75)/Demographics!O$4)^2</f>
        <v>18.581718548780323</v>
      </c>
      <c r="J70">
        <f>Demographics!P$3*((Demographics!P$2-Demographics!P75)/Demographics!P$4)^2</f>
        <v>11.615200759596487</v>
      </c>
      <c r="K70">
        <f>Demographics!Q$3*((Demographics!Q$2-Demographics!Q75)/Demographics!Q$4)^2</f>
        <v>4.7034624683199171</v>
      </c>
      <c r="L70">
        <f>Demographics!R$3*((Demographics!R$2-Demographics!R75)/Demographics!R$4)^2</f>
        <v>2.8546897397330819</v>
      </c>
      <c r="M70">
        <f>Demographics!S$3*((Demographics!S$2-Demographics!S75)/Demographics!S$4)^2</f>
        <v>12.991214148203365</v>
      </c>
      <c r="N70">
        <f>Demographics!T$3*((Demographics!T$2-Demographics!T75)/Demographics!T$4)^2</f>
        <v>15.824315165501602</v>
      </c>
      <c r="O70">
        <f>Demographics!U$3*((Demographics!U$2-Demographics!U75)/Demographics!U$4)^2</f>
        <v>42.283131836294729</v>
      </c>
      <c r="P70">
        <f>Demographics!V$3*((Demographics!V$2-Demographics!V75)/Demographics!V$4)^2</f>
        <v>312.999287640766</v>
      </c>
      <c r="Q70">
        <f>Demographics!W$3*((Demographics!W$2-Demographics!W75)/Demographics!W$4)^2</f>
        <v>23.382033082781319</v>
      </c>
      <c r="R70">
        <f>Demographics!X$3*((Demographics!X$2-Demographics!X75)/Demographics!X$4)^2</f>
        <v>51.165112837708421</v>
      </c>
      <c r="S70">
        <f>Demographics!Y$3*((Demographics!Y$2-Demographics!Y75)/Demographics!Y$4)^2</f>
        <v>5.619827859288824</v>
      </c>
      <c r="T70">
        <f>Demographics!Z$3*((Demographics!Z$2-Demographics!Z75)/Demographics!Z$4)^2</f>
        <v>73.201544223668066</v>
      </c>
      <c r="U70">
        <f>Demographics!AA$3*((Demographics!AA$2-Demographics!AA75)/Demographics!AA$4)^2</f>
        <v>112.85603891846354</v>
      </c>
      <c r="V70">
        <f>Demographics!AB$3*((Demographics!AB$2-Demographics!AB75)/Demographics!AB$4)^2</f>
        <v>6.0783869771106707</v>
      </c>
    </row>
    <row r="71" spans="1:22" x14ac:dyDescent="0.25">
      <c r="A71">
        <f>Demographics!G$3*((Demographics!G$2-Demographics!G76)/Demographics!G$4)^2</f>
        <v>6.526375284066621E-3</v>
      </c>
      <c r="B71">
        <f>Demographics!H$3*((Demographics!H$2-Demographics!H76)/Demographics!H$4)^2</f>
        <v>6.0956492206224127</v>
      </c>
      <c r="C71">
        <f>Demographics!I$3*((Demographics!I$2-Demographics!I76)/Demographics!I$4)^2</f>
        <v>5.6332558142718359</v>
      </c>
      <c r="D71">
        <f>Demographics!J$3*((Demographics!J$2-Demographics!J76)/Demographics!J$4)^2</f>
        <v>10.826506925472245</v>
      </c>
      <c r="E71">
        <f>Demographics!K$3*((Demographics!K$2-Demographics!K76)/Demographics!K$4)^2</f>
        <v>40.197228385879896</v>
      </c>
      <c r="F71">
        <f>Demographics!L$3*((Demographics!L$2-Demographics!L76)/Demographics!L$4)^2</f>
        <v>8.033409062528964</v>
      </c>
      <c r="G71">
        <f>Demographics!M$3*((Demographics!M$2-Demographics!M76)/Demographics!M$4)^2</f>
        <v>3.3978562983271798</v>
      </c>
      <c r="H71">
        <f>Demographics!N$3*((Demographics!N$2-Demographics!N76)/Demographics!N$4)^2</f>
        <v>7.4828734115602922</v>
      </c>
      <c r="I71">
        <f>Demographics!O$3*((Demographics!O$2-Demographics!O76)/Demographics!O$4)^2</f>
        <v>6.9404088535120992E-2</v>
      </c>
      <c r="J71">
        <f>Demographics!P$3*((Demographics!P$2-Demographics!P76)/Demographics!P$4)^2</f>
        <v>0.6920739460207721</v>
      </c>
      <c r="K71">
        <f>Demographics!Q$3*((Demographics!Q$2-Demographics!Q76)/Demographics!Q$4)^2</f>
        <v>2.5350043022210249</v>
      </c>
      <c r="L71">
        <f>Demographics!R$3*((Demographics!R$2-Demographics!R76)/Demographics!R$4)^2</f>
        <v>1.1776864608010451</v>
      </c>
      <c r="M71">
        <f>Demographics!S$3*((Demographics!S$2-Demographics!S76)/Demographics!S$4)^2</f>
        <v>10.726916431810338</v>
      </c>
      <c r="N71">
        <f>Demographics!T$3*((Demographics!T$2-Demographics!T76)/Demographics!T$4)^2</f>
        <v>11.189696824752028</v>
      </c>
      <c r="O71">
        <f>Demographics!U$3*((Demographics!U$2-Demographics!U76)/Demographics!U$4)^2</f>
        <v>11.024555331666102</v>
      </c>
      <c r="P71">
        <f>Demographics!V$3*((Demographics!V$2-Demographics!V76)/Demographics!V$4)^2</f>
        <v>216.87054080771441</v>
      </c>
      <c r="Q71">
        <f>Demographics!W$3*((Demographics!W$2-Demographics!W76)/Demographics!W$4)^2</f>
        <v>0.12374713314070777</v>
      </c>
      <c r="R71">
        <f>Demographics!X$3*((Demographics!X$2-Demographics!X76)/Demographics!X$4)^2</f>
        <v>46.241996988305807</v>
      </c>
      <c r="S71">
        <f>Demographics!Y$3*((Demographics!Y$2-Demographics!Y76)/Demographics!Y$4)^2</f>
        <v>1.0797854412778056</v>
      </c>
      <c r="T71">
        <f>Demographics!Z$3*((Demographics!Z$2-Demographics!Z76)/Demographics!Z$4)^2</f>
        <v>10.269837407817402</v>
      </c>
      <c r="U71">
        <f>Demographics!AA$3*((Demographics!AA$2-Demographics!AA76)/Demographics!AA$4)^2</f>
        <v>84.201221292202078</v>
      </c>
      <c r="V71">
        <f>Demographics!AB$3*((Demographics!AB$2-Demographics!AB76)/Demographics!AB$4)^2</f>
        <v>0</v>
      </c>
    </row>
    <row r="72" spans="1:22" x14ac:dyDescent="0.25">
      <c r="A72">
        <f>Demographics!G$3*((Demographics!G$2-Demographics!G77)/Demographics!G$4)^2</f>
        <v>5.0827368356163162E-4</v>
      </c>
      <c r="B72">
        <f>Demographics!H$3*((Demographics!H$2-Demographics!H77)/Demographics!H$4)^2</f>
        <v>20.254648046410068</v>
      </c>
      <c r="C72">
        <f>Demographics!I$3*((Demographics!I$2-Demographics!I77)/Demographics!I$4)^2</f>
        <v>4.8072743892147587</v>
      </c>
      <c r="D72">
        <f>Demographics!J$3*((Demographics!J$2-Demographics!J77)/Demographics!J$4)^2</f>
        <v>49.730726818666255</v>
      </c>
      <c r="E72">
        <f>Demographics!K$3*((Demographics!K$2-Demographics!K77)/Demographics!K$4)^2</f>
        <v>137.24486278350142</v>
      </c>
      <c r="F72">
        <f>Demographics!L$3*((Demographics!L$2-Demographics!L77)/Demographics!L$4)^2</f>
        <v>56.733835931672708</v>
      </c>
      <c r="G72">
        <f>Demographics!M$3*((Demographics!M$2-Demographics!M77)/Demographics!M$4)^2</f>
        <v>62.062291547845732</v>
      </c>
      <c r="H72">
        <f>Demographics!N$3*((Demographics!N$2-Demographics!N77)/Demographics!N$4)^2</f>
        <v>25.276460134540738</v>
      </c>
      <c r="I72">
        <f>Demographics!O$3*((Demographics!O$2-Demographics!O77)/Demographics!O$4)^2</f>
        <v>14.325273141065319</v>
      </c>
      <c r="J72">
        <f>Demographics!P$3*((Demographics!P$2-Demographics!P77)/Demographics!P$4)^2</f>
        <v>18.093320908649165</v>
      </c>
      <c r="K72">
        <f>Demographics!Q$3*((Demographics!Q$2-Demographics!Q77)/Demographics!Q$4)^2</f>
        <v>5.3703708134867494</v>
      </c>
      <c r="L72">
        <f>Demographics!R$3*((Demographics!R$2-Demographics!R77)/Demographics!R$4)^2</f>
        <v>2.9116334849277168</v>
      </c>
      <c r="M72">
        <f>Demographics!S$3*((Demographics!S$2-Demographics!S77)/Demographics!S$4)^2</f>
        <v>12.841711891500967</v>
      </c>
      <c r="N72">
        <f>Demographics!T$3*((Demographics!T$2-Demographics!T77)/Demographics!T$4)^2</f>
        <v>21.842765165082412</v>
      </c>
      <c r="O72">
        <f>Demographics!U$3*((Demographics!U$2-Demographics!U77)/Demographics!U$4)^2</f>
        <v>52.938697906187272</v>
      </c>
      <c r="P72">
        <f>Demographics!V$3*((Demographics!V$2-Demographics!V77)/Demographics!V$4)^2</f>
        <v>316.91405384591383</v>
      </c>
      <c r="Q72">
        <f>Demographics!W$3*((Demographics!W$2-Demographics!W77)/Demographics!W$4)^2</f>
        <v>25.054984132346412</v>
      </c>
      <c r="R72">
        <f>Demographics!X$3*((Demographics!X$2-Demographics!X77)/Demographics!X$4)^2</f>
        <v>18.2547271699361</v>
      </c>
      <c r="S72">
        <f>Demographics!Y$3*((Demographics!Y$2-Demographics!Y77)/Demographics!Y$4)^2</f>
        <v>7.0963356788648849E-3</v>
      </c>
      <c r="T72">
        <f>Demographics!Z$3*((Demographics!Z$2-Demographics!Z77)/Demographics!Z$4)^2</f>
        <v>124.65847018332298</v>
      </c>
      <c r="U72">
        <f>Demographics!AA$3*((Demographics!AA$2-Demographics!AA77)/Demographics!AA$4)^2</f>
        <v>110.98708919607598</v>
      </c>
      <c r="V72">
        <f>Demographics!AB$3*((Demographics!AB$2-Demographics!AB77)/Demographics!AB$4)^2</f>
        <v>5.8415509753356449</v>
      </c>
    </row>
    <row r="73" spans="1:22" x14ac:dyDescent="0.25">
      <c r="A73">
        <f>Demographics!G$3*((Demographics!G$2-Demographics!G78)/Demographics!G$4)^2</f>
        <v>2.0927462984981195E-2</v>
      </c>
      <c r="B73">
        <f>Demographics!H$3*((Demographics!H$2-Demographics!H78)/Demographics!H$4)^2</f>
        <v>23.247128908399688</v>
      </c>
      <c r="C73">
        <f>Demographics!I$3*((Demographics!I$2-Demographics!I78)/Demographics!I$4)^2</f>
        <v>3.3655764665338666</v>
      </c>
      <c r="D73">
        <f>Demographics!J$3*((Demographics!J$2-Demographics!J78)/Demographics!J$4)^2</f>
        <v>33.399511170345512</v>
      </c>
      <c r="E73">
        <f>Demographics!K$3*((Demographics!K$2-Demographics!K78)/Demographics!K$4)^2</f>
        <v>123.36736865392491</v>
      </c>
      <c r="F73">
        <f>Demographics!L$3*((Demographics!L$2-Demographics!L78)/Demographics!L$4)^2</f>
        <v>61.862598049934128</v>
      </c>
      <c r="G73">
        <f>Demographics!M$3*((Demographics!M$2-Demographics!M78)/Demographics!M$4)^2</f>
        <v>84.613187702264781</v>
      </c>
      <c r="H73">
        <f>Demographics!N$3*((Demographics!N$2-Demographics!N78)/Demographics!N$4)^2</f>
        <v>25.773741702890383</v>
      </c>
      <c r="I73">
        <f>Demographics!O$3*((Demographics!O$2-Demographics!O78)/Demographics!O$4)^2</f>
        <v>9.8113524408605688</v>
      </c>
      <c r="J73">
        <f>Demographics!P$3*((Demographics!P$2-Demographics!P78)/Demographics!P$4)^2</f>
        <v>13.973652481799091</v>
      </c>
      <c r="K73">
        <f>Demographics!Q$3*((Demographics!Q$2-Demographics!Q78)/Demographics!Q$4)^2</f>
        <v>3.6689112931521066</v>
      </c>
      <c r="L73">
        <f>Demographics!R$3*((Demographics!R$2-Demographics!R78)/Demographics!R$4)^2</f>
        <v>2.6300493036734141</v>
      </c>
      <c r="M73">
        <f>Demographics!S$3*((Demographics!S$2-Demographics!S78)/Demographics!S$4)^2</f>
        <v>13.211007541766758</v>
      </c>
      <c r="N73">
        <f>Demographics!T$3*((Demographics!T$2-Demographics!T78)/Demographics!T$4)^2</f>
        <v>17.220998024782286</v>
      </c>
      <c r="O73">
        <f>Demographics!U$3*((Demographics!U$2-Demographics!U78)/Demographics!U$4)^2</f>
        <v>42.590992819783246</v>
      </c>
      <c r="P73">
        <f>Demographics!V$3*((Demographics!V$2-Demographics!V78)/Demographics!V$4)^2</f>
        <v>309.20340072589886</v>
      </c>
      <c r="Q73">
        <f>Demographics!W$3*((Demographics!W$2-Demographics!W78)/Demographics!W$4)^2</f>
        <v>23.170809541476764</v>
      </c>
      <c r="R73">
        <f>Demographics!X$3*((Demographics!X$2-Demographics!X78)/Demographics!X$4)^2</f>
        <v>11.044452409327924</v>
      </c>
      <c r="S73">
        <f>Demographics!Y$3*((Demographics!Y$2-Demographics!Y78)/Demographics!Y$4)^2</f>
        <v>6.0239610848925169</v>
      </c>
      <c r="T73">
        <f>Demographics!Z$3*((Demographics!Z$2-Demographics!Z78)/Demographics!Z$4)^2</f>
        <v>143.96740796117211</v>
      </c>
      <c r="U73">
        <f>Demographics!AA$3*((Demographics!AA$2-Demographics!AA78)/Demographics!AA$4)^2</f>
        <v>98.155289347031072</v>
      </c>
      <c r="V73">
        <f>Demographics!AB$3*((Demographics!AB$2-Demographics!AB78)/Demographics!AB$4)^2</f>
        <v>2.6514895727275101</v>
      </c>
    </row>
    <row r="74" spans="1:22" x14ac:dyDescent="0.25">
      <c r="A74">
        <f>Demographics!G$3*((Demographics!G$2-Demographics!G79)/Demographics!G$4)^2</f>
        <v>0.64055190970861631</v>
      </c>
      <c r="B74">
        <f>Demographics!H$3*((Demographics!H$2-Demographics!H79)/Demographics!H$4)^2</f>
        <v>76.678330308948148</v>
      </c>
      <c r="C74">
        <f>Demographics!I$3*((Demographics!I$2-Demographics!I79)/Demographics!I$4)^2</f>
        <v>28.159433941450281</v>
      </c>
      <c r="D74">
        <f>Demographics!J$3*((Demographics!J$2-Demographics!J79)/Demographics!J$4)^2</f>
        <v>16.117120665017755</v>
      </c>
      <c r="E74">
        <f>Demographics!K$3*((Demographics!K$2-Demographics!K79)/Demographics!K$4)^2</f>
        <v>95.683982751210578</v>
      </c>
      <c r="F74">
        <f>Demographics!L$3*((Demographics!L$2-Demographics!L79)/Demographics!L$4)^2</f>
        <v>6.2118905348875106</v>
      </c>
      <c r="G74">
        <f>Demographics!M$3*((Demographics!M$2-Demographics!M79)/Demographics!M$4)^2</f>
        <v>0.50677455544173622</v>
      </c>
      <c r="H74">
        <f>Demographics!N$3*((Demographics!N$2-Demographics!N79)/Demographics!N$4)^2</f>
        <v>0.29245684563277408</v>
      </c>
      <c r="I74">
        <f>Demographics!O$3*((Demographics!O$2-Demographics!O79)/Demographics!O$4)^2</f>
        <v>2.1475402471790046</v>
      </c>
      <c r="J74">
        <f>Demographics!P$3*((Demographics!P$2-Demographics!P79)/Demographics!P$4)^2</f>
        <v>22.921310369028532</v>
      </c>
      <c r="K74">
        <f>Demographics!Q$3*((Demographics!Q$2-Demographics!Q79)/Demographics!Q$4)^2</f>
        <v>5.7170987298895541</v>
      </c>
      <c r="L74">
        <f>Demographics!R$3*((Demographics!R$2-Demographics!R79)/Demographics!R$4)^2</f>
        <v>2.5646348214114911</v>
      </c>
      <c r="M74">
        <f>Demographics!S$3*((Demographics!S$2-Demographics!S79)/Demographics!S$4)^2</f>
        <v>12.301458769311646</v>
      </c>
      <c r="N74">
        <f>Demographics!T$3*((Demographics!T$2-Demographics!T79)/Demographics!T$4)^2</f>
        <v>21.157423961710219</v>
      </c>
      <c r="O74">
        <f>Demographics!U$3*((Demographics!U$2-Demographics!U79)/Demographics!U$4)^2</f>
        <v>55.050242942848769</v>
      </c>
      <c r="P74">
        <f>Demographics!V$3*((Demographics!V$2-Demographics!V79)/Demographics!V$4)^2</f>
        <v>318.95098634980218</v>
      </c>
      <c r="Q74">
        <f>Demographics!W$3*((Demographics!W$2-Demographics!W79)/Demographics!W$4)^2</f>
        <v>25.785076612552412</v>
      </c>
      <c r="R74">
        <f>Demographics!X$3*((Demographics!X$2-Demographics!X79)/Demographics!X$4)^2</f>
        <v>3.4787570089700641</v>
      </c>
      <c r="S74">
        <f>Demographics!Y$3*((Demographics!Y$2-Demographics!Y79)/Demographics!Y$4)^2</f>
        <v>15.959614928487415</v>
      </c>
      <c r="T74">
        <f>Demographics!Z$3*((Demographics!Z$2-Demographics!Z79)/Demographics!Z$4)^2</f>
        <v>31.941707334569564</v>
      </c>
      <c r="U74">
        <f>Demographics!AA$3*((Demographics!AA$2-Demographics!AA79)/Demographics!AA$4)^2</f>
        <v>95.081767472368739</v>
      </c>
      <c r="V74">
        <f>Demographics!AB$3*((Demographics!AB$2-Demographics!AB79)/Demographics!AB$4)^2</f>
        <v>0.29667671279187169</v>
      </c>
    </row>
    <row r="75" spans="1:22" x14ac:dyDescent="0.25">
      <c r="A75">
        <f>Demographics!G$3*((Demographics!G$2-Demographics!G80)/Demographics!G$4)^2</f>
        <v>2.7209725713803401</v>
      </c>
      <c r="B75">
        <f>Demographics!H$3*((Demographics!H$2-Demographics!H80)/Demographics!H$4)^2</f>
        <v>54.085455546193302</v>
      </c>
      <c r="C75">
        <f>Demographics!I$3*((Demographics!I$2-Demographics!I80)/Demographics!I$4)^2</f>
        <v>24.879249151289457</v>
      </c>
      <c r="D75">
        <f>Demographics!J$3*((Demographics!J$2-Demographics!J80)/Demographics!J$4)^2</f>
        <v>5.4655170582697874</v>
      </c>
      <c r="E75">
        <f>Demographics!K$3*((Demographics!K$2-Demographics!K80)/Demographics!K$4)^2</f>
        <v>64.809005647023909</v>
      </c>
      <c r="F75">
        <f>Demographics!L$3*((Demographics!L$2-Demographics!L80)/Demographics!L$4)^2</f>
        <v>3.265621963837666</v>
      </c>
      <c r="G75">
        <f>Demographics!M$3*((Demographics!M$2-Demographics!M80)/Demographics!M$4)^2</f>
        <v>1.8984924366293501</v>
      </c>
      <c r="H75">
        <f>Demographics!N$3*((Demographics!N$2-Demographics!N80)/Demographics!N$4)^2</f>
        <v>6.751085374360187E-2</v>
      </c>
      <c r="I75">
        <f>Demographics!O$3*((Demographics!O$2-Demographics!O80)/Demographics!O$4)^2</f>
        <v>4.2842765916197987</v>
      </c>
      <c r="J75">
        <f>Demographics!P$3*((Demographics!P$2-Demographics!P80)/Demographics!P$4)^2</f>
        <v>11.082985608279328</v>
      </c>
      <c r="K75">
        <f>Demographics!Q$3*((Demographics!Q$2-Demographics!Q80)/Demographics!Q$4)^2</f>
        <v>3.5709383306269453</v>
      </c>
      <c r="L75">
        <f>Demographics!R$3*((Demographics!R$2-Demographics!R80)/Demographics!R$4)^2</f>
        <v>6.0694307151155022E-2</v>
      </c>
      <c r="M75">
        <f>Demographics!S$3*((Demographics!S$2-Demographics!S80)/Demographics!S$4)^2</f>
        <v>12.657985146898382</v>
      </c>
      <c r="N75">
        <f>Demographics!T$3*((Demographics!T$2-Demographics!T80)/Demographics!T$4)^2</f>
        <v>11.588926407040335</v>
      </c>
      <c r="O75">
        <f>Demographics!U$3*((Demographics!U$2-Demographics!U80)/Demographics!U$4)^2</f>
        <v>53.969476445163018</v>
      </c>
      <c r="P75">
        <f>Demographics!V$3*((Demographics!V$2-Demographics!V80)/Demographics!V$4)^2</f>
        <v>281.647973682393</v>
      </c>
      <c r="Q75">
        <f>Demographics!W$3*((Demographics!W$2-Demographics!W80)/Demographics!W$4)^2</f>
        <v>22.426253277523436</v>
      </c>
      <c r="R75">
        <f>Demographics!X$3*((Demographics!X$2-Demographics!X80)/Demographics!X$4)^2</f>
        <v>1.7600500663727894</v>
      </c>
      <c r="S75">
        <f>Demographics!Y$3*((Demographics!Y$2-Demographics!Y80)/Demographics!Y$4)^2</f>
        <v>5.1753161274267185</v>
      </c>
      <c r="T75">
        <f>Demographics!Z$3*((Demographics!Z$2-Demographics!Z80)/Demographics!Z$4)^2</f>
        <v>20.666422920860271</v>
      </c>
      <c r="U75">
        <f>Demographics!AA$3*((Demographics!AA$2-Demographics!AA80)/Demographics!AA$4)^2</f>
        <v>41.743854116719611</v>
      </c>
      <c r="V75">
        <f>Demographics!AB$3*((Demographics!AB$2-Demographics!AB80)/Demographics!AB$4)^2</f>
        <v>2.9565943935911105E-3</v>
      </c>
    </row>
    <row r="76" spans="1:22" x14ac:dyDescent="0.25">
      <c r="A76">
        <f>Demographics!G$3*((Demographics!G$2-Demographics!G81)/Demographics!G$4)^2</f>
        <v>2.7770415120982377</v>
      </c>
      <c r="B76">
        <f>Demographics!H$3*((Demographics!H$2-Demographics!H81)/Demographics!H$4)^2</f>
        <v>6.8430790832446871</v>
      </c>
      <c r="C76">
        <f>Demographics!I$3*((Demographics!I$2-Demographics!I81)/Demographics!I$4)^2</f>
        <v>20.959248675236687</v>
      </c>
      <c r="D76">
        <f>Demographics!J$3*((Demographics!J$2-Demographics!J81)/Demographics!J$4)^2</f>
        <v>12.595128729057995</v>
      </c>
      <c r="E76">
        <f>Demographics!K$3*((Demographics!K$2-Demographics!K81)/Demographics!K$4)^2</f>
        <v>107.6146405066947</v>
      </c>
      <c r="F76">
        <f>Demographics!L$3*((Demographics!L$2-Demographics!L81)/Demographics!L$4)^2</f>
        <v>14.469339441692931</v>
      </c>
      <c r="G76">
        <f>Demographics!M$3*((Demographics!M$2-Demographics!M81)/Demographics!M$4)^2</f>
        <v>5.9551654375035872</v>
      </c>
      <c r="H76">
        <f>Demographics!N$3*((Demographics!N$2-Demographics!N81)/Demographics!N$4)^2</f>
        <v>0.57166955754149096</v>
      </c>
      <c r="I76">
        <f>Demographics!O$3*((Demographics!O$2-Demographics!O81)/Demographics!O$4)^2</f>
        <v>2.1662499238785085</v>
      </c>
      <c r="J76">
        <f>Demographics!P$3*((Demographics!P$2-Demographics!P81)/Demographics!P$4)^2</f>
        <v>22.502826894213158</v>
      </c>
      <c r="K76">
        <f>Demographics!Q$3*((Demographics!Q$2-Demographics!Q81)/Demographics!Q$4)^2</f>
        <v>6.4207277332822805</v>
      </c>
      <c r="L76">
        <f>Demographics!R$3*((Demographics!R$2-Demographics!R81)/Demographics!R$4)^2</f>
        <v>2.6921096922934695</v>
      </c>
      <c r="M76">
        <f>Demographics!S$3*((Demographics!S$2-Demographics!S81)/Demographics!S$4)^2</f>
        <v>13.348543491899985</v>
      </c>
      <c r="N76">
        <f>Demographics!T$3*((Demographics!T$2-Demographics!T81)/Demographics!T$4)^2</f>
        <v>23.981803087942826</v>
      </c>
      <c r="O76">
        <f>Demographics!U$3*((Demographics!U$2-Demographics!U81)/Demographics!U$4)^2</f>
        <v>55.606276925997484</v>
      </c>
      <c r="P76">
        <f>Demographics!V$3*((Demographics!V$2-Demographics!V81)/Demographics!V$4)^2</f>
        <v>322.33914977535164</v>
      </c>
      <c r="Q76">
        <f>Demographics!W$3*((Demographics!W$2-Demographics!W81)/Demographics!W$4)^2</f>
        <v>25.770627354844194</v>
      </c>
      <c r="R76">
        <f>Demographics!X$3*((Demographics!X$2-Demographics!X81)/Demographics!X$4)^2</f>
        <v>1.2230547733940742</v>
      </c>
      <c r="S76">
        <f>Demographics!Y$3*((Demographics!Y$2-Demographics!Y81)/Demographics!Y$4)^2</f>
        <v>14.090713371423321</v>
      </c>
      <c r="T76">
        <f>Demographics!Z$3*((Demographics!Z$2-Demographics!Z81)/Demographics!Z$4)^2</f>
        <v>72.255143524444804</v>
      </c>
      <c r="U76">
        <f>Demographics!AA$3*((Demographics!AA$2-Demographics!AA81)/Demographics!AA$4)^2</f>
        <v>122.17838278327724</v>
      </c>
      <c r="V76">
        <f>Demographics!AB$3*((Demographics!AB$2-Demographics!AB81)/Demographics!AB$4)^2</f>
        <v>0.60399908018621995</v>
      </c>
    </row>
    <row r="77" spans="1:22" x14ac:dyDescent="0.25">
      <c r="A77">
        <f>Demographics!G$3*((Demographics!G$2-Demographics!G82)/Demographics!G$4)^2</f>
        <v>1.7295423954529713E-2</v>
      </c>
      <c r="B77">
        <f>Demographics!H$3*((Demographics!H$2-Demographics!H82)/Demographics!H$4)^2</f>
        <v>1.4693252116199826</v>
      </c>
      <c r="C77">
        <f>Demographics!I$3*((Demographics!I$2-Demographics!I82)/Demographics!I$4)^2</f>
        <v>72.036802650945432</v>
      </c>
      <c r="D77">
        <f>Demographics!J$3*((Demographics!J$2-Demographics!J82)/Demographics!J$4)^2</f>
        <v>25.810398892327662</v>
      </c>
      <c r="E77">
        <f>Demographics!K$3*((Demographics!K$2-Demographics!K82)/Demographics!K$4)^2</f>
        <v>101.65890775816926</v>
      </c>
      <c r="F77">
        <f>Demographics!L$3*((Demographics!L$2-Demographics!L82)/Demographics!L$4)^2</f>
        <v>20.654822424391888</v>
      </c>
      <c r="G77">
        <f>Demographics!M$3*((Demographics!M$2-Demographics!M82)/Demographics!M$4)^2</f>
        <v>24.035134951927937</v>
      </c>
      <c r="H77">
        <f>Demographics!N$3*((Demographics!N$2-Demographics!N82)/Demographics!N$4)^2</f>
        <v>5.6664807393261594</v>
      </c>
      <c r="I77">
        <f>Demographics!O$3*((Demographics!O$2-Demographics!O82)/Demographics!O$4)^2</f>
        <v>5.133462879389962E-2</v>
      </c>
      <c r="J77">
        <f>Demographics!P$3*((Demographics!P$2-Demographics!P82)/Demographics!P$4)^2</f>
        <v>17.66399719484258</v>
      </c>
      <c r="K77">
        <f>Demographics!Q$3*((Demographics!Q$2-Demographics!Q82)/Demographics!Q$4)^2</f>
        <v>4.3135002815300023</v>
      </c>
      <c r="L77">
        <f>Demographics!R$3*((Demographics!R$2-Demographics!R82)/Demographics!R$4)^2</f>
        <v>1.1771394205543095</v>
      </c>
      <c r="M77">
        <f>Demographics!S$3*((Demographics!S$2-Demographics!S82)/Demographics!S$4)^2</f>
        <v>13.352794923866824</v>
      </c>
      <c r="N77">
        <f>Demographics!T$3*((Demographics!T$2-Demographics!T82)/Demographics!T$4)^2</f>
        <v>17.341627118699925</v>
      </c>
      <c r="O77">
        <f>Demographics!U$3*((Demographics!U$2-Demographics!U82)/Demographics!U$4)^2</f>
        <v>54.862939116651582</v>
      </c>
      <c r="P77">
        <f>Demographics!V$3*((Demographics!V$2-Demographics!V82)/Demographics!V$4)^2</f>
        <v>304.58393509061807</v>
      </c>
      <c r="Q77">
        <f>Demographics!W$3*((Demographics!W$2-Demographics!W82)/Demographics!W$4)^2</f>
        <v>24.214544851531276</v>
      </c>
      <c r="R77">
        <f>Demographics!X$3*((Demographics!X$2-Demographics!X82)/Demographics!X$4)^2</f>
        <v>1.2368150331001508</v>
      </c>
      <c r="S77">
        <f>Demographics!Y$3*((Demographics!Y$2-Demographics!Y82)/Demographics!Y$4)^2</f>
        <v>0.74350540058368053</v>
      </c>
      <c r="T77">
        <f>Demographics!Z$3*((Demographics!Z$2-Demographics!Z82)/Demographics!Z$4)^2</f>
        <v>86.37348293240106</v>
      </c>
      <c r="U77">
        <f>Demographics!AA$3*((Demographics!AA$2-Demographics!AA82)/Demographics!AA$4)^2</f>
        <v>81.238629966040548</v>
      </c>
      <c r="V77">
        <f>Demographics!AB$3*((Demographics!AB$2-Demographics!AB82)/Demographics!AB$4)^2</f>
        <v>0.59101711593919748</v>
      </c>
    </row>
    <row r="78" spans="1:22" x14ac:dyDescent="0.25">
      <c r="A78">
        <f>Demographics!G$3*((Demographics!G$2-Demographics!G83)/Demographics!G$4)^2</f>
        <v>4.2631490505520278</v>
      </c>
      <c r="B78">
        <f>Demographics!H$3*((Demographics!H$2-Demographics!H83)/Demographics!H$4)^2</f>
        <v>23.45952944643291</v>
      </c>
      <c r="C78">
        <f>Demographics!I$3*((Demographics!I$2-Demographics!I83)/Demographics!I$4)^2</f>
        <v>0.7767202951478277</v>
      </c>
      <c r="D78">
        <f>Demographics!J$3*((Demographics!J$2-Demographics!J83)/Demographics!J$4)^2</f>
        <v>2.5786915015163716</v>
      </c>
      <c r="E78">
        <f>Demographics!K$3*((Demographics!K$2-Demographics!K83)/Demographics!K$4)^2</f>
        <v>68.727755637704206</v>
      </c>
      <c r="F78">
        <f>Demographics!L$3*((Demographics!L$2-Demographics!L83)/Demographics!L$4)^2</f>
        <v>0.19672199357904471</v>
      </c>
      <c r="G78">
        <f>Demographics!M$3*((Demographics!M$2-Demographics!M83)/Demographics!M$4)^2</f>
        <v>1.8272525725605071</v>
      </c>
      <c r="H78">
        <f>Demographics!N$3*((Demographics!N$2-Demographics!N83)/Demographics!N$4)^2</f>
        <v>0.97114062483429531</v>
      </c>
      <c r="I78">
        <f>Demographics!O$3*((Demographics!O$2-Demographics!O83)/Demographics!O$4)^2</f>
        <v>33.365535994805484</v>
      </c>
      <c r="J78">
        <f>Demographics!P$3*((Demographics!P$2-Demographics!P83)/Demographics!P$4)^2</f>
        <v>14.454164483591004</v>
      </c>
      <c r="K78">
        <f>Demographics!Q$3*((Demographics!Q$2-Demographics!Q83)/Demographics!Q$4)^2</f>
        <v>5.3101486194569976</v>
      </c>
      <c r="L78">
        <f>Demographics!R$3*((Demographics!R$2-Demographics!R83)/Demographics!R$4)^2</f>
        <v>2.5290562927114295</v>
      </c>
      <c r="M78">
        <f>Demographics!S$3*((Demographics!S$2-Demographics!S83)/Demographics!S$4)^2</f>
        <v>11.914920154050733</v>
      </c>
      <c r="N78">
        <f>Demographics!T$3*((Demographics!T$2-Demographics!T83)/Demographics!T$4)^2</f>
        <v>16.21283484613604</v>
      </c>
      <c r="O78">
        <f>Demographics!U$3*((Demographics!U$2-Demographics!U83)/Demographics!U$4)^2</f>
        <v>52.968600113726012</v>
      </c>
      <c r="P78">
        <f>Demographics!V$3*((Demographics!V$2-Demographics!V83)/Demographics!V$4)^2</f>
        <v>285.50137503072625</v>
      </c>
      <c r="Q78">
        <f>Demographics!W$3*((Demographics!W$2-Demographics!W83)/Demographics!W$4)^2</f>
        <v>22.698749692193697</v>
      </c>
      <c r="R78">
        <f>Demographics!X$3*((Demographics!X$2-Demographics!X83)/Demographics!X$4)^2</f>
        <v>10.344020131096384</v>
      </c>
      <c r="S78">
        <f>Demographics!Y$3*((Demographics!Y$2-Demographics!Y83)/Demographics!Y$4)^2</f>
        <v>5.491774323281235</v>
      </c>
      <c r="T78">
        <f>Demographics!Z$3*((Demographics!Z$2-Demographics!Z83)/Demographics!Z$4)^2</f>
        <v>1.7592341044442259</v>
      </c>
      <c r="U78">
        <f>Demographics!AA$3*((Demographics!AA$2-Demographics!AA83)/Demographics!AA$4)^2</f>
        <v>96.705701721024838</v>
      </c>
      <c r="V78">
        <f>Demographics!AB$3*((Demographics!AB$2-Demographics!AB83)/Demographics!AB$4)^2</f>
        <v>0</v>
      </c>
    </row>
    <row r="79" spans="1:22" x14ac:dyDescent="0.25">
      <c r="A79">
        <f>Demographics!G$3*((Demographics!G$2-Demographics!G84)/Demographics!G$4)^2</f>
        <v>4.587169994144321E-2</v>
      </c>
      <c r="B79">
        <f>Demographics!H$3*((Demographics!H$2-Demographics!H84)/Demographics!H$4)^2</f>
        <v>4.1543089262483575</v>
      </c>
      <c r="C79">
        <f>Demographics!I$3*((Demographics!I$2-Demographics!I84)/Demographics!I$4)^2</f>
        <v>74.631292314408356</v>
      </c>
      <c r="D79">
        <f>Demographics!J$3*((Demographics!J$2-Demographics!J84)/Demographics!J$4)^2</f>
        <v>47.879323743857732</v>
      </c>
      <c r="E79">
        <f>Demographics!K$3*((Demographics!K$2-Demographics!K84)/Demographics!K$4)^2</f>
        <v>128.88306246537363</v>
      </c>
      <c r="F79">
        <f>Demographics!L$3*((Demographics!L$2-Demographics!L84)/Demographics!L$4)^2</f>
        <v>48.094652929226477</v>
      </c>
      <c r="G79">
        <f>Demographics!M$3*((Demographics!M$2-Demographics!M84)/Demographics!M$4)^2</f>
        <v>92.117086254041581</v>
      </c>
      <c r="H79">
        <f>Demographics!N$3*((Demographics!N$2-Demographics!N84)/Demographics!N$4)^2</f>
        <v>16.64014830023341</v>
      </c>
      <c r="I79">
        <f>Demographics!O$3*((Demographics!O$2-Demographics!O84)/Demographics!O$4)^2</f>
        <v>4.3539807687287659</v>
      </c>
      <c r="J79">
        <f>Demographics!P$3*((Demographics!P$2-Demographics!P84)/Demographics!P$4)^2</f>
        <v>21.790648070208093</v>
      </c>
      <c r="K79">
        <f>Demographics!Q$3*((Demographics!Q$2-Demographics!Q84)/Demographics!Q$4)^2</f>
        <v>5.611477518119635</v>
      </c>
      <c r="L79">
        <f>Demographics!R$3*((Demographics!R$2-Demographics!R84)/Demographics!R$4)^2</f>
        <v>2.8250463377120227</v>
      </c>
      <c r="M79">
        <f>Demographics!S$3*((Demographics!S$2-Demographics!S84)/Demographics!S$4)^2</f>
        <v>13.670947781988923</v>
      </c>
      <c r="N79">
        <f>Demographics!T$3*((Demographics!T$2-Demographics!T84)/Demographics!T$4)^2</f>
        <v>23.013225869955555</v>
      </c>
      <c r="O79">
        <f>Demographics!U$3*((Demographics!U$2-Demographics!U84)/Demographics!U$4)^2</f>
        <v>54.52536494843978</v>
      </c>
      <c r="P79">
        <f>Demographics!V$3*((Demographics!V$2-Demographics!V84)/Demographics!V$4)^2</f>
        <v>320.36878839888709</v>
      </c>
      <c r="Q79">
        <f>Demographics!W$3*((Demographics!W$2-Demographics!W84)/Demographics!W$4)^2</f>
        <v>25.342604103042429</v>
      </c>
      <c r="R79">
        <f>Demographics!X$3*((Demographics!X$2-Demographics!X84)/Demographics!X$4)^2</f>
        <v>8.1538234380069934</v>
      </c>
      <c r="S79">
        <f>Demographics!Y$3*((Demographics!Y$2-Demographics!Y84)/Demographics!Y$4)^2</f>
        <v>0.43060042870249016</v>
      </c>
      <c r="T79">
        <f>Demographics!Z$3*((Demographics!Z$2-Demographics!Z84)/Demographics!Z$4)^2</f>
        <v>147.67018314653109</v>
      </c>
      <c r="U79">
        <f>Demographics!AA$3*((Demographics!AA$2-Demographics!AA84)/Demographics!AA$4)^2</f>
        <v>136.17196550521598</v>
      </c>
      <c r="V79">
        <f>Demographics!AB$3*((Demographics!AB$2-Demographics!AB84)/Demographics!AB$4)^2</f>
        <v>16.33244768888299</v>
      </c>
    </row>
    <row r="80" spans="1:22" x14ac:dyDescent="0.25">
      <c r="A80">
        <f>Demographics!G$3*((Demographics!G$2-Demographics!G85)/Demographics!G$4)^2</f>
        <v>1.6465561275764489</v>
      </c>
      <c r="B80">
        <f>Demographics!H$3*((Demographics!H$2-Demographics!H85)/Demographics!H$4)^2</f>
        <v>4.2108294045390231</v>
      </c>
      <c r="C80">
        <f>Demographics!I$3*((Demographics!I$2-Demographics!I85)/Demographics!I$4)^2</f>
        <v>16.154527805256041</v>
      </c>
      <c r="D80">
        <f>Demographics!J$3*((Demographics!J$2-Demographics!J85)/Demographics!J$4)^2</f>
        <v>9.1902299008617589</v>
      </c>
      <c r="E80">
        <f>Demographics!K$3*((Demographics!K$2-Demographics!K85)/Demographics!K$4)^2</f>
        <v>108.30364803478653</v>
      </c>
      <c r="F80">
        <f>Demographics!L$3*((Demographics!L$2-Demographics!L85)/Demographics!L$4)^2</f>
        <v>6.1986917461878077</v>
      </c>
      <c r="G80">
        <f>Demographics!M$3*((Demographics!M$2-Demographics!M85)/Demographics!M$4)^2</f>
        <v>6.2595793084048807</v>
      </c>
      <c r="H80">
        <f>Demographics!N$3*((Demographics!N$2-Demographics!N85)/Demographics!N$4)^2</f>
        <v>8.9519299184789691E-3</v>
      </c>
      <c r="I80">
        <f>Demographics!O$3*((Demographics!O$2-Demographics!O85)/Demographics!O$4)^2</f>
        <v>10.50124936627572</v>
      </c>
      <c r="J80">
        <f>Demographics!P$3*((Demographics!P$2-Demographics!P85)/Demographics!P$4)^2</f>
        <v>21.126765668394228</v>
      </c>
      <c r="K80">
        <f>Demographics!Q$3*((Demographics!Q$2-Demographics!Q85)/Demographics!Q$4)^2</f>
        <v>5.6178382434161147</v>
      </c>
      <c r="L80">
        <f>Demographics!R$3*((Demographics!R$2-Demographics!R85)/Demographics!R$4)^2</f>
        <v>2.8200992966123528</v>
      </c>
      <c r="M80">
        <f>Demographics!S$3*((Demographics!S$2-Demographics!S85)/Demographics!S$4)^2</f>
        <v>12.711547913919766</v>
      </c>
      <c r="N80">
        <f>Demographics!T$3*((Demographics!T$2-Demographics!T85)/Demographics!T$4)^2</f>
        <v>20.931992614028864</v>
      </c>
      <c r="O80">
        <f>Demographics!U$3*((Demographics!U$2-Demographics!U85)/Demographics!U$4)^2</f>
        <v>54.83746201122306</v>
      </c>
      <c r="P80">
        <f>Demographics!V$3*((Demographics!V$2-Demographics!V85)/Demographics!V$4)^2</f>
        <v>316.80443829965407</v>
      </c>
      <c r="Q80">
        <f>Demographics!W$3*((Demographics!W$2-Demographics!W85)/Demographics!W$4)^2</f>
        <v>25.31447024650916</v>
      </c>
      <c r="R80">
        <f>Demographics!X$3*((Demographics!X$2-Demographics!X85)/Demographics!X$4)^2</f>
        <v>7.0674858152133764</v>
      </c>
      <c r="S80">
        <f>Demographics!Y$3*((Demographics!Y$2-Demographics!Y85)/Demographics!Y$4)^2</f>
        <v>2.377987870852301</v>
      </c>
      <c r="T80">
        <f>Demographics!Z$3*((Demographics!Z$2-Demographics!Z85)/Demographics!Z$4)^2</f>
        <v>68.569230538013585</v>
      </c>
      <c r="U80">
        <f>Demographics!AA$3*((Demographics!AA$2-Demographics!AA85)/Demographics!AA$4)^2</f>
        <v>86.855773148808552</v>
      </c>
      <c r="V80">
        <f>Demographics!AB$3*((Demographics!AB$2-Demographics!AB85)/Demographics!AB$4)^2</f>
        <v>0.35974770277861307</v>
      </c>
    </row>
    <row r="81" spans="1:22" x14ac:dyDescent="0.25">
      <c r="A81">
        <f>Demographics!G$3*((Demographics!G$2-Demographics!G86)/Demographics!G$4)^2</f>
        <v>0.17395666819898717</v>
      </c>
      <c r="B81">
        <f>Demographics!H$3*((Demographics!H$2-Demographics!H86)/Demographics!H$4)^2</f>
        <v>1.3135330323928064E-2</v>
      </c>
      <c r="C81">
        <f>Demographics!I$3*((Demographics!I$2-Demographics!I86)/Demographics!I$4)^2</f>
        <v>8.4306325378509861</v>
      </c>
      <c r="D81">
        <f>Demographics!J$3*((Demographics!J$2-Demographics!J86)/Demographics!J$4)^2</f>
        <v>17.494708459613197</v>
      </c>
      <c r="E81">
        <f>Demographics!K$3*((Demographics!K$2-Demographics!K86)/Demographics!K$4)^2</f>
        <v>99.496328862171509</v>
      </c>
      <c r="F81">
        <f>Demographics!L$3*((Demographics!L$2-Demographics!L86)/Demographics!L$4)^2</f>
        <v>27.158917289266697</v>
      </c>
      <c r="G81">
        <f>Demographics!M$3*((Demographics!M$2-Demographics!M86)/Demographics!M$4)^2</f>
        <v>59.464006343685128</v>
      </c>
      <c r="H81">
        <f>Demographics!N$3*((Demographics!N$2-Demographics!N86)/Demographics!N$4)^2</f>
        <v>1.4554318342982175</v>
      </c>
      <c r="I81">
        <f>Demographics!O$3*((Demographics!O$2-Demographics!O86)/Demographics!O$4)^2</f>
        <v>14.509632992726081</v>
      </c>
      <c r="J81">
        <f>Demographics!P$3*((Demographics!P$2-Demographics!P86)/Demographics!P$4)^2</f>
        <v>21.128061925280829</v>
      </c>
      <c r="K81">
        <f>Demographics!Q$3*((Demographics!Q$2-Demographics!Q86)/Demographics!Q$4)^2</f>
        <v>4.6032910553283415</v>
      </c>
      <c r="L81">
        <f>Demographics!R$3*((Demographics!R$2-Demographics!R86)/Demographics!R$4)^2</f>
        <v>2.3157428833084563</v>
      </c>
      <c r="M81">
        <f>Demographics!S$3*((Demographics!S$2-Demographics!S86)/Demographics!S$4)^2</f>
        <v>8.6605223236227697</v>
      </c>
      <c r="N81">
        <f>Demographics!T$3*((Demographics!T$2-Demographics!T86)/Demographics!T$4)^2</f>
        <v>20.755428581123599</v>
      </c>
      <c r="O81">
        <f>Demographics!U$3*((Demographics!U$2-Demographics!U86)/Demographics!U$4)^2</f>
        <v>55.085880786395961</v>
      </c>
      <c r="P81">
        <f>Demographics!V$3*((Demographics!V$2-Demographics!V86)/Demographics!V$4)^2</f>
        <v>315.71300515938231</v>
      </c>
      <c r="Q81">
        <f>Demographics!W$3*((Demographics!W$2-Demographics!W86)/Demographics!W$4)^2</f>
        <v>24.799980961844458</v>
      </c>
      <c r="R81">
        <f>Demographics!X$3*((Demographics!X$2-Demographics!X86)/Demographics!X$4)^2</f>
        <v>0.58073637832846559</v>
      </c>
      <c r="S81">
        <f>Demographics!Y$3*((Demographics!Y$2-Demographics!Y86)/Demographics!Y$4)^2</f>
        <v>1.3989825014315613</v>
      </c>
      <c r="T81">
        <f>Demographics!Z$3*((Demographics!Z$2-Demographics!Z86)/Demographics!Z$4)^2</f>
        <v>94.485275502050712</v>
      </c>
      <c r="U81">
        <f>Demographics!AA$3*((Demographics!AA$2-Demographics!AA86)/Demographics!AA$4)^2</f>
        <v>85.980341581402115</v>
      </c>
      <c r="V81">
        <f>Demographics!AB$3*((Demographics!AB$2-Demographics!AB86)/Demographics!AB$4)^2</f>
        <v>11.009315792714437</v>
      </c>
    </row>
    <row r="82" spans="1:22" x14ac:dyDescent="0.25">
      <c r="A82">
        <f>Demographics!G$3*((Demographics!G$2-Demographics!G87)/Demographics!G$4)^2</f>
        <v>0.16468067347398602</v>
      </c>
      <c r="B82">
        <f>Demographics!H$3*((Demographics!H$2-Demographics!H87)/Demographics!H$4)^2</f>
        <v>20.270253835577705</v>
      </c>
      <c r="C82">
        <f>Demographics!I$3*((Demographics!I$2-Demographics!I87)/Demographics!I$4)^2</f>
        <v>65.111118990434846</v>
      </c>
      <c r="D82">
        <f>Demographics!J$3*((Demographics!J$2-Demographics!J87)/Demographics!J$4)^2</f>
        <v>49.554334465010406</v>
      </c>
      <c r="E82">
        <f>Demographics!K$3*((Demographics!K$2-Demographics!K87)/Demographics!K$4)^2</f>
        <v>126.39323026894446</v>
      </c>
      <c r="F82">
        <f>Demographics!L$3*((Demographics!L$2-Demographics!L87)/Demographics!L$4)^2</f>
        <v>48.072467714700871</v>
      </c>
      <c r="G82">
        <f>Demographics!M$3*((Demographics!M$2-Demographics!M87)/Demographics!M$4)^2</f>
        <v>96.51007717744173</v>
      </c>
      <c r="H82">
        <f>Demographics!N$3*((Demographics!N$2-Demographics!N87)/Demographics!N$4)^2</f>
        <v>22.167308446422279</v>
      </c>
      <c r="I82">
        <f>Demographics!O$3*((Demographics!O$2-Demographics!O87)/Demographics!O$4)^2</f>
        <v>11.562698110922913</v>
      </c>
      <c r="J82">
        <f>Demographics!P$3*((Demographics!P$2-Demographics!P87)/Demographics!P$4)^2</f>
        <v>19.937876945174828</v>
      </c>
      <c r="K82">
        <f>Demographics!Q$3*((Demographics!Q$2-Demographics!Q87)/Demographics!Q$4)^2</f>
        <v>5.7679661861130294</v>
      </c>
      <c r="L82">
        <f>Demographics!R$3*((Demographics!R$2-Demographics!R87)/Demographics!R$4)^2</f>
        <v>2.7835097121529828</v>
      </c>
      <c r="M82">
        <f>Demographics!S$3*((Demographics!S$2-Demographics!S87)/Demographics!S$4)^2</f>
        <v>13.503563267503713</v>
      </c>
      <c r="N82">
        <f>Demographics!T$3*((Demographics!T$2-Demographics!T87)/Demographics!T$4)^2</f>
        <v>18.767751166080139</v>
      </c>
      <c r="O82">
        <f>Demographics!U$3*((Demographics!U$2-Demographics!U87)/Demographics!U$4)^2</f>
        <v>54.138686180935984</v>
      </c>
      <c r="P82">
        <f>Demographics!V$3*((Demographics!V$2-Demographics!V87)/Demographics!V$4)^2</f>
        <v>314.85577632171083</v>
      </c>
      <c r="Q82">
        <f>Demographics!W$3*((Demographics!W$2-Demographics!W87)/Demographics!W$4)^2</f>
        <v>22.924047165493111</v>
      </c>
      <c r="R82">
        <f>Demographics!X$3*((Demographics!X$2-Demographics!X87)/Demographics!X$4)^2</f>
        <v>22.392402341452275</v>
      </c>
      <c r="S82">
        <f>Demographics!Y$3*((Demographics!Y$2-Demographics!Y87)/Demographics!Y$4)^2</f>
        <v>0.96932308809956824</v>
      </c>
      <c r="T82">
        <f>Demographics!Z$3*((Demographics!Z$2-Demographics!Z87)/Demographics!Z$4)^2</f>
        <v>95.471740417596322</v>
      </c>
      <c r="U82">
        <f>Demographics!AA$3*((Demographics!AA$2-Demographics!AA87)/Demographics!AA$4)^2</f>
        <v>120.85398491599538</v>
      </c>
      <c r="V82">
        <f>Demographics!AB$3*((Demographics!AB$2-Demographics!AB87)/Demographics!AB$4)^2</f>
        <v>45.308855904605309</v>
      </c>
    </row>
    <row r="83" spans="1:22" x14ac:dyDescent="0.25">
      <c r="A83">
        <f>Demographics!G$3*((Demographics!G$2-Demographics!G88)/Demographics!G$4)^2</f>
        <v>9.0359765966522579E-2</v>
      </c>
      <c r="B83">
        <f>Demographics!H$3*((Demographics!H$2-Demographics!H88)/Demographics!H$4)^2</f>
        <v>25.53725659633383</v>
      </c>
      <c r="C83">
        <f>Demographics!I$3*((Demographics!I$2-Demographics!I88)/Demographics!I$4)^2</f>
        <v>42.335704987521737</v>
      </c>
      <c r="D83">
        <f>Demographics!J$3*((Demographics!J$2-Demographics!J88)/Demographics!J$4)^2</f>
        <v>36.258286061017458</v>
      </c>
      <c r="E83">
        <f>Demographics!K$3*((Demographics!K$2-Demographics!K88)/Demographics!K$4)^2</f>
        <v>107.67424050940959</v>
      </c>
      <c r="F83">
        <f>Demographics!L$3*((Demographics!L$2-Demographics!L88)/Demographics!L$4)^2</f>
        <v>16.467126366783781</v>
      </c>
      <c r="G83">
        <f>Demographics!M$3*((Demographics!M$2-Demographics!M88)/Demographics!M$4)^2</f>
        <v>63.698354128465297</v>
      </c>
      <c r="H83">
        <f>Demographics!N$3*((Demographics!N$2-Demographics!N88)/Demographics!N$4)^2</f>
        <v>25.20207811401135</v>
      </c>
      <c r="I83">
        <f>Demographics!O$3*((Demographics!O$2-Demographics!O88)/Demographics!O$4)^2</f>
        <v>7.208384263266419</v>
      </c>
      <c r="J83">
        <f>Demographics!P$3*((Demographics!P$2-Demographics!P88)/Demographics!P$4)^2</f>
        <v>15.77009823846052</v>
      </c>
      <c r="K83">
        <f>Demographics!Q$3*((Demographics!Q$2-Demographics!Q88)/Demographics!Q$4)^2</f>
        <v>4.3229917443476102</v>
      </c>
      <c r="L83">
        <f>Demographics!R$3*((Demographics!R$2-Demographics!R88)/Demographics!R$4)^2</f>
        <v>2.7022334519312632</v>
      </c>
      <c r="M83">
        <f>Demographics!S$3*((Demographics!S$2-Demographics!S88)/Demographics!S$4)^2</f>
        <v>12.590825509690641</v>
      </c>
      <c r="N83">
        <f>Demographics!T$3*((Demographics!T$2-Demographics!T88)/Demographics!T$4)^2</f>
        <v>11.156914616143736</v>
      </c>
      <c r="O83">
        <f>Demographics!U$3*((Demographics!U$2-Demographics!U88)/Demographics!U$4)^2</f>
        <v>52.522845485081618</v>
      </c>
      <c r="P83">
        <f>Demographics!V$3*((Demographics!V$2-Demographics!V88)/Demographics!V$4)^2</f>
        <v>305.91246342290117</v>
      </c>
      <c r="Q83">
        <f>Demographics!W$3*((Demographics!W$2-Demographics!W88)/Demographics!W$4)^2</f>
        <v>24.665617256184515</v>
      </c>
      <c r="R83">
        <f>Demographics!X$3*((Demographics!X$2-Demographics!X88)/Demographics!X$4)^2</f>
        <v>43.337833333139727</v>
      </c>
      <c r="S83">
        <f>Demographics!Y$3*((Demographics!Y$2-Demographics!Y88)/Demographics!Y$4)^2</f>
        <v>5.4030123430990411</v>
      </c>
      <c r="T83">
        <f>Demographics!Z$3*((Demographics!Z$2-Demographics!Z88)/Demographics!Z$4)^2</f>
        <v>68.625154964384592</v>
      </c>
      <c r="U83">
        <f>Demographics!AA$3*((Demographics!AA$2-Demographics!AA88)/Demographics!AA$4)^2</f>
        <v>141.1188049207064</v>
      </c>
      <c r="V83">
        <f>Demographics!AB$3*((Demographics!AB$2-Demographics!AB88)/Demographics!AB$4)^2</f>
        <v>0.79423122724063311</v>
      </c>
    </row>
    <row r="84" spans="1:22" x14ac:dyDescent="0.25">
      <c r="A84">
        <f>Demographics!G$3*((Demographics!G$2-Demographics!G89)/Demographics!G$4)^2</f>
        <v>0.30301935736171759</v>
      </c>
      <c r="B84">
        <f>Demographics!H$3*((Demographics!H$2-Demographics!H89)/Demographics!H$4)^2</f>
        <v>6.2919653796556102E-6</v>
      </c>
      <c r="C84">
        <f>Demographics!I$3*((Demographics!I$2-Demographics!I89)/Demographics!I$4)^2</f>
        <v>1.3418384952708546</v>
      </c>
      <c r="D84">
        <f>Demographics!J$3*((Demographics!J$2-Demographics!J89)/Demographics!J$4)^2</f>
        <v>1.1471882411356231</v>
      </c>
      <c r="E84">
        <f>Demographics!K$3*((Demographics!K$2-Demographics!K89)/Demographics!K$4)^2</f>
        <v>2.2869334318424577</v>
      </c>
      <c r="F84">
        <f>Demographics!L$3*((Demographics!L$2-Demographics!L89)/Demographics!L$4)^2</f>
        <v>8.9265051115611396</v>
      </c>
      <c r="G84">
        <f>Demographics!M$3*((Demographics!M$2-Demographics!M89)/Demographics!M$4)^2</f>
        <v>79.469842744602573</v>
      </c>
      <c r="H84">
        <f>Demographics!N$3*((Demographics!N$2-Demographics!N89)/Demographics!N$4)^2</f>
        <v>0.20648673460390846</v>
      </c>
      <c r="I84">
        <f>Demographics!O$3*((Demographics!O$2-Demographics!O89)/Demographics!O$4)^2</f>
        <v>0.22338300826035007</v>
      </c>
      <c r="J84">
        <f>Demographics!P$3*((Demographics!P$2-Demographics!P89)/Demographics!P$4)^2</f>
        <v>4.5536986279278609E-2</v>
      </c>
      <c r="K84">
        <f>Demographics!Q$3*((Demographics!Q$2-Demographics!Q89)/Demographics!Q$4)^2</f>
        <v>0.62718820932932318</v>
      </c>
      <c r="L84">
        <f>Demographics!R$3*((Demographics!R$2-Demographics!R89)/Demographics!R$4)^2</f>
        <v>16.552682028766846</v>
      </c>
      <c r="M84">
        <f>Demographics!S$3*((Demographics!S$2-Demographics!S89)/Demographics!S$4)^2</f>
        <v>5.2473055561810797</v>
      </c>
      <c r="N84">
        <f>Demographics!T$3*((Demographics!T$2-Demographics!T89)/Demographics!T$4)^2</f>
        <v>5.7874513910237811E-2</v>
      </c>
      <c r="O84">
        <f>Demographics!U$3*((Demographics!U$2-Demographics!U89)/Demographics!U$4)^2</f>
        <v>10.529850395363809</v>
      </c>
      <c r="P84">
        <f>Demographics!V$3*((Demographics!V$2-Demographics!V89)/Demographics!V$4)^2</f>
        <v>162.61839593719071</v>
      </c>
      <c r="Q84">
        <f>Demographics!W$3*((Demographics!W$2-Demographics!W89)/Demographics!W$4)^2</f>
        <v>1.9418898719415829</v>
      </c>
      <c r="R84">
        <f>Demographics!X$3*((Demographics!X$2-Demographics!X89)/Demographics!X$4)^2</f>
        <v>0.62635867559205616</v>
      </c>
      <c r="S84">
        <f>Demographics!Y$3*((Demographics!Y$2-Demographics!Y89)/Demographics!Y$4)^2</f>
        <v>1.7656179379931636</v>
      </c>
      <c r="T84">
        <f>Demographics!Z$3*((Demographics!Z$2-Demographics!Z89)/Demographics!Z$4)^2</f>
        <v>33.509247799274817</v>
      </c>
      <c r="U84">
        <f>Demographics!AA$3*((Demographics!AA$2-Demographics!AA89)/Demographics!AA$4)^2</f>
        <v>2.8238019290693084E-3</v>
      </c>
      <c r="V84">
        <f>Demographics!AB$3*((Demographics!AB$2-Demographics!AB89)/Demographics!AB$4)^2</f>
        <v>0</v>
      </c>
    </row>
    <row r="85" spans="1:22" x14ac:dyDescent="0.25">
      <c r="A85">
        <f>Demographics!G$3*((Demographics!G$2-Demographics!G90)/Demographics!G$4)^2</f>
        <v>5.4272334433642419E-2</v>
      </c>
      <c r="B85">
        <f>Demographics!H$3*((Demographics!H$2-Demographics!H90)/Demographics!H$4)^2</f>
        <v>5.4404946307472724</v>
      </c>
      <c r="C85">
        <f>Demographics!I$3*((Demographics!I$2-Demographics!I90)/Demographics!I$4)^2</f>
        <v>9.7120780538420881</v>
      </c>
      <c r="D85">
        <f>Demographics!J$3*((Demographics!J$2-Demographics!J90)/Demographics!J$4)^2</f>
        <v>25.301995222211676</v>
      </c>
      <c r="E85">
        <f>Demographics!K$3*((Demographics!K$2-Demographics!K90)/Demographics!K$4)^2</f>
        <v>73.003645021153943</v>
      </c>
      <c r="F85">
        <f>Demographics!L$3*((Demographics!L$2-Demographics!L90)/Demographics!L$4)^2</f>
        <v>29.683452698227164</v>
      </c>
      <c r="G85">
        <f>Demographics!M$3*((Demographics!M$2-Demographics!M90)/Demographics!M$4)^2</f>
        <v>49.364180442958286</v>
      </c>
      <c r="H85">
        <f>Demographics!N$3*((Demographics!N$2-Demographics!N90)/Demographics!N$4)^2</f>
        <v>13.385972256926021</v>
      </c>
      <c r="I85">
        <f>Demographics!O$3*((Demographics!O$2-Demographics!O90)/Demographics!O$4)^2</f>
        <v>2.640021932669574</v>
      </c>
      <c r="J85">
        <f>Demographics!P$3*((Demographics!P$2-Demographics!P90)/Demographics!P$4)^2</f>
        <v>1.1558696241995505</v>
      </c>
      <c r="K85">
        <f>Demographics!Q$3*((Demographics!Q$2-Demographics!Q90)/Demographics!Q$4)^2</f>
        <v>0.55652990095568455</v>
      </c>
      <c r="L85">
        <f>Demographics!R$3*((Demographics!R$2-Demographics!R90)/Demographics!R$4)^2</f>
        <v>0.80113792394804428</v>
      </c>
      <c r="M85">
        <f>Demographics!S$3*((Demographics!S$2-Demographics!S90)/Demographics!S$4)^2</f>
        <v>3.5300380455013456</v>
      </c>
      <c r="N85">
        <f>Demographics!T$3*((Demographics!T$2-Demographics!T90)/Demographics!T$4)^2</f>
        <v>5.4280833648163327</v>
      </c>
      <c r="O85">
        <f>Demographics!U$3*((Demographics!U$2-Demographics!U90)/Demographics!U$4)^2</f>
        <v>7.2516654666040781</v>
      </c>
      <c r="P85">
        <f>Demographics!V$3*((Demographics!V$2-Demographics!V90)/Demographics!V$4)^2</f>
        <v>255.67432688136759</v>
      </c>
      <c r="Q85">
        <f>Demographics!W$3*((Demographics!W$2-Demographics!W90)/Demographics!W$4)^2</f>
        <v>15.543743384960152</v>
      </c>
      <c r="R85">
        <f>Demographics!X$3*((Demographics!X$2-Demographics!X90)/Demographics!X$4)^2</f>
        <v>17.220756393403516</v>
      </c>
      <c r="S85">
        <f>Demographics!Y$3*((Demographics!Y$2-Demographics!Y90)/Demographics!Y$4)^2</f>
        <v>2.3429048112831916</v>
      </c>
      <c r="T85">
        <f>Demographics!Z$3*((Demographics!Z$2-Demographics!Z90)/Demographics!Z$4)^2</f>
        <v>66.009083252456463</v>
      </c>
      <c r="U85">
        <f>Demographics!AA$3*((Demographics!AA$2-Demographics!AA90)/Demographics!AA$4)^2</f>
        <v>58.213242404123392</v>
      </c>
      <c r="V85">
        <f>Demographics!AB$3*((Demographics!AB$2-Demographics!AB90)/Demographics!AB$4)^2</f>
        <v>10.062536998939247</v>
      </c>
    </row>
    <row r="86" spans="1:22" x14ac:dyDescent="0.25">
      <c r="A86">
        <f>Demographics!G$3*((Demographics!G$2-Demographics!G91)/Demographics!G$4)^2</f>
        <v>1.2962249615031995</v>
      </c>
      <c r="B86">
        <f>Demographics!H$3*((Demographics!H$2-Demographics!H91)/Demographics!H$4)^2</f>
        <v>32.548287549120474</v>
      </c>
      <c r="C86">
        <f>Demographics!I$3*((Demographics!I$2-Demographics!I91)/Demographics!I$4)^2</f>
        <v>33.680923305095561</v>
      </c>
      <c r="D86">
        <f>Demographics!J$3*((Demographics!J$2-Demographics!J91)/Demographics!J$4)^2</f>
        <v>31.164940296321049</v>
      </c>
      <c r="E86">
        <f>Demographics!K$3*((Demographics!K$2-Demographics!K91)/Demographics!K$4)^2</f>
        <v>121.87946736439292</v>
      </c>
      <c r="F86">
        <f>Demographics!L$3*((Demographics!L$2-Demographics!L91)/Demographics!L$4)^2</f>
        <v>61.764251544797361</v>
      </c>
      <c r="G86">
        <f>Demographics!M$3*((Demographics!M$2-Demographics!M91)/Demographics!M$4)^2</f>
        <v>85.806308910370191</v>
      </c>
      <c r="H86">
        <f>Demographics!N$3*((Demographics!N$2-Demographics!N91)/Demographics!N$4)^2</f>
        <v>27.483081961469331</v>
      </c>
      <c r="I86">
        <f>Demographics!O$3*((Demographics!O$2-Demographics!O91)/Demographics!O$4)^2</f>
        <v>15.77061557075459</v>
      </c>
      <c r="J86">
        <f>Demographics!P$3*((Demographics!P$2-Demographics!P91)/Demographics!P$4)^2</f>
        <v>9.5943187421488414</v>
      </c>
      <c r="K86">
        <f>Demographics!Q$3*((Demographics!Q$2-Demographics!Q91)/Demographics!Q$4)^2</f>
        <v>3.7468188379812144</v>
      </c>
      <c r="L86">
        <f>Demographics!R$3*((Demographics!R$2-Demographics!R91)/Demographics!R$4)^2</f>
        <v>2.7509987955647097</v>
      </c>
      <c r="M86">
        <f>Demographics!S$3*((Demographics!S$2-Demographics!S91)/Demographics!S$4)^2</f>
        <v>13.253094456407148</v>
      </c>
      <c r="N86">
        <f>Demographics!T$3*((Demographics!T$2-Demographics!T91)/Demographics!T$4)^2</f>
        <v>15.049872832570104</v>
      </c>
      <c r="O86">
        <f>Demographics!U$3*((Demographics!U$2-Demographics!U91)/Demographics!U$4)^2</f>
        <v>38.816187169158432</v>
      </c>
      <c r="P86">
        <f>Demographics!V$3*((Demographics!V$2-Demographics!V91)/Demographics!V$4)^2</f>
        <v>291.71827188028215</v>
      </c>
      <c r="Q86">
        <f>Demographics!W$3*((Demographics!W$2-Demographics!W91)/Demographics!W$4)^2</f>
        <v>22.214818621570782</v>
      </c>
      <c r="R86">
        <f>Demographics!X$3*((Demographics!X$2-Demographics!X91)/Demographics!X$4)^2</f>
        <v>13.352548177614109</v>
      </c>
      <c r="S86">
        <f>Demographics!Y$3*((Demographics!Y$2-Demographics!Y91)/Demographics!Y$4)^2</f>
        <v>8.7726927939507959</v>
      </c>
      <c r="T86">
        <f>Demographics!Z$3*((Demographics!Z$2-Demographics!Z91)/Demographics!Z$4)^2</f>
        <v>120.91055980375089</v>
      </c>
      <c r="U86">
        <f>Demographics!AA$3*((Demographics!AA$2-Demographics!AA91)/Demographics!AA$4)^2</f>
        <v>92.028097037254241</v>
      </c>
      <c r="V86">
        <f>Demographics!AB$3*((Demographics!AB$2-Demographics!AB91)/Demographics!AB$4)^2</f>
        <v>8.4990121026222241</v>
      </c>
    </row>
    <row r="87" spans="1:22" x14ac:dyDescent="0.25">
      <c r="A87">
        <f>Demographics!G$3*((Demographics!G$2-Demographics!G92)/Demographics!G$4)^2</f>
        <v>2.3101074214662418</v>
      </c>
      <c r="B87">
        <f>Demographics!H$3*((Demographics!H$2-Demographics!H92)/Demographics!H$4)^2</f>
        <v>38.749689241351277</v>
      </c>
      <c r="C87">
        <f>Demographics!I$3*((Demographics!I$2-Demographics!I92)/Demographics!I$4)^2</f>
        <v>21.903236858285098</v>
      </c>
      <c r="D87">
        <f>Demographics!J$3*((Demographics!J$2-Demographics!J92)/Demographics!J$4)^2</f>
        <v>56.888368072641079</v>
      </c>
      <c r="E87">
        <f>Demographics!K$3*((Demographics!K$2-Demographics!K92)/Demographics!K$4)^2</f>
        <v>91.943511113115392</v>
      </c>
      <c r="F87">
        <f>Demographics!L$3*((Demographics!L$2-Demographics!L92)/Demographics!L$4)^2</f>
        <v>80.053386464742601</v>
      </c>
      <c r="G87">
        <f>Demographics!M$3*((Demographics!M$2-Demographics!M92)/Demographics!M$4)^2</f>
        <v>152.32614234815659</v>
      </c>
      <c r="H87">
        <f>Demographics!N$3*((Demographics!N$2-Demographics!N92)/Demographics!N$4)^2</f>
        <v>49.156769224564229</v>
      </c>
      <c r="I87">
        <f>Demographics!O$3*((Demographics!O$2-Demographics!O92)/Demographics!O$4)^2</f>
        <v>30.382881825838076</v>
      </c>
      <c r="J87">
        <f>Demographics!P$3*((Demographics!P$2-Demographics!P92)/Demographics!P$4)^2</f>
        <v>5.5517883556922598</v>
      </c>
      <c r="K87">
        <f>Demographics!Q$3*((Demographics!Q$2-Demographics!Q92)/Demographics!Q$4)^2</f>
        <v>1.2714607615895559</v>
      </c>
      <c r="L87">
        <f>Demographics!R$3*((Demographics!R$2-Demographics!R92)/Demographics!R$4)^2</f>
        <v>1.7453513237851593E-3</v>
      </c>
      <c r="M87">
        <f>Demographics!S$3*((Demographics!S$2-Demographics!S92)/Demographics!S$4)^2</f>
        <v>12.408762594382544</v>
      </c>
      <c r="N87">
        <f>Demographics!T$3*((Demographics!T$2-Demographics!T92)/Demographics!T$4)^2</f>
        <v>6.7385020157083746</v>
      </c>
      <c r="O87">
        <f>Demographics!U$3*((Demographics!U$2-Demographics!U92)/Demographics!U$4)^2</f>
        <v>22.880685594311661</v>
      </c>
      <c r="P87">
        <f>Demographics!V$3*((Demographics!V$2-Demographics!V92)/Demographics!V$4)^2</f>
        <v>292.09672232328785</v>
      </c>
      <c r="Q87">
        <f>Demographics!W$3*((Demographics!W$2-Demographics!W92)/Demographics!W$4)^2</f>
        <v>18.913117328572465</v>
      </c>
      <c r="R87">
        <f>Demographics!X$3*((Demographics!X$2-Demographics!X92)/Demographics!X$4)^2</f>
        <v>63.284463742872155</v>
      </c>
      <c r="S87">
        <f>Demographics!Y$3*((Demographics!Y$2-Demographics!Y92)/Demographics!Y$4)^2</f>
        <v>15.287328768219917</v>
      </c>
      <c r="T87">
        <f>Demographics!Z$3*((Demographics!Z$2-Demographics!Z92)/Demographics!Z$4)^2</f>
        <v>117.35294647883993</v>
      </c>
      <c r="U87">
        <f>Demographics!AA$3*((Demographics!AA$2-Demographics!AA92)/Demographics!AA$4)^2</f>
        <v>54.290216312316467</v>
      </c>
      <c r="V87">
        <f>Demographics!AB$3*((Demographics!AB$2-Demographics!AB92)/Demographics!AB$4)^2</f>
        <v>11.471201907974805</v>
      </c>
    </row>
    <row r="88" spans="1:22" x14ac:dyDescent="0.25">
      <c r="A88">
        <f>Demographics!G$3*((Demographics!G$2-Demographics!G93)/Demographics!G$4)^2</f>
        <v>0.77970594929706394</v>
      </c>
      <c r="B88">
        <f>Demographics!H$3*((Demographics!H$2-Demographics!H93)/Demographics!H$4)^2</f>
        <v>5.8040603977479757</v>
      </c>
      <c r="C88">
        <f>Demographics!I$3*((Demographics!I$2-Demographics!I93)/Demographics!I$4)^2</f>
        <v>33.539975369156643</v>
      </c>
      <c r="D88">
        <f>Demographics!J$3*((Demographics!J$2-Demographics!J93)/Demographics!J$4)^2</f>
        <v>23.715836675717014</v>
      </c>
      <c r="E88">
        <f>Demographics!K$3*((Demographics!K$2-Demographics!K93)/Demographics!K$4)^2</f>
        <v>64.450837300865132</v>
      </c>
      <c r="F88">
        <f>Demographics!L$3*((Demographics!L$2-Demographics!L93)/Demographics!L$4)^2</f>
        <v>25.451636161664961</v>
      </c>
      <c r="G88">
        <f>Demographics!M$3*((Demographics!M$2-Demographics!M93)/Demographics!M$4)^2</f>
        <v>44.472821086186741</v>
      </c>
      <c r="H88">
        <f>Demographics!N$3*((Demographics!N$2-Demographics!N93)/Demographics!N$4)^2</f>
        <v>14.967832017972011</v>
      </c>
      <c r="I88">
        <f>Demographics!O$3*((Demographics!O$2-Demographics!O93)/Demographics!O$4)^2</f>
        <v>1.720795502197616</v>
      </c>
      <c r="J88">
        <f>Demographics!P$3*((Demographics!P$2-Demographics!P93)/Demographics!P$4)^2</f>
        <v>1.4896143881891957</v>
      </c>
      <c r="K88">
        <f>Demographics!Q$3*((Demographics!Q$2-Demographics!Q93)/Demographics!Q$4)^2</f>
        <v>0.22859493139686521</v>
      </c>
      <c r="L88">
        <f>Demographics!R$3*((Demographics!R$2-Demographics!R93)/Demographics!R$4)^2</f>
        <v>1.2260150087457555</v>
      </c>
      <c r="M88">
        <f>Demographics!S$3*((Demographics!S$2-Demographics!S93)/Demographics!S$4)^2</f>
        <v>8.9931272992654367</v>
      </c>
      <c r="N88">
        <f>Demographics!T$3*((Demographics!T$2-Demographics!T93)/Demographics!T$4)^2</f>
        <v>0.33258609981435583</v>
      </c>
      <c r="O88">
        <f>Demographics!U$3*((Demographics!U$2-Demographics!U93)/Demographics!U$4)^2</f>
        <v>23.13214098313556</v>
      </c>
      <c r="P88">
        <f>Demographics!V$3*((Demographics!V$2-Demographics!V93)/Demographics!V$4)^2</f>
        <v>141.44026184637445</v>
      </c>
      <c r="Q88">
        <f>Demographics!W$3*((Demographics!W$2-Demographics!W93)/Demographics!W$4)^2</f>
        <v>10.67656689415918</v>
      </c>
      <c r="R88">
        <f>Demographics!X$3*((Demographics!X$2-Demographics!X93)/Demographics!X$4)^2</f>
        <v>17.626797414149014</v>
      </c>
      <c r="S88">
        <f>Demographics!Y$3*((Demographics!Y$2-Demographics!Y93)/Demographics!Y$4)^2</f>
        <v>10.642991494851955</v>
      </c>
      <c r="T88">
        <f>Demographics!Z$3*((Demographics!Z$2-Demographics!Z93)/Demographics!Z$4)^2</f>
        <v>22.722969829254961</v>
      </c>
      <c r="U88">
        <f>Demographics!AA$3*((Demographics!AA$2-Demographics!AA93)/Demographics!AA$4)^2</f>
        <v>34.432583717417188</v>
      </c>
      <c r="V88">
        <f>Demographics!AB$3*((Demographics!AB$2-Demographics!AB93)/Demographics!AB$4)^2</f>
        <v>0.67864021809220487</v>
      </c>
    </row>
    <row r="89" spans="1:22" x14ac:dyDescent="0.25">
      <c r="A89">
        <f>Demographics!G$3*((Demographics!G$2-Demographics!G94)/Demographics!G$4)^2</f>
        <v>0.33701721930662221</v>
      </c>
      <c r="B89">
        <f>Demographics!H$3*((Demographics!H$2-Demographics!H94)/Demographics!H$4)^2</f>
        <v>0.30196506815102986</v>
      </c>
      <c r="C89">
        <f>Demographics!I$3*((Demographics!I$2-Demographics!I94)/Demographics!I$4)^2</f>
        <v>24.071746362048437</v>
      </c>
      <c r="D89">
        <f>Demographics!J$3*((Demographics!J$2-Demographics!J94)/Demographics!J$4)^2</f>
        <v>22.525100342419503</v>
      </c>
      <c r="E89">
        <f>Demographics!K$3*((Demographics!K$2-Demographics!K94)/Demographics!K$4)^2</f>
        <v>116.75138464379791</v>
      </c>
      <c r="F89">
        <f>Demographics!L$3*((Demographics!L$2-Demographics!L94)/Demographics!L$4)^2</f>
        <v>39.439603907420882</v>
      </c>
      <c r="G89">
        <f>Demographics!M$3*((Demographics!M$2-Demographics!M94)/Demographics!M$4)^2</f>
        <v>65.265773051116639</v>
      </c>
      <c r="H89">
        <f>Demographics!N$3*((Demographics!N$2-Demographics!N94)/Demographics!N$4)^2</f>
        <v>10.008491036256483</v>
      </c>
      <c r="I89">
        <f>Demographics!O$3*((Demographics!O$2-Demographics!O94)/Demographics!O$4)^2</f>
        <v>8.2770071267256606E-3</v>
      </c>
      <c r="J89">
        <f>Demographics!P$3*((Demographics!P$2-Demographics!P94)/Demographics!P$4)^2</f>
        <v>18.984685878840942</v>
      </c>
      <c r="K89">
        <f>Demographics!Q$3*((Demographics!Q$2-Demographics!Q94)/Demographics!Q$4)^2</f>
        <v>4.9790248775671779</v>
      </c>
      <c r="L89">
        <f>Demographics!R$3*((Demographics!R$2-Demographics!R94)/Demographics!R$4)^2</f>
        <v>2.8133285971454276</v>
      </c>
      <c r="M89">
        <f>Demographics!S$3*((Demographics!S$2-Demographics!S94)/Demographics!S$4)^2</f>
        <v>13.61061601189247</v>
      </c>
      <c r="N89">
        <f>Demographics!T$3*((Demographics!T$2-Demographics!T94)/Demographics!T$4)^2</f>
        <v>23.038997810572184</v>
      </c>
      <c r="O89">
        <f>Demographics!U$3*((Demographics!U$2-Demographics!U94)/Demographics!U$4)^2</f>
        <v>50.742495359162291</v>
      </c>
      <c r="P89">
        <f>Demographics!V$3*((Demographics!V$2-Demographics!V94)/Demographics!V$4)^2</f>
        <v>317.7373960882461</v>
      </c>
      <c r="Q89">
        <f>Demographics!W$3*((Demographics!W$2-Demographics!W94)/Demographics!W$4)^2</f>
        <v>24.742236818537364</v>
      </c>
      <c r="R89">
        <f>Demographics!X$3*((Demographics!X$2-Demographics!X94)/Demographics!X$4)^2</f>
        <v>2.6011511894087254</v>
      </c>
      <c r="S89">
        <f>Demographics!Y$3*((Demographics!Y$2-Demographics!Y94)/Demographics!Y$4)^2</f>
        <v>2.7546852954693306</v>
      </c>
      <c r="T89">
        <f>Demographics!Z$3*((Demographics!Z$2-Demographics!Z94)/Demographics!Z$4)^2</f>
        <v>106.67377457843918</v>
      </c>
      <c r="U89">
        <f>Demographics!AA$3*((Demographics!AA$2-Demographics!AA94)/Demographics!AA$4)^2</f>
        <v>120.08645409747902</v>
      </c>
      <c r="V89">
        <f>Demographics!AB$3*((Demographics!AB$2-Demographics!AB94)/Demographics!AB$4)^2</f>
        <v>6.5994721918280757</v>
      </c>
    </row>
    <row r="90" spans="1:22" x14ac:dyDescent="0.25">
      <c r="A90">
        <f>Demographics!G$3*((Demographics!G$2-Demographics!G95)/Demographics!G$4)^2</f>
        <v>4.3238559886324282E-3</v>
      </c>
      <c r="B90">
        <f>Demographics!H$3*((Demographics!H$2-Demographics!H95)/Demographics!H$4)^2</f>
        <v>3.0363823826406131</v>
      </c>
      <c r="C90">
        <f>Demographics!I$3*((Demographics!I$2-Demographics!I95)/Demographics!I$4)^2</f>
        <v>5.773281858438458</v>
      </c>
      <c r="D90">
        <f>Demographics!J$3*((Demographics!J$2-Demographics!J95)/Demographics!J$4)^2</f>
        <v>9.8729974914205076</v>
      </c>
      <c r="E90">
        <f>Demographics!K$3*((Demographics!K$2-Demographics!K95)/Demographics!K$4)^2</f>
        <v>47.429574853732575</v>
      </c>
      <c r="F90">
        <f>Demographics!L$3*((Demographics!L$2-Demographics!L95)/Demographics!L$4)^2</f>
        <v>12.187019569748742</v>
      </c>
      <c r="G90">
        <f>Demographics!M$3*((Demographics!M$2-Demographics!M95)/Demographics!M$4)^2</f>
        <v>33.558511097711332</v>
      </c>
      <c r="H90">
        <f>Demographics!N$3*((Demographics!N$2-Demographics!N95)/Demographics!N$4)^2</f>
        <v>3.0703059280167704</v>
      </c>
      <c r="I90">
        <f>Demographics!O$3*((Demographics!O$2-Demographics!O95)/Demographics!O$4)^2</f>
        <v>1.7395593919256889</v>
      </c>
      <c r="J90">
        <f>Demographics!P$3*((Demographics!P$2-Demographics!P95)/Demographics!P$4)^2</f>
        <v>3.0612658349960293</v>
      </c>
      <c r="K90">
        <f>Demographics!Q$3*((Demographics!Q$2-Demographics!Q95)/Demographics!Q$4)^2</f>
        <v>6.1519307775487295E-2</v>
      </c>
      <c r="L90">
        <f>Demographics!R$3*((Demographics!R$2-Demographics!R95)/Demographics!R$4)^2</f>
        <v>0.39716595498689178</v>
      </c>
      <c r="M90">
        <f>Demographics!S$3*((Demographics!S$2-Demographics!S95)/Demographics!S$4)^2</f>
        <v>12.10102583492478</v>
      </c>
      <c r="N90">
        <f>Demographics!T$3*((Demographics!T$2-Demographics!T95)/Demographics!T$4)^2</f>
        <v>6.1176887758671343</v>
      </c>
      <c r="O90">
        <f>Demographics!U$3*((Demographics!U$2-Demographics!U95)/Demographics!U$4)^2</f>
        <v>14.907429464200215</v>
      </c>
      <c r="P90">
        <f>Demographics!V$3*((Demographics!V$2-Demographics!V95)/Demographics!V$4)^2</f>
        <v>273.60277390591278</v>
      </c>
      <c r="Q90">
        <f>Demographics!W$3*((Demographics!W$2-Demographics!W95)/Demographics!W$4)^2</f>
        <v>17.629062958161803</v>
      </c>
      <c r="R90">
        <f>Demographics!X$3*((Demographics!X$2-Demographics!X95)/Demographics!X$4)^2</f>
        <v>3.6422416720686623</v>
      </c>
      <c r="S90">
        <f>Demographics!Y$3*((Demographics!Y$2-Demographics!Y95)/Demographics!Y$4)^2</f>
        <v>0.66322570792857383</v>
      </c>
      <c r="T90">
        <f>Demographics!Z$3*((Demographics!Z$2-Demographics!Z95)/Demographics!Z$4)^2</f>
        <v>39.65271840895096</v>
      </c>
      <c r="U90">
        <f>Demographics!AA$3*((Demographics!AA$2-Demographics!AA95)/Demographics!AA$4)^2</f>
        <v>49.931711260967212</v>
      </c>
      <c r="V90">
        <f>Demographics!AB$3*((Demographics!AB$2-Demographics!AB95)/Demographics!AB$4)^2</f>
        <v>0</v>
      </c>
    </row>
    <row r="91" spans="1:22" x14ac:dyDescent="0.25">
      <c r="A91">
        <f>Demographics!G$3*((Demographics!G$2-Demographics!G96)/Demographics!G$4)^2</f>
        <v>0.70210950027330976</v>
      </c>
      <c r="B91">
        <f>Demographics!H$3*((Demographics!H$2-Demographics!H96)/Demographics!H$4)^2</f>
        <v>2.1581932338238903</v>
      </c>
      <c r="C91">
        <f>Demographics!I$3*((Demographics!I$2-Demographics!I96)/Demographics!I$4)^2</f>
        <v>0.12596718684845101</v>
      </c>
      <c r="D91">
        <f>Demographics!J$3*((Demographics!J$2-Demographics!J96)/Demographics!J$4)^2</f>
        <v>29.315848209897759</v>
      </c>
      <c r="E91">
        <f>Demographics!K$3*((Demographics!K$2-Demographics!K96)/Demographics!K$4)^2</f>
        <v>111.76998723779066</v>
      </c>
      <c r="F91">
        <f>Demographics!L$3*((Demographics!L$2-Demographics!L96)/Demographics!L$4)^2</f>
        <v>59.666806832339986</v>
      </c>
      <c r="G91">
        <f>Demographics!M$3*((Demographics!M$2-Demographics!M96)/Demographics!M$4)^2</f>
        <v>98.159570966812879</v>
      </c>
      <c r="H91">
        <f>Demographics!N$3*((Demographics!N$2-Demographics!N96)/Demographics!N$4)^2</f>
        <v>18.650062838656638</v>
      </c>
      <c r="I91">
        <f>Demographics!O$3*((Demographics!O$2-Demographics!O96)/Demographics!O$4)^2</f>
        <v>8.1308651806401997</v>
      </c>
      <c r="J91">
        <f>Demographics!P$3*((Demographics!P$2-Demographics!P96)/Demographics!P$4)^2</f>
        <v>20.52907689210905</v>
      </c>
      <c r="K91">
        <f>Demographics!Q$3*((Demographics!Q$2-Demographics!Q96)/Demographics!Q$4)^2</f>
        <v>6.073054287558822</v>
      </c>
      <c r="L91">
        <f>Demographics!R$3*((Demographics!R$2-Demographics!R96)/Demographics!R$4)^2</f>
        <v>2.9319562505738586</v>
      </c>
      <c r="M91">
        <f>Demographics!S$3*((Demographics!S$2-Demographics!S96)/Demographics!S$4)^2</f>
        <v>12.944017256087495</v>
      </c>
      <c r="N91">
        <f>Demographics!T$3*((Demographics!T$2-Demographics!T96)/Demographics!T$4)^2</f>
        <v>20.679916272822698</v>
      </c>
      <c r="O91">
        <f>Demographics!U$3*((Demographics!U$2-Demographics!U96)/Demographics!U$4)^2</f>
        <v>53.697497869590251</v>
      </c>
      <c r="P91">
        <f>Demographics!V$3*((Demographics!V$2-Demographics!V96)/Demographics!V$4)^2</f>
        <v>319.45223713629048</v>
      </c>
      <c r="Q91">
        <f>Demographics!W$3*((Demographics!W$2-Demographics!W96)/Demographics!W$4)^2</f>
        <v>25.094900361893341</v>
      </c>
      <c r="R91">
        <f>Demographics!X$3*((Demographics!X$2-Demographics!X96)/Demographics!X$4)^2</f>
        <v>13.123630594173742</v>
      </c>
      <c r="S91">
        <f>Demographics!Y$3*((Demographics!Y$2-Demographics!Y96)/Demographics!Y$4)^2</f>
        <v>1.1009171602133168E-2</v>
      </c>
      <c r="T91">
        <f>Demographics!Z$3*((Demographics!Z$2-Demographics!Z96)/Demographics!Z$4)^2</f>
        <v>113.47787192415217</v>
      </c>
      <c r="U91">
        <f>Demographics!AA$3*((Demographics!AA$2-Demographics!AA96)/Demographics!AA$4)^2</f>
        <v>123.40230521221071</v>
      </c>
      <c r="V91">
        <f>Demographics!AB$3*((Demographics!AB$2-Demographics!AB96)/Demographics!AB$4)^2</f>
        <v>28.788873620009852</v>
      </c>
    </row>
    <row r="92" spans="1:22" x14ac:dyDescent="0.25">
      <c r="A92">
        <f>Demographics!G$3*((Demographics!G$2-Demographics!G97)/Demographics!G$4)^2</f>
        <v>0.21014293072589366</v>
      </c>
      <c r="B92">
        <f>Demographics!H$3*((Demographics!H$2-Demographics!H97)/Demographics!H$4)^2</f>
        <v>7.4154477338689544</v>
      </c>
      <c r="C92">
        <f>Demographics!I$3*((Demographics!I$2-Demographics!I97)/Demographics!I$4)^2</f>
        <v>1.748537068632666</v>
      </c>
      <c r="D92">
        <f>Demographics!J$3*((Demographics!J$2-Demographics!J97)/Demographics!J$4)^2</f>
        <v>17.25983335133424</v>
      </c>
      <c r="E92">
        <f>Demographics!K$3*((Demographics!K$2-Demographics!K97)/Demographics!K$4)^2</f>
        <v>79.177578855723524</v>
      </c>
      <c r="F92">
        <f>Demographics!L$3*((Demographics!L$2-Demographics!L97)/Demographics!L$4)^2</f>
        <v>34.337171258823908</v>
      </c>
      <c r="G92">
        <f>Demographics!M$3*((Demographics!M$2-Demographics!M97)/Demographics!M$4)^2</f>
        <v>61.970269101446704</v>
      </c>
      <c r="H92">
        <f>Demographics!N$3*((Demographics!N$2-Demographics!N97)/Demographics!N$4)^2</f>
        <v>13.690931027391418</v>
      </c>
      <c r="I92">
        <f>Demographics!O$3*((Demographics!O$2-Demographics!O97)/Demographics!O$4)^2</f>
        <v>5.758492582576813</v>
      </c>
      <c r="J92">
        <f>Demographics!P$3*((Demographics!P$2-Demographics!P97)/Demographics!P$4)^2</f>
        <v>10.747451285943658</v>
      </c>
      <c r="K92">
        <f>Demographics!Q$3*((Demographics!Q$2-Demographics!Q97)/Demographics!Q$4)^2</f>
        <v>4.1784877293602056</v>
      </c>
      <c r="L92">
        <f>Demographics!R$3*((Demographics!R$2-Demographics!R97)/Demographics!R$4)^2</f>
        <v>2.8733087104090642</v>
      </c>
      <c r="M92">
        <f>Demographics!S$3*((Demographics!S$2-Demographics!S97)/Demographics!S$4)^2</f>
        <v>12.379738673583894</v>
      </c>
      <c r="N92">
        <f>Demographics!T$3*((Demographics!T$2-Demographics!T97)/Demographics!T$4)^2</f>
        <v>10.949488190547623</v>
      </c>
      <c r="O92">
        <f>Demographics!U$3*((Demographics!U$2-Demographics!U97)/Demographics!U$4)^2</f>
        <v>51.161765621166353</v>
      </c>
      <c r="P92">
        <f>Demographics!V$3*((Demographics!V$2-Demographics!V97)/Demographics!V$4)^2</f>
        <v>307.42968986512176</v>
      </c>
      <c r="Q92">
        <f>Demographics!W$3*((Demographics!W$2-Demographics!W97)/Demographics!W$4)^2</f>
        <v>23.982267072330423</v>
      </c>
      <c r="R92">
        <f>Demographics!X$3*((Demographics!X$2-Demographics!X97)/Demographics!X$4)^2</f>
        <v>8.2463347475233704</v>
      </c>
      <c r="S92">
        <f>Demographics!Y$3*((Demographics!Y$2-Demographics!Y97)/Demographics!Y$4)^2</f>
        <v>5.3260467919420268E-2</v>
      </c>
      <c r="T92">
        <f>Demographics!Z$3*((Demographics!Z$2-Demographics!Z97)/Demographics!Z$4)^2</f>
        <v>57.053689966137298</v>
      </c>
      <c r="U92">
        <f>Demographics!AA$3*((Demographics!AA$2-Demographics!AA97)/Demographics!AA$4)^2</f>
        <v>136.46711062712885</v>
      </c>
      <c r="V92">
        <f>Demographics!AB$3*((Demographics!AB$2-Demographics!AB97)/Demographics!AB$4)^2</f>
        <v>3.2279946351320699E-3</v>
      </c>
    </row>
    <row r="93" spans="1:22" x14ac:dyDescent="0.25">
      <c r="A93">
        <f>Demographics!G$3*((Demographics!G$2-Demographics!G98)/Demographics!G$4)^2</f>
        <v>0.72432176618062871</v>
      </c>
      <c r="B93">
        <f>Demographics!H$3*((Demographics!H$2-Demographics!H98)/Demographics!H$4)^2</f>
        <v>9.8133676886653305</v>
      </c>
      <c r="C93">
        <f>Demographics!I$3*((Demographics!I$2-Demographics!I98)/Demographics!I$4)^2</f>
        <v>97.925326713891636</v>
      </c>
      <c r="D93">
        <f>Demographics!J$3*((Demographics!J$2-Demographics!J98)/Demographics!J$4)^2</f>
        <v>14.487819734626267</v>
      </c>
      <c r="E93">
        <f>Demographics!K$3*((Demographics!K$2-Demographics!K98)/Demographics!K$4)^2</f>
        <v>111.78449280342673</v>
      </c>
      <c r="F93">
        <f>Demographics!L$3*((Demographics!L$2-Demographics!L98)/Demographics!L$4)^2</f>
        <v>19.082659004284302</v>
      </c>
      <c r="G93">
        <f>Demographics!M$3*((Demographics!M$2-Demographics!M98)/Demographics!M$4)^2</f>
        <v>16.259824724427101</v>
      </c>
      <c r="H93">
        <f>Demographics!N$3*((Demographics!N$2-Demographics!N98)/Demographics!N$4)^2</f>
        <v>2.4718175363175505</v>
      </c>
      <c r="I93">
        <f>Demographics!O$3*((Demographics!O$2-Demographics!O98)/Demographics!O$4)^2</f>
        <v>3.561421800767175</v>
      </c>
      <c r="J93">
        <f>Demographics!P$3*((Demographics!P$2-Demographics!P98)/Demographics!P$4)^2</f>
        <v>22.855986857136426</v>
      </c>
      <c r="K93">
        <f>Demographics!Q$3*((Demographics!Q$2-Demographics!Q98)/Demographics!Q$4)^2</f>
        <v>5.7866450774230334</v>
      </c>
      <c r="L93">
        <f>Demographics!R$3*((Demographics!R$2-Demographics!R98)/Demographics!R$4)^2</f>
        <v>2.8633360093550095</v>
      </c>
      <c r="M93">
        <f>Demographics!S$3*((Demographics!S$2-Demographics!S98)/Demographics!S$4)^2</f>
        <v>13.496979788238669</v>
      </c>
      <c r="N93">
        <f>Demographics!T$3*((Demographics!T$2-Demographics!T98)/Demographics!T$4)^2</f>
        <v>22.91979876601458</v>
      </c>
      <c r="O93">
        <f>Demographics!U$3*((Demographics!U$2-Demographics!U98)/Demographics!U$4)^2</f>
        <v>55.381697297592936</v>
      </c>
      <c r="P93">
        <f>Demographics!V$3*((Demographics!V$2-Demographics!V98)/Demographics!V$4)^2</f>
        <v>321.16950259832504</v>
      </c>
      <c r="Q93">
        <f>Demographics!W$3*((Demographics!W$2-Demographics!W98)/Demographics!W$4)^2</f>
        <v>25.391179467798853</v>
      </c>
      <c r="R93">
        <f>Demographics!X$3*((Demographics!X$2-Demographics!X98)/Demographics!X$4)^2</f>
        <v>0.11370945076491164</v>
      </c>
      <c r="S93">
        <f>Demographics!Y$3*((Demographics!Y$2-Demographics!Y98)/Demographics!Y$4)^2</f>
        <v>17.337045602677904</v>
      </c>
      <c r="T93">
        <f>Demographics!Z$3*((Demographics!Z$2-Demographics!Z98)/Demographics!Z$4)^2</f>
        <v>66.818769452394037</v>
      </c>
      <c r="U93">
        <f>Demographics!AA$3*((Demographics!AA$2-Demographics!AA98)/Demographics!AA$4)^2</f>
        <v>140.78887174126876</v>
      </c>
      <c r="V93">
        <f>Demographics!AB$3*((Demographics!AB$2-Demographics!AB98)/Demographics!AB$4)^2</f>
        <v>4.5716733483358887</v>
      </c>
    </row>
    <row r="94" spans="1:22" x14ac:dyDescent="0.25">
      <c r="A94">
        <f>Demographics!G$3*((Demographics!G$2-Demographics!G99)/Demographics!G$4)^2</f>
        <v>0.90730029226283559</v>
      </c>
      <c r="B94">
        <f>Demographics!H$3*((Demographics!H$2-Demographics!H99)/Demographics!H$4)^2</f>
        <v>5.840373963022822</v>
      </c>
      <c r="C94">
        <f>Demographics!I$3*((Demographics!I$2-Demographics!I99)/Demographics!I$4)^2</f>
        <v>72.077604528137613</v>
      </c>
      <c r="D94">
        <f>Demographics!J$3*((Demographics!J$2-Demographics!J99)/Demographics!J$4)^2</f>
        <v>17.812261596924994</v>
      </c>
      <c r="E94">
        <f>Demographics!K$3*((Demographics!K$2-Demographics!K99)/Demographics!K$4)^2</f>
        <v>92.4658950262057</v>
      </c>
      <c r="F94">
        <f>Demographics!L$3*((Demographics!L$2-Demographics!L99)/Demographics!L$4)^2</f>
        <v>12.76164433431536</v>
      </c>
      <c r="G94">
        <f>Demographics!M$3*((Demographics!M$2-Demographics!M99)/Demographics!M$4)^2</f>
        <v>7.863265799808751</v>
      </c>
      <c r="H94">
        <f>Demographics!N$3*((Demographics!N$2-Demographics!N99)/Demographics!N$4)^2</f>
        <v>5.2200710338855307</v>
      </c>
      <c r="I94">
        <f>Demographics!O$3*((Demographics!O$2-Demographics!O99)/Demographics!O$4)^2</f>
        <v>1.6843287724910242E-3</v>
      </c>
      <c r="J94">
        <f>Demographics!P$3*((Demographics!P$2-Demographics!P99)/Demographics!P$4)^2</f>
        <v>17.187673514100666</v>
      </c>
      <c r="K94">
        <f>Demographics!Q$3*((Demographics!Q$2-Demographics!Q99)/Demographics!Q$4)^2</f>
        <v>4.5545696576624808</v>
      </c>
      <c r="L94">
        <f>Demographics!R$3*((Demographics!R$2-Demographics!R99)/Demographics!R$4)^2</f>
        <v>2.7996643434101474</v>
      </c>
      <c r="M94">
        <f>Demographics!S$3*((Demographics!S$2-Demographics!S99)/Demographics!S$4)^2</f>
        <v>10.702756142135318</v>
      </c>
      <c r="N94">
        <f>Demographics!T$3*((Demographics!T$2-Demographics!T99)/Demographics!T$4)^2</f>
        <v>19.331235257153097</v>
      </c>
      <c r="O94">
        <f>Demographics!U$3*((Demographics!U$2-Demographics!U99)/Demographics!U$4)^2</f>
        <v>52.679789721200152</v>
      </c>
      <c r="P94">
        <f>Demographics!V$3*((Demographics!V$2-Demographics!V99)/Demographics!V$4)^2</f>
        <v>316.66173881229872</v>
      </c>
      <c r="Q94">
        <f>Demographics!W$3*((Demographics!W$2-Demographics!W99)/Demographics!W$4)^2</f>
        <v>24.661179322831213</v>
      </c>
      <c r="R94">
        <f>Demographics!X$3*((Demographics!X$2-Demographics!X99)/Demographics!X$4)^2</f>
        <v>2.6464338347434602</v>
      </c>
      <c r="S94">
        <f>Demographics!Y$3*((Demographics!Y$2-Demographics!Y99)/Demographics!Y$4)^2</f>
        <v>0.87849905820473384</v>
      </c>
      <c r="T94">
        <f>Demographics!Z$3*((Demographics!Z$2-Demographics!Z99)/Demographics!Z$4)^2</f>
        <v>60.532717877289997</v>
      </c>
      <c r="U94">
        <f>Demographics!AA$3*((Demographics!AA$2-Demographics!AA99)/Demographics!AA$4)^2</f>
        <v>98.913983344369726</v>
      </c>
      <c r="V94">
        <f>Demographics!AB$3*((Demographics!AB$2-Demographics!AB99)/Demographics!AB$4)^2</f>
        <v>1.1253339930514028</v>
      </c>
    </row>
    <row r="95" spans="1:22" x14ac:dyDescent="0.25">
      <c r="A95">
        <f>Demographics!G$3*((Demographics!G$2-Demographics!G100)/Demographics!G$4)^2</f>
        <v>0.18834716686482705</v>
      </c>
      <c r="B95">
        <f>Demographics!H$3*((Demographics!H$2-Demographics!H100)/Demographics!H$4)^2</f>
        <v>1.4064902259611334</v>
      </c>
      <c r="C95">
        <f>Demographics!I$3*((Demographics!I$2-Demographics!I100)/Demographics!I$4)^2</f>
        <v>1.747175538334391</v>
      </c>
      <c r="D95">
        <f>Demographics!J$3*((Demographics!J$2-Demographics!J100)/Demographics!J$4)^2</f>
        <v>27.149539272696945</v>
      </c>
      <c r="E95">
        <f>Demographics!K$3*((Demographics!K$2-Demographics!K100)/Demographics!K$4)^2</f>
        <v>92.413259019129953</v>
      </c>
      <c r="F95">
        <f>Demographics!L$3*((Demographics!L$2-Demographics!L100)/Demographics!L$4)^2</f>
        <v>37.21665327292655</v>
      </c>
      <c r="G95">
        <f>Demographics!M$3*((Demographics!M$2-Demographics!M100)/Demographics!M$4)^2</f>
        <v>50.290818200440185</v>
      </c>
      <c r="H95">
        <f>Demographics!N$3*((Demographics!N$2-Demographics!N100)/Demographics!N$4)^2</f>
        <v>15.533775578498881</v>
      </c>
      <c r="I95">
        <f>Demographics!O$3*((Demographics!O$2-Demographics!O100)/Demographics!O$4)^2</f>
        <v>16.007911014610297</v>
      </c>
      <c r="J95">
        <f>Demographics!P$3*((Demographics!P$2-Demographics!P100)/Demographics!P$4)^2</f>
        <v>13.744690480571926</v>
      </c>
      <c r="K95">
        <f>Demographics!Q$3*((Demographics!Q$2-Demographics!Q100)/Demographics!Q$4)^2</f>
        <v>5.29758157395369</v>
      </c>
      <c r="L95">
        <f>Demographics!R$3*((Demographics!R$2-Demographics!R100)/Demographics!R$4)^2</f>
        <v>2.9042532283406834</v>
      </c>
      <c r="M95">
        <f>Demographics!S$3*((Demographics!S$2-Demographics!S100)/Demographics!S$4)^2</f>
        <v>12.520729521205311</v>
      </c>
      <c r="N95">
        <f>Demographics!T$3*((Demographics!T$2-Demographics!T100)/Demographics!T$4)^2</f>
        <v>15.457648834447294</v>
      </c>
      <c r="O95">
        <f>Demographics!U$3*((Demographics!U$2-Demographics!U100)/Demographics!U$4)^2</f>
        <v>50.872597454680289</v>
      </c>
      <c r="P95">
        <f>Demographics!V$3*((Demographics!V$2-Demographics!V100)/Demographics!V$4)^2</f>
        <v>310.59545644289994</v>
      </c>
      <c r="Q95">
        <f>Demographics!W$3*((Demographics!W$2-Demographics!W100)/Demographics!W$4)^2</f>
        <v>24.048169348686734</v>
      </c>
      <c r="R95">
        <f>Demographics!X$3*((Demographics!X$2-Demographics!X100)/Demographics!X$4)^2</f>
        <v>9.4108570477578422</v>
      </c>
      <c r="S95">
        <f>Demographics!Y$3*((Demographics!Y$2-Demographics!Y100)/Demographics!Y$4)^2</f>
        <v>1.5103610159772196</v>
      </c>
      <c r="T95">
        <f>Demographics!Z$3*((Demographics!Z$2-Demographics!Z100)/Demographics!Z$4)^2</f>
        <v>92.191271214441656</v>
      </c>
      <c r="U95">
        <f>Demographics!AA$3*((Demographics!AA$2-Demographics!AA100)/Demographics!AA$4)^2</f>
        <v>107.13205735672707</v>
      </c>
      <c r="V95">
        <f>Demographics!AB$3*((Demographics!AB$2-Demographics!AB100)/Demographics!AB$4)^2</f>
        <v>11.868898887075934</v>
      </c>
    </row>
    <row r="96" spans="1:22" x14ac:dyDescent="0.25">
      <c r="A96">
        <f>Demographics!G$3*((Demographics!G$2-Demographics!G101)/Demographics!G$4)^2</f>
        <v>0.15714481017951407</v>
      </c>
      <c r="B96">
        <f>Demographics!H$3*((Demographics!H$2-Demographics!H101)/Demographics!H$4)^2</f>
        <v>0.47805869575492027</v>
      </c>
      <c r="C96">
        <f>Demographics!I$3*((Demographics!I$2-Demographics!I101)/Demographics!I$4)^2</f>
        <v>1.1873450275328681E-2</v>
      </c>
      <c r="D96">
        <f>Demographics!J$3*((Demographics!J$2-Demographics!J101)/Demographics!J$4)^2</f>
        <v>19.925637371986259</v>
      </c>
      <c r="E96">
        <f>Demographics!K$3*((Demographics!K$2-Demographics!K101)/Demographics!K$4)^2</f>
        <v>57.724837335983089</v>
      </c>
      <c r="F96">
        <f>Demographics!L$3*((Demographics!L$2-Demographics!L101)/Demographics!L$4)^2</f>
        <v>5.3903908987306997</v>
      </c>
      <c r="G96">
        <f>Demographics!M$3*((Demographics!M$2-Demographics!M101)/Demographics!M$4)^2</f>
        <v>17.307597219778167</v>
      </c>
      <c r="H96">
        <f>Demographics!N$3*((Demographics!N$2-Demographics!N101)/Demographics!N$4)^2</f>
        <v>27.787346871781374</v>
      </c>
      <c r="I96">
        <f>Demographics!O$3*((Demographics!O$2-Demographics!O101)/Demographics!O$4)^2</f>
        <v>31.327689950607461</v>
      </c>
      <c r="J96">
        <f>Demographics!P$3*((Demographics!P$2-Demographics!P101)/Demographics!P$4)^2</f>
        <v>0.32019612405302589</v>
      </c>
      <c r="K96">
        <f>Demographics!Q$3*((Demographics!Q$2-Demographics!Q101)/Demographics!Q$4)^2</f>
        <v>3.5010244768457159</v>
      </c>
      <c r="L96">
        <f>Demographics!R$3*((Demographics!R$2-Demographics!R101)/Demographics!R$4)^2</f>
        <v>2.6669171748594924</v>
      </c>
      <c r="M96">
        <f>Demographics!S$3*((Demographics!S$2-Demographics!S101)/Demographics!S$4)^2</f>
        <v>10.675640431589418</v>
      </c>
      <c r="N96">
        <f>Demographics!T$3*((Demographics!T$2-Demographics!T101)/Demographics!T$4)^2</f>
        <v>8.7853469969752727</v>
      </c>
      <c r="O96">
        <f>Demographics!U$3*((Demographics!U$2-Demographics!U101)/Demographics!U$4)^2</f>
        <v>44.405724676335637</v>
      </c>
      <c r="P96">
        <f>Demographics!V$3*((Demographics!V$2-Demographics!V101)/Demographics!V$4)^2</f>
        <v>281.7958058952367</v>
      </c>
      <c r="Q96">
        <f>Demographics!W$3*((Demographics!W$2-Demographics!W101)/Demographics!W$4)^2</f>
        <v>21.598347696819669</v>
      </c>
      <c r="R96">
        <f>Demographics!X$3*((Demographics!X$2-Demographics!X101)/Demographics!X$4)^2</f>
        <v>83.340940021304903</v>
      </c>
      <c r="S96">
        <f>Demographics!Y$3*((Demographics!Y$2-Demographics!Y101)/Demographics!Y$4)^2</f>
        <v>2.4035621509983649</v>
      </c>
      <c r="T96">
        <f>Demographics!Z$3*((Demographics!Z$2-Demographics!Z101)/Demographics!Z$4)^2</f>
        <v>8.4562901425384744</v>
      </c>
      <c r="U96">
        <f>Demographics!AA$3*((Demographics!AA$2-Demographics!AA101)/Demographics!AA$4)^2</f>
        <v>149.86996314525078</v>
      </c>
      <c r="V96">
        <f>Demographics!AB$3*((Demographics!AB$2-Demographics!AB101)/Demographics!AB$4)^2</f>
        <v>6.2482728812005194E-2</v>
      </c>
    </row>
    <row r="97" spans="1:22" x14ac:dyDescent="0.25">
      <c r="A97">
        <f>Demographics!G$3*((Demographics!G$2-Demographics!G102)/Demographics!G$4)^2</f>
        <v>0.83713028650446208</v>
      </c>
      <c r="B97">
        <f>Demographics!H$3*((Demographics!H$2-Demographics!H102)/Demographics!H$4)^2</f>
        <v>16.565722195930068</v>
      </c>
      <c r="C97">
        <f>Demographics!I$3*((Demographics!I$2-Demographics!I102)/Demographics!I$4)^2</f>
        <v>11.15490235008687</v>
      </c>
      <c r="D97">
        <f>Demographics!J$3*((Demographics!J$2-Demographics!J102)/Demographics!J$4)^2</f>
        <v>35.825937948995445</v>
      </c>
      <c r="E97">
        <f>Demographics!K$3*((Demographics!K$2-Demographics!K102)/Demographics!K$4)^2</f>
        <v>110.44399855885062</v>
      </c>
      <c r="F97">
        <f>Demographics!L$3*((Demographics!L$2-Demographics!L102)/Demographics!L$4)^2</f>
        <v>60.189448919850157</v>
      </c>
      <c r="G97">
        <f>Demographics!M$3*((Demographics!M$2-Demographics!M102)/Demographics!M$4)^2</f>
        <v>99.686385948315532</v>
      </c>
      <c r="H97">
        <f>Demographics!N$3*((Demographics!N$2-Demographics!N102)/Demographics!N$4)^2</f>
        <v>33.436262253149721</v>
      </c>
      <c r="I97">
        <f>Demographics!O$3*((Demographics!O$2-Demographics!O102)/Demographics!O$4)^2</f>
        <v>17.792951085230442</v>
      </c>
      <c r="J97">
        <f>Demographics!P$3*((Demographics!P$2-Demographics!P102)/Demographics!P$4)^2</f>
        <v>14.227894445964839</v>
      </c>
      <c r="K97">
        <f>Demographics!Q$3*((Demographics!Q$2-Demographics!Q102)/Demographics!Q$4)^2</f>
        <v>4.213074305914013</v>
      </c>
      <c r="L97">
        <f>Demographics!R$3*((Demographics!R$2-Demographics!R102)/Demographics!R$4)^2</f>
        <v>2.8003858639332315</v>
      </c>
      <c r="M97">
        <f>Demographics!S$3*((Demographics!S$2-Demographics!S102)/Demographics!S$4)^2</f>
        <v>12.745357589889728</v>
      </c>
      <c r="N97">
        <f>Demographics!T$3*((Demographics!T$2-Demographics!T102)/Demographics!T$4)^2</f>
        <v>9.3688503630957829</v>
      </c>
      <c r="O97">
        <f>Demographics!U$3*((Demographics!U$2-Demographics!U102)/Demographics!U$4)^2</f>
        <v>50.148418467590844</v>
      </c>
      <c r="P97">
        <f>Demographics!V$3*((Demographics!V$2-Demographics!V102)/Demographics!V$4)^2</f>
        <v>308.76665602141532</v>
      </c>
      <c r="Q97">
        <f>Demographics!W$3*((Demographics!W$2-Demographics!W102)/Demographics!W$4)^2</f>
        <v>23.668058627224969</v>
      </c>
      <c r="R97">
        <f>Demographics!X$3*((Demographics!X$2-Demographics!X102)/Demographics!X$4)^2</f>
        <v>25.353822586525467</v>
      </c>
      <c r="S97">
        <f>Demographics!Y$3*((Demographics!Y$2-Demographics!Y102)/Demographics!Y$4)^2</f>
        <v>6.1796890678254952</v>
      </c>
      <c r="T97">
        <f>Demographics!Z$3*((Demographics!Z$2-Demographics!Z102)/Demographics!Z$4)^2</f>
        <v>111.23830107129666</v>
      </c>
      <c r="U97">
        <f>Demographics!AA$3*((Demographics!AA$2-Demographics!AA102)/Demographics!AA$4)^2</f>
        <v>93.463712894190536</v>
      </c>
      <c r="V97">
        <f>Demographics!AB$3*((Demographics!AB$2-Demographics!AB102)/Demographics!AB$4)^2</f>
        <v>5.350271413681714</v>
      </c>
    </row>
    <row r="98" spans="1:22" x14ac:dyDescent="0.25">
      <c r="A98">
        <f>Demographics!G$3*((Demographics!G$2-Demographics!G103)/Demographics!G$4)^2</f>
        <v>0.23677435393751131</v>
      </c>
      <c r="B98">
        <f>Demographics!H$3*((Demographics!H$2-Demographics!H103)/Demographics!H$4)^2</f>
        <v>12.266794820477283</v>
      </c>
      <c r="C98">
        <f>Demographics!I$3*((Demographics!I$2-Demographics!I103)/Demographics!I$4)^2</f>
        <v>2.0756650148473845</v>
      </c>
      <c r="D98">
        <f>Demographics!J$3*((Demographics!J$2-Demographics!J103)/Demographics!J$4)^2</f>
        <v>4.4476537603081328</v>
      </c>
      <c r="E98">
        <f>Demographics!K$3*((Demographics!K$2-Demographics!K103)/Demographics!K$4)^2</f>
        <v>63.07917637067635</v>
      </c>
      <c r="F98">
        <f>Demographics!L$3*((Demographics!L$2-Demographics!L103)/Demographics!L$4)^2</f>
        <v>4.0156331598271136</v>
      </c>
      <c r="G98">
        <f>Demographics!M$3*((Demographics!M$2-Demographics!M103)/Demographics!M$4)^2</f>
        <v>11.539573166873348</v>
      </c>
      <c r="H98">
        <f>Demographics!N$3*((Demographics!N$2-Demographics!N103)/Demographics!N$4)^2</f>
        <v>4.5882423214703998</v>
      </c>
      <c r="I98">
        <f>Demographics!O$3*((Demographics!O$2-Demographics!O103)/Demographics!O$4)^2</f>
        <v>0.16624647546564472</v>
      </c>
      <c r="J98">
        <f>Demographics!P$3*((Demographics!P$2-Demographics!P103)/Demographics!P$4)^2</f>
        <v>4.2721614602899169</v>
      </c>
      <c r="K98">
        <f>Demographics!Q$3*((Demographics!Q$2-Demographics!Q103)/Demographics!Q$4)^2</f>
        <v>2.7640723629619219</v>
      </c>
      <c r="L98">
        <f>Demographics!R$3*((Demographics!R$2-Demographics!R103)/Demographics!R$4)^2</f>
        <v>2.6336684001662891</v>
      </c>
      <c r="M98">
        <f>Demographics!S$3*((Demographics!S$2-Demographics!S103)/Demographics!S$4)^2</f>
        <v>4.4926796348585611</v>
      </c>
      <c r="N98">
        <f>Demographics!T$3*((Demographics!T$2-Demographics!T103)/Demographics!T$4)^2</f>
        <v>7.1551600148082706</v>
      </c>
      <c r="O98">
        <f>Demographics!U$3*((Demographics!U$2-Demographics!U103)/Demographics!U$4)^2</f>
        <v>46.505829805694688</v>
      </c>
      <c r="P98">
        <f>Demographics!V$3*((Demographics!V$2-Demographics!V103)/Demographics!V$4)^2</f>
        <v>266.92793830734729</v>
      </c>
      <c r="Q98">
        <f>Demographics!W$3*((Demographics!W$2-Demographics!W103)/Demographics!W$4)^2</f>
        <v>22.04000695051749</v>
      </c>
      <c r="R98">
        <f>Demographics!X$3*((Demographics!X$2-Demographics!X103)/Demographics!X$4)^2</f>
        <v>2.6045558222398024</v>
      </c>
      <c r="S98">
        <f>Demographics!Y$3*((Demographics!Y$2-Demographics!Y103)/Demographics!Y$4)^2</f>
        <v>1.5621504933069819</v>
      </c>
      <c r="T98">
        <f>Demographics!Z$3*((Demographics!Z$2-Demographics!Z103)/Demographics!Z$4)^2</f>
        <v>12.699569122995975</v>
      </c>
      <c r="U98">
        <f>Demographics!AA$3*((Demographics!AA$2-Demographics!AA103)/Demographics!AA$4)^2</f>
        <v>71.817008386347453</v>
      </c>
      <c r="V98">
        <f>Demographics!AB$3*((Demographics!AB$2-Demographics!AB103)/Demographics!AB$4)^2</f>
        <v>0</v>
      </c>
    </row>
    <row r="99" spans="1:22" x14ac:dyDescent="0.25">
      <c r="A99">
        <f>Demographics!G$3*((Demographics!G$2-Demographics!G104)/Demographics!G$4)^2</f>
        <v>0.47540884836972308</v>
      </c>
      <c r="B99">
        <f>Demographics!H$3*((Demographics!H$2-Demographics!H104)/Demographics!H$4)^2</f>
        <v>14.422469951622753</v>
      </c>
      <c r="C99">
        <f>Demographics!I$3*((Demographics!I$2-Demographics!I104)/Demographics!I$4)^2</f>
        <v>1.4002769329428144</v>
      </c>
      <c r="D99">
        <f>Demographics!J$3*((Demographics!J$2-Demographics!J104)/Demographics!J$4)^2</f>
        <v>1.9613699006143896</v>
      </c>
      <c r="E99">
        <f>Demographics!K$3*((Demographics!K$2-Demographics!K104)/Demographics!K$4)^2</f>
        <v>33.718044962785193</v>
      </c>
      <c r="F99">
        <f>Demographics!L$3*((Demographics!L$2-Demographics!L104)/Demographics!L$4)^2</f>
        <v>8.3850814190566094</v>
      </c>
      <c r="G99">
        <f>Demographics!M$3*((Demographics!M$2-Demographics!M104)/Demographics!M$4)^2</f>
        <v>27.021653107703138</v>
      </c>
      <c r="H99">
        <f>Demographics!N$3*((Demographics!N$2-Demographics!N104)/Demographics!N$4)^2</f>
        <v>1.6024563781707555</v>
      </c>
      <c r="I99">
        <f>Demographics!O$3*((Demographics!O$2-Demographics!O104)/Demographics!O$4)^2</f>
        <v>4.7253074331289184</v>
      </c>
      <c r="J99">
        <f>Demographics!P$3*((Demographics!P$2-Demographics!P104)/Demographics!P$4)^2</f>
        <v>5.8608103686683677</v>
      </c>
      <c r="K99">
        <f>Demographics!Q$3*((Demographics!Q$2-Demographics!Q104)/Demographics!Q$4)^2</f>
        <v>0.5525671555817997</v>
      </c>
      <c r="L99">
        <f>Demographics!R$3*((Demographics!R$2-Demographics!R104)/Demographics!R$4)^2</f>
        <v>1.480844541908017</v>
      </c>
      <c r="M99">
        <f>Demographics!S$3*((Demographics!S$2-Demographics!S104)/Demographics!S$4)^2</f>
        <v>10.146697153020524</v>
      </c>
      <c r="N99">
        <f>Demographics!T$3*((Demographics!T$2-Demographics!T104)/Demographics!T$4)^2</f>
        <v>1.0152770695451931</v>
      </c>
      <c r="O99">
        <f>Demographics!U$3*((Demographics!U$2-Demographics!U104)/Demographics!U$4)^2</f>
        <v>39.004879073495886</v>
      </c>
      <c r="P99">
        <f>Demographics!V$3*((Demographics!V$2-Demographics!V104)/Demographics!V$4)^2</f>
        <v>265.46530269524862</v>
      </c>
      <c r="Q99">
        <f>Demographics!W$3*((Demographics!W$2-Demographics!W104)/Demographics!W$4)^2</f>
        <v>20.839354383082874</v>
      </c>
      <c r="R99">
        <f>Demographics!X$3*((Demographics!X$2-Demographics!X104)/Demographics!X$4)^2</f>
        <v>4.5948303431371684</v>
      </c>
      <c r="S99">
        <f>Demographics!Y$3*((Demographics!Y$2-Demographics!Y104)/Demographics!Y$4)^2</f>
        <v>1.5860856335315701</v>
      </c>
      <c r="T99">
        <f>Demographics!Z$3*((Demographics!Z$2-Demographics!Z104)/Demographics!Z$4)^2</f>
        <v>1.9858411535994658</v>
      </c>
      <c r="U99">
        <f>Demographics!AA$3*((Demographics!AA$2-Demographics!AA104)/Demographics!AA$4)^2</f>
        <v>81.845749400758365</v>
      </c>
      <c r="V99">
        <f>Demographics!AB$3*((Demographics!AB$2-Demographics!AB104)/Demographics!AB$4)^2</f>
        <v>0</v>
      </c>
    </row>
    <row r="100" spans="1:22" x14ac:dyDescent="0.25">
      <c r="A100">
        <f>Demographics!G$3*((Demographics!G$2-Demographics!G105)/Demographics!G$4)^2</f>
        <v>1.3133933170367984E-2</v>
      </c>
      <c r="B100">
        <f>Demographics!H$3*((Demographics!H$2-Demographics!H105)/Demographics!H$4)^2</f>
        <v>24.922675762270792</v>
      </c>
      <c r="C100">
        <f>Demographics!I$3*((Demographics!I$2-Demographics!I105)/Demographics!I$4)^2</f>
        <v>15.391906074197781</v>
      </c>
      <c r="D100">
        <f>Demographics!J$3*((Demographics!J$2-Demographics!J105)/Demographics!J$4)^2</f>
        <v>39.280948471757206</v>
      </c>
      <c r="E100">
        <f>Demographics!K$3*((Demographics!K$2-Demographics!K105)/Demographics!K$4)^2</f>
        <v>123.95772209656629</v>
      </c>
      <c r="F100">
        <f>Demographics!L$3*((Demographics!L$2-Demographics!L105)/Demographics!L$4)^2</f>
        <v>61.576775759386912</v>
      </c>
      <c r="G100">
        <f>Demographics!M$3*((Demographics!M$2-Demographics!M105)/Demographics!M$4)^2</f>
        <v>101.46496960693804</v>
      </c>
      <c r="H100">
        <f>Demographics!N$3*((Demographics!N$2-Demographics!N105)/Demographics!N$4)^2</f>
        <v>22.424298552502972</v>
      </c>
      <c r="I100">
        <f>Demographics!O$3*((Demographics!O$2-Demographics!O105)/Demographics!O$4)^2</f>
        <v>5.6573617675474273</v>
      </c>
      <c r="J100">
        <f>Demographics!P$3*((Demographics!P$2-Demographics!P105)/Demographics!P$4)^2</f>
        <v>14.781369487401246</v>
      </c>
      <c r="K100">
        <f>Demographics!Q$3*((Demographics!Q$2-Demographics!Q105)/Demographics!Q$4)^2</f>
        <v>6.531481879159641E-2</v>
      </c>
      <c r="L100">
        <f>Demographics!R$3*((Demographics!R$2-Demographics!R105)/Demographics!R$4)^2</f>
        <v>2.5563227787776777</v>
      </c>
      <c r="M100">
        <f>Demographics!S$3*((Demographics!S$2-Demographics!S105)/Demographics!S$4)^2</f>
        <v>11.53938560065059</v>
      </c>
      <c r="N100">
        <f>Demographics!T$3*((Demographics!T$2-Demographics!T105)/Demographics!T$4)^2</f>
        <v>15.875076992164889</v>
      </c>
      <c r="O100">
        <f>Demographics!U$3*((Demographics!U$2-Demographics!U105)/Demographics!U$4)^2</f>
        <v>48.398962298868973</v>
      </c>
      <c r="P100">
        <f>Demographics!V$3*((Demographics!V$2-Demographics!V105)/Demographics!V$4)^2</f>
        <v>312.07305095921191</v>
      </c>
      <c r="Q100">
        <f>Demographics!W$3*((Demographics!W$2-Demographics!W105)/Demographics!W$4)^2</f>
        <v>24.062182582237472</v>
      </c>
      <c r="R100">
        <f>Demographics!X$3*((Demographics!X$2-Demographics!X105)/Demographics!X$4)^2</f>
        <v>9.0569666526262846</v>
      </c>
      <c r="S100">
        <f>Demographics!Y$3*((Demographics!Y$2-Demographics!Y105)/Demographics!Y$4)^2</f>
        <v>2.5210670333299747</v>
      </c>
      <c r="T100">
        <f>Demographics!Z$3*((Demographics!Z$2-Demographics!Z105)/Demographics!Z$4)^2</f>
        <v>151.69924017328748</v>
      </c>
      <c r="U100">
        <f>Demographics!AA$3*((Demographics!AA$2-Demographics!AA105)/Demographics!AA$4)^2</f>
        <v>102.09649242957589</v>
      </c>
      <c r="V100">
        <f>Demographics!AB$3*((Demographics!AB$2-Demographics!AB105)/Demographics!AB$4)^2</f>
        <v>7.0350151426221039</v>
      </c>
    </row>
    <row r="101" spans="1:22" x14ac:dyDescent="0.25">
      <c r="A101">
        <f>Demographics!G$3*((Demographics!G$2-Demographics!G106)/Demographics!G$4)^2</f>
        <v>6.0943285343255447</v>
      </c>
      <c r="B101">
        <f>Demographics!H$3*((Demographics!H$2-Demographics!H106)/Demographics!H$4)^2</f>
        <v>0.4524437173192179</v>
      </c>
      <c r="C101">
        <f>Demographics!I$3*((Demographics!I$2-Demographics!I106)/Demographics!I$4)^2</f>
        <v>26.098038877911133</v>
      </c>
      <c r="D101">
        <f>Demographics!J$3*((Demographics!J$2-Demographics!J106)/Demographics!J$4)^2</f>
        <v>1.5307040790141631</v>
      </c>
      <c r="E101">
        <f>Demographics!K$3*((Demographics!K$2-Demographics!K106)/Demographics!K$4)^2</f>
        <v>3.4057477274750481</v>
      </c>
      <c r="F101">
        <f>Demographics!L$3*((Demographics!L$2-Demographics!L106)/Demographics!L$4)^2</f>
        <v>1.7060543974315387</v>
      </c>
      <c r="G101">
        <f>Demographics!M$3*((Demographics!M$2-Demographics!M106)/Demographics!M$4)^2</f>
        <v>43.884724680658735</v>
      </c>
      <c r="H101">
        <f>Demographics!N$3*((Demographics!N$2-Demographics!N106)/Demographics!N$4)^2</f>
        <v>0.16347043145582527</v>
      </c>
      <c r="I101">
        <f>Demographics!O$3*((Demographics!O$2-Demographics!O106)/Demographics!O$4)^2</f>
        <v>31.007984645821367</v>
      </c>
      <c r="J101">
        <f>Demographics!P$3*((Demographics!P$2-Demographics!P106)/Demographics!P$4)^2</f>
        <v>0.91366694572247764</v>
      </c>
      <c r="K101">
        <f>Demographics!Q$3*((Demographics!Q$2-Demographics!Q106)/Demographics!Q$4)^2</f>
        <v>245.11949553418151</v>
      </c>
      <c r="L101">
        <f>Demographics!R$3*((Demographics!R$2-Demographics!R106)/Demographics!R$4)^2</f>
        <v>0.55782382555541288</v>
      </c>
      <c r="M101">
        <f>Demographics!S$3*((Demographics!S$2-Demographics!S106)/Demographics!S$4)^2</f>
        <v>7.4279249964845242</v>
      </c>
      <c r="N101">
        <f>Demographics!T$3*((Demographics!T$2-Demographics!T106)/Demographics!T$4)^2</f>
        <v>5.4493121294097939</v>
      </c>
      <c r="O101">
        <f>Demographics!U$3*((Demographics!U$2-Demographics!U106)/Demographics!U$4)^2</f>
        <v>13.233918072732283</v>
      </c>
      <c r="P101">
        <f>Demographics!V$3*((Demographics!V$2-Demographics!V106)/Demographics!V$4)^2</f>
        <v>185.04924652638994</v>
      </c>
      <c r="Q101">
        <f>Demographics!W$3*((Demographics!W$2-Demographics!W106)/Demographics!W$4)^2</f>
        <v>4.6025636920754831</v>
      </c>
      <c r="R101">
        <f>Demographics!X$3*((Demographics!X$2-Demographics!X106)/Demographics!X$4)^2</f>
        <v>3.4932103207122228E-2</v>
      </c>
      <c r="S101">
        <f>Demographics!Y$3*((Demographics!Y$2-Demographics!Y106)/Demographics!Y$4)^2</f>
        <v>0.11978376888114264</v>
      </c>
      <c r="T101">
        <f>Demographics!Z$3*((Demographics!Z$2-Demographics!Z106)/Demographics!Z$4)^2</f>
        <v>1.9150930654087293</v>
      </c>
      <c r="U101">
        <f>Demographics!AA$3*((Demographics!AA$2-Demographics!AA106)/Demographics!AA$4)^2</f>
        <v>11.035741861247763</v>
      </c>
      <c r="V101">
        <f>Demographics!AB$3*((Demographics!AB$2-Demographics!AB106)/Demographics!AB$4)^2</f>
        <v>1.2080894207786011E-3</v>
      </c>
    </row>
    <row r="102" spans="1:22" x14ac:dyDescent="0.25">
      <c r="A102">
        <f>Demographics!G$3*((Demographics!G$2-Demographics!G107)/Demographics!G$4)^2</f>
        <v>0.14402499572257826</v>
      </c>
      <c r="B102">
        <f>Demographics!H$3*((Demographics!H$2-Demographics!H107)/Demographics!H$4)^2</f>
        <v>52.809943038997694</v>
      </c>
      <c r="C102">
        <f>Demographics!I$3*((Demographics!I$2-Demographics!I107)/Demographics!I$4)^2</f>
        <v>50.11511897019291</v>
      </c>
      <c r="D102">
        <f>Demographics!J$3*((Demographics!J$2-Demographics!J107)/Demographics!J$4)^2</f>
        <v>82.124432317861519</v>
      </c>
      <c r="E102">
        <f>Demographics!K$3*((Demographics!K$2-Demographics!K107)/Demographics!K$4)^2</f>
        <v>140.39687899644071</v>
      </c>
      <c r="F102">
        <f>Demographics!L$3*((Demographics!L$2-Demographics!L107)/Demographics!L$4)^2</f>
        <v>71.924947901470333</v>
      </c>
      <c r="G102">
        <f>Demographics!M$3*((Demographics!M$2-Demographics!M107)/Demographics!M$4)^2</f>
        <v>116.34283335938933</v>
      </c>
      <c r="H102">
        <f>Demographics!N$3*((Demographics!N$2-Demographics!N107)/Demographics!N$4)^2</f>
        <v>49.653602640485857</v>
      </c>
      <c r="I102">
        <f>Demographics!O$3*((Demographics!O$2-Demographics!O107)/Demographics!O$4)^2</f>
        <v>21.42183395586537</v>
      </c>
      <c r="J102">
        <f>Demographics!P$3*((Demographics!P$2-Demographics!P107)/Demographics!P$4)^2</f>
        <v>17.67783561769437</v>
      </c>
      <c r="K102">
        <f>Demographics!Q$3*((Demographics!Q$2-Demographics!Q107)/Demographics!Q$4)^2</f>
        <v>5.6760446501296062</v>
      </c>
      <c r="L102">
        <f>Demographics!R$3*((Demographics!R$2-Demographics!R107)/Demographics!R$4)^2</f>
        <v>2.8477693817223599</v>
      </c>
      <c r="M102">
        <f>Demographics!S$3*((Demographics!S$2-Demographics!S107)/Demographics!S$4)^2</f>
        <v>13.683657699846668</v>
      </c>
      <c r="N102">
        <f>Demographics!T$3*((Demographics!T$2-Demographics!T107)/Demographics!T$4)^2</f>
        <v>23.131223801262607</v>
      </c>
      <c r="O102">
        <f>Demographics!U$3*((Demographics!U$2-Demographics!U107)/Demographics!U$4)^2</f>
        <v>45.670432354464971</v>
      </c>
      <c r="P102">
        <f>Demographics!V$3*((Demographics!V$2-Demographics!V107)/Demographics!V$4)^2</f>
        <v>311.88761020657631</v>
      </c>
      <c r="Q102">
        <f>Demographics!W$3*((Demographics!W$2-Demographics!W107)/Demographics!W$4)^2</f>
        <v>23.756089846565231</v>
      </c>
      <c r="R102">
        <f>Demographics!X$3*((Demographics!X$2-Demographics!X107)/Demographics!X$4)^2</f>
        <v>47.200533957166293</v>
      </c>
      <c r="S102">
        <f>Demographics!Y$3*((Demographics!Y$2-Demographics!Y107)/Demographics!Y$4)^2</f>
        <v>7.6241120375103462</v>
      </c>
      <c r="T102">
        <f>Demographics!Z$3*((Demographics!Z$2-Demographics!Z107)/Demographics!Z$4)^2</f>
        <v>101.53689941433029</v>
      </c>
      <c r="U102">
        <f>Demographics!AA$3*((Demographics!AA$2-Demographics!AA107)/Demographics!AA$4)^2</f>
        <v>109.33484496849417</v>
      </c>
      <c r="V102">
        <f>Demographics!AB$3*((Demographics!AB$2-Demographics!AB107)/Demographics!AB$4)^2</f>
        <v>84.565517488658614</v>
      </c>
    </row>
    <row r="103" spans="1:22" x14ac:dyDescent="0.25">
      <c r="A103">
        <f>Demographics!G$3*((Demographics!G$2-Demographics!G108)/Demographics!G$4)^2</f>
        <v>0.17552737506832744</v>
      </c>
      <c r="B103">
        <f>Demographics!H$3*((Demographics!H$2-Demographics!H108)/Demographics!H$4)^2</f>
        <v>14.335665259974345</v>
      </c>
      <c r="C103">
        <f>Demographics!I$3*((Demographics!I$2-Demographics!I108)/Demographics!I$4)^2</f>
        <v>38.860520966030826</v>
      </c>
      <c r="D103">
        <f>Demographics!J$3*((Demographics!J$2-Demographics!J108)/Demographics!J$4)^2</f>
        <v>26.028372121569397</v>
      </c>
      <c r="E103">
        <f>Demographics!K$3*((Demographics!K$2-Demographics!K108)/Demographics!K$4)^2</f>
        <v>107.84707455534782</v>
      </c>
      <c r="F103">
        <f>Demographics!L$3*((Demographics!L$2-Demographics!L108)/Demographics!L$4)^2</f>
        <v>47.955507721910855</v>
      </c>
      <c r="G103">
        <f>Demographics!M$3*((Demographics!M$2-Demographics!M108)/Demographics!M$4)^2</f>
        <v>83.522022625695371</v>
      </c>
      <c r="H103">
        <f>Demographics!N$3*((Demographics!N$2-Demographics!N108)/Demographics!N$4)^2</f>
        <v>11.794938290617029</v>
      </c>
      <c r="I103">
        <f>Demographics!O$3*((Demographics!O$2-Demographics!O108)/Demographics!O$4)^2</f>
        <v>0.33809014313438185</v>
      </c>
      <c r="J103">
        <f>Demographics!P$3*((Demographics!P$2-Demographics!P108)/Demographics!P$4)^2</f>
        <v>16.686457266407857</v>
      </c>
      <c r="K103">
        <f>Demographics!Q$3*((Demographics!Q$2-Demographics!Q108)/Demographics!Q$4)^2</f>
        <v>4.356880116169437</v>
      </c>
      <c r="L103">
        <f>Demographics!R$3*((Demographics!R$2-Demographics!R108)/Demographics!R$4)^2</f>
        <v>1.9493339589678318</v>
      </c>
      <c r="M103">
        <f>Demographics!S$3*((Demographics!S$2-Demographics!S108)/Demographics!S$4)^2</f>
        <v>13.301479536198761</v>
      </c>
      <c r="N103">
        <f>Demographics!T$3*((Demographics!T$2-Demographics!T108)/Demographics!T$4)^2</f>
        <v>19.154048211513039</v>
      </c>
      <c r="O103">
        <f>Demographics!U$3*((Demographics!U$2-Demographics!U108)/Demographics!U$4)^2</f>
        <v>45.600157894796261</v>
      </c>
      <c r="P103">
        <f>Demographics!V$3*((Demographics!V$2-Demographics!V108)/Demographics!V$4)^2</f>
        <v>316.27362041033319</v>
      </c>
      <c r="Q103">
        <f>Demographics!W$3*((Demographics!W$2-Demographics!W108)/Demographics!W$4)^2</f>
        <v>23.778877448627924</v>
      </c>
      <c r="R103">
        <f>Demographics!X$3*((Demographics!X$2-Demographics!X108)/Demographics!X$4)^2</f>
        <v>3.1200208311805562</v>
      </c>
      <c r="S103">
        <f>Demographics!Y$3*((Demographics!Y$2-Demographics!Y108)/Demographics!Y$4)^2</f>
        <v>0.14079042402199057</v>
      </c>
      <c r="T103">
        <f>Demographics!Z$3*((Demographics!Z$2-Demographics!Z108)/Demographics!Z$4)^2</f>
        <v>118.67185159240599</v>
      </c>
      <c r="U103">
        <f>Demographics!AA$3*((Demographics!AA$2-Demographics!AA108)/Demographics!AA$4)^2</f>
        <v>110.45680190599641</v>
      </c>
      <c r="V103">
        <f>Demographics!AB$3*((Demographics!AB$2-Demographics!AB108)/Demographics!AB$4)^2</f>
        <v>7.2818788348148864</v>
      </c>
    </row>
    <row r="104" spans="1:22" x14ac:dyDescent="0.25">
      <c r="A104">
        <f>Demographics!G$3*((Demographics!G$2-Demographics!G109)/Demographics!G$4)^2</f>
        <v>2.8147384769623978</v>
      </c>
      <c r="B104">
        <f>Demographics!H$3*((Demographics!H$2-Demographics!H109)/Demographics!H$4)^2</f>
        <v>25.684620858323377</v>
      </c>
      <c r="C104">
        <f>Demographics!I$3*((Demographics!I$2-Demographics!I109)/Demographics!I$4)^2</f>
        <v>4.2529168393496155</v>
      </c>
      <c r="D104">
        <f>Demographics!J$3*((Demographics!J$2-Demographics!J109)/Demographics!J$4)^2</f>
        <v>1.5777995478924591</v>
      </c>
      <c r="E104">
        <f>Demographics!K$3*((Demographics!K$2-Demographics!K109)/Demographics!K$4)^2</f>
        <v>43.005794854432288</v>
      </c>
      <c r="F104">
        <f>Demographics!L$3*((Demographics!L$2-Demographics!L109)/Demographics!L$4)^2</f>
        <v>7.0053667681167928</v>
      </c>
      <c r="G104">
        <f>Demographics!M$3*((Demographics!M$2-Demographics!M109)/Demographics!M$4)^2</f>
        <v>12.28836033995694</v>
      </c>
      <c r="H104">
        <f>Demographics!N$3*((Demographics!N$2-Demographics!N109)/Demographics!N$4)^2</f>
        <v>0.19731898482845506</v>
      </c>
      <c r="I104">
        <f>Demographics!O$3*((Demographics!O$2-Demographics!O109)/Demographics!O$4)^2</f>
        <v>26.323146260723025</v>
      </c>
      <c r="J104">
        <f>Demographics!P$3*((Demographics!P$2-Demographics!P109)/Demographics!P$4)^2</f>
        <v>10.249281555739014</v>
      </c>
      <c r="K104">
        <f>Demographics!Q$3*((Demographics!Q$2-Demographics!Q109)/Demographics!Q$4)^2</f>
        <v>3.8991035602463651</v>
      </c>
      <c r="L104">
        <f>Demographics!R$3*((Demographics!R$2-Demographics!R109)/Demographics!R$4)^2</f>
        <v>2.2682417035230808E-3</v>
      </c>
      <c r="M104">
        <f>Demographics!S$3*((Demographics!S$2-Demographics!S109)/Demographics!S$4)^2</f>
        <v>11.027336592337292</v>
      </c>
      <c r="N104">
        <f>Demographics!T$3*((Demographics!T$2-Demographics!T109)/Demographics!T$4)^2</f>
        <v>7.1285248478652807</v>
      </c>
      <c r="O104">
        <f>Demographics!U$3*((Demographics!U$2-Demographics!U109)/Demographics!U$4)^2</f>
        <v>43.929584008348009</v>
      </c>
      <c r="P104">
        <f>Demographics!V$3*((Demographics!V$2-Demographics!V109)/Demographics!V$4)^2</f>
        <v>283.36018979491655</v>
      </c>
      <c r="Q104">
        <f>Demographics!W$3*((Demographics!W$2-Demographics!W109)/Demographics!W$4)^2</f>
        <v>21.68525888297836</v>
      </c>
      <c r="R104">
        <f>Demographics!X$3*((Demographics!X$2-Demographics!X109)/Demographics!X$4)^2</f>
        <v>9.4829927948173687</v>
      </c>
      <c r="S104">
        <f>Demographics!Y$3*((Demographics!Y$2-Demographics!Y109)/Demographics!Y$4)^2</f>
        <v>12.11482789764241</v>
      </c>
      <c r="T104">
        <f>Demographics!Z$3*((Demographics!Z$2-Demographics!Z109)/Demographics!Z$4)^2</f>
        <v>30.026687985782438</v>
      </c>
      <c r="U104">
        <f>Demographics!AA$3*((Demographics!AA$2-Demographics!AA109)/Demographics!AA$4)^2</f>
        <v>72.942722965110292</v>
      </c>
      <c r="V104">
        <f>Demographics!AB$3*((Demographics!AB$2-Demographics!AB109)/Demographics!AB$4)^2</f>
        <v>3.0872510599752752E-3</v>
      </c>
    </row>
    <row r="105" spans="1:22" x14ac:dyDescent="0.25">
      <c r="A105">
        <f>Demographics!G$3*((Demographics!G$2-Demographics!G110)/Demographics!G$4)^2</f>
        <v>0.22060489737920544</v>
      </c>
      <c r="B105">
        <f>Demographics!H$3*((Demographics!H$2-Demographics!H110)/Demographics!H$4)^2</f>
        <v>23.359429837964829</v>
      </c>
      <c r="C105">
        <f>Demographics!I$3*((Demographics!I$2-Demographics!I110)/Demographics!I$4)^2</f>
        <v>0.94951418974501434</v>
      </c>
      <c r="D105">
        <f>Demographics!J$3*((Demographics!J$2-Demographics!J110)/Demographics!J$4)^2</f>
        <v>42.064103344792557</v>
      </c>
      <c r="E105">
        <f>Demographics!K$3*((Demographics!K$2-Demographics!K110)/Demographics!K$4)^2</f>
        <v>118.54961425069146</v>
      </c>
      <c r="F105">
        <f>Demographics!L$3*((Demographics!L$2-Demographics!L110)/Demographics!L$4)^2</f>
        <v>54.147943052564301</v>
      </c>
      <c r="G105">
        <f>Demographics!M$3*((Demographics!M$2-Demographics!M110)/Demographics!M$4)^2</f>
        <v>82.476587500980088</v>
      </c>
      <c r="H105">
        <f>Demographics!N$3*((Demographics!N$2-Demographics!N110)/Demographics!N$4)^2</f>
        <v>30.140895304904582</v>
      </c>
      <c r="I105">
        <f>Demographics!O$3*((Demographics!O$2-Demographics!O110)/Demographics!O$4)^2</f>
        <v>11.403286905372667</v>
      </c>
      <c r="J105">
        <f>Demographics!P$3*((Demographics!P$2-Demographics!P110)/Demographics!P$4)^2</f>
        <v>16.150112388198043</v>
      </c>
      <c r="K105">
        <f>Demographics!Q$3*((Demographics!Q$2-Demographics!Q110)/Demographics!Q$4)^2</f>
        <v>5.596272611913446</v>
      </c>
      <c r="L105">
        <f>Demographics!R$3*((Demographics!R$2-Demographics!R110)/Demographics!R$4)^2</f>
        <v>2.9241745639507428</v>
      </c>
      <c r="M105">
        <f>Demographics!S$3*((Demographics!S$2-Demographics!S110)/Demographics!S$4)^2</f>
        <v>12.978855660740855</v>
      </c>
      <c r="N105">
        <f>Demographics!T$3*((Demographics!T$2-Demographics!T110)/Demographics!T$4)^2</f>
        <v>17.43847125588071</v>
      </c>
      <c r="O105">
        <f>Demographics!U$3*((Demographics!U$2-Demographics!U110)/Demographics!U$4)^2</f>
        <v>47.200426473795481</v>
      </c>
      <c r="P105">
        <f>Demographics!V$3*((Demographics!V$2-Demographics!V110)/Demographics!V$4)^2</f>
        <v>312.27324150430604</v>
      </c>
      <c r="Q105">
        <f>Demographics!W$3*((Demographics!W$2-Demographics!W110)/Demographics!W$4)^2</f>
        <v>21.933800109325116</v>
      </c>
      <c r="R105">
        <f>Demographics!X$3*((Demographics!X$2-Demographics!X110)/Demographics!X$4)^2</f>
        <v>24.224635944068265</v>
      </c>
      <c r="S105">
        <f>Demographics!Y$3*((Demographics!Y$2-Demographics!Y110)/Demographics!Y$4)^2</f>
        <v>5.133319683840476</v>
      </c>
      <c r="T105">
        <f>Demographics!Z$3*((Demographics!Z$2-Demographics!Z110)/Demographics!Z$4)^2</f>
        <v>78.735704412914018</v>
      </c>
      <c r="U105">
        <f>Demographics!AA$3*((Demographics!AA$2-Demographics!AA110)/Demographics!AA$4)^2</f>
        <v>83.859343989663927</v>
      </c>
      <c r="V105">
        <f>Demographics!AB$3*((Demographics!AB$2-Demographics!AB110)/Demographics!AB$4)^2</f>
        <v>35.359503705557941</v>
      </c>
    </row>
    <row r="106" spans="1:22" x14ac:dyDescent="0.25">
      <c r="A106">
        <f>Demographics!G$3*((Demographics!G$2-Demographics!G111)/Demographics!G$4)^2</f>
        <v>8.824195895168219E-3</v>
      </c>
      <c r="B106">
        <f>Demographics!H$3*((Demographics!H$2-Demographics!H111)/Demographics!H$4)^2</f>
        <v>2.6095731157900346</v>
      </c>
      <c r="C106">
        <f>Demographics!I$3*((Demographics!I$2-Demographics!I111)/Demographics!I$4)^2</f>
        <v>6.6461062380863796</v>
      </c>
      <c r="D106">
        <f>Demographics!J$3*((Demographics!J$2-Demographics!J111)/Demographics!J$4)^2</f>
        <v>19.117282554586918</v>
      </c>
      <c r="E106">
        <f>Demographics!K$3*((Demographics!K$2-Demographics!K111)/Demographics!K$4)^2</f>
        <v>91.123888881666744</v>
      </c>
      <c r="F106">
        <f>Demographics!L$3*((Demographics!L$2-Demographics!L111)/Demographics!L$4)^2</f>
        <v>25.259866666931885</v>
      </c>
      <c r="G106">
        <f>Demographics!M$3*((Demographics!M$2-Demographics!M111)/Demographics!M$4)^2</f>
        <v>71.178265118422729</v>
      </c>
      <c r="H106">
        <f>Demographics!N$3*((Demographics!N$2-Demographics!N111)/Demographics!N$4)^2</f>
        <v>10.914635946590721</v>
      </c>
      <c r="I106">
        <f>Demographics!O$3*((Demographics!O$2-Demographics!O111)/Demographics!O$4)^2</f>
        <v>0.57898883465187878</v>
      </c>
      <c r="J106">
        <f>Demographics!P$3*((Demographics!P$2-Demographics!P111)/Demographics!P$4)^2</f>
        <v>8.5036164804368468</v>
      </c>
      <c r="K106">
        <f>Demographics!Q$3*((Demographics!Q$2-Demographics!Q111)/Demographics!Q$4)^2</f>
        <v>0.20363034871641122</v>
      </c>
      <c r="L106">
        <f>Demographics!R$3*((Demographics!R$2-Demographics!R111)/Demographics!R$4)^2</f>
        <v>2.1917380408111429</v>
      </c>
      <c r="M106">
        <f>Demographics!S$3*((Demographics!S$2-Demographics!S111)/Demographics!S$4)^2</f>
        <v>10.985880288778972</v>
      </c>
      <c r="N106">
        <f>Demographics!T$3*((Demographics!T$2-Demographics!T111)/Demographics!T$4)^2</f>
        <v>5.0914831058835199</v>
      </c>
      <c r="O106">
        <f>Demographics!U$3*((Demographics!U$2-Demographics!U111)/Demographics!U$4)^2</f>
        <v>42.142190618339505</v>
      </c>
      <c r="P106">
        <f>Demographics!V$3*((Demographics!V$2-Demographics!V111)/Demographics!V$4)^2</f>
        <v>291.16206397109966</v>
      </c>
      <c r="Q106">
        <f>Demographics!W$3*((Demographics!W$2-Demographics!W111)/Demographics!W$4)^2</f>
        <v>21.367992904591215</v>
      </c>
      <c r="R106">
        <f>Demographics!X$3*((Demographics!X$2-Demographics!X111)/Demographics!X$4)^2</f>
        <v>1.1038046987046406</v>
      </c>
      <c r="S106">
        <f>Demographics!Y$3*((Demographics!Y$2-Demographics!Y111)/Demographics!Y$4)^2</f>
        <v>3.9135022951001206</v>
      </c>
      <c r="T106">
        <f>Demographics!Z$3*((Demographics!Z$2-Demographics!Z111)/Demographics!Z$4)^2</f>
        <v>64.718142290402</v>
      </c>
      <c r="U106">
        <f>Demographics!AA$3*((Demographics!AA$2-Demographics!AA111)/Demographics!AA$4)^2</f>
        <v>89.196367169931051</v>
      </c>
      <c r="V106">
        <f>Demographics!AB$3*((Demographics!AB$2-Demographics!AB111)/Demographics!AB$4)^2</f>
        <v>0.23535291581134279</v>
      </c>
    </row>
    <row r="107" spans="1:22" x14ac:dyDescent="0.25">
      <c r="A107">
        <f>Demographics!G$3*((Demographics!G$2-Demographics!G112)/Demographics!G$4)^2</f>
        <v>3.0070353539099108</v>
      </c>
      <c r="B107">
        <f>Demographics!H$3*((Demographics!H$2-Demographics!H112)/Demographics!H$4)^2</f>
        <v>31.861226785298051</v>
      </c>
      <c r="C107">
        <f>Demographics!I$3*((Demographics!I$2-Demographics!I112)/Demographics!I$4)^2</f>
        <v>28.603278868001823</v>
      </c>
      <c r="D107">
        <f>Demographics!J$3*((Demographics!J$2-Demographics!J112)/Demographics!J$4)^2</f>
        <v>37.726874526297422</v>
      </c>
      <c r="E107">
        <f>Demographics!K$3*((Demographics!K$2-Demographics!K112)/Demographics!K$4)^2</f>
        <v>114.34668012478463</v>
      </c>
      <c r="F107">
        <f>Demographics!L$3*((Demographics!L$2-Demographics!L112)/Demographics!L$4)^2</f>
        <v>65.26537985650657</v>
      </c>
      <c r="G107">
        <f>Demographics!M$3*((Demographics!M$2-Demographics!M112)/Demographics!M$4)^2</f>
        <v>80.284075379886218</v>
      </c>
      <c r="H107">
        <f>Demographics!N$3*((Demographics!N$2-Demographics!N112)/Demographics!N$4)^2</f>
        <v>38.267469224901745</v>
      </c>
      <c r="I107">
        <f>Demographics!O$3*((Demographics!O$2-Demographics!O112)/Demographics!O$4)^2</f>
        <v>23.600874354747063</v>
      </c>
      <c r="J107">
        <f>Demographics!P$3*((Demographics!P$2-Demographics!P112)/Demographics!P$4)^2</f>
        <v>8.397617746388093</v>
      </c>
      <c r="K107">
        <f>Demographics!Q$3*((Demographics!Q$2-Demographics!Q112)/Demographics!Q$4)^2</f>
        <v>2.0884787784675898</v>
      </c>
      <c r="L107">
        <f>Demographics!R$3*((Demographics!R$2-Demographics!R112)/Demographics!R$4)^2</f>
        <v>2.386150609162383</v>
      </c>
      <c r="M107">
        <f>Demographics!S$3*((Demographics!S$2-Demographics!S112)/Demographics!S$4)^2</f>
        <v>13.030374728255516</v>
      </c>
      <c r="N107">
        <f>Demographics!T$3*((Demographics!T$2-Demographics!T112)/Demographics!T$4)^2</f>
        <v>1.2154304227112802</v>
      </c>
      <c r="O107">
        <f>Demographics!U$3*((Demographics!U$2-Demographics!U112)/Demographics!U$4)^2</f>
        <v>43.216645126496516</v>
      </c>
      <c r="P107">
        <f>Demographics!V$3*((Demographics!V$2-Demographics!V112)/Demographics!V$4)^2</f>
        <v>268.51559634977218</v>
      </c>
      <c r="Q107">
        <f>Demographics!W$3*((Demographics!W$2-Demographics!W112)/Demographics!W$4)^2</f>
        <v>20.911857738200556</v>
      </c>
      <c r="R107">
        <f>Demographics!X$3*((Demographics!X$2-Demographics!X112)/Demographics!X$4)^2</f>
        <v>29.020469005214299</v>
      </c>
      <c r="S107">
        <f>Demographics!Y$3*((Demographics!Y$2-Demographics!Y112)/Demographics!Y$4)^2</f>
        <v>20.983005989386228</v>
      </c>
      <c r="T107">
        <f>Demographics!Z$3*((Demographics!Z$2-Demographics!Z112)/Demographics!Z$4)^2</f>
        <v>86.236312291368407</v>
      </c>
      <c r="U107">
        <f>Demographics!AA$3*((Demographics!AA$2-Demographics!AA112)/Demographics!AA$4)^2</f>
        <v>93.471719601748134</v>
      </c>
      <c r="V107">
        <f>Demographics!AB$3*((Demographics!AB$2-Demographics!AB112)/Demographics!AB$4)^2</f>
        <v>0.16100941960431697</v>
      </c>
    </row>
    <row r="108" spans="1:22" x14ac:dyDescent="0.25">
      <c r="A108">
        <f>Demographics!G$3*((Demographics!G$2-Demographics!G113)/Demographics!G$4)^2</f>
        <v>13.025363793752589</v>
      </c>
      <c r="B108">
        <f>Demographics!H$3*((Demographics!H$2-Demographics!H113)/Demographics!H$4)^2</f>
        <v>39.823860359929427</v>
      </c>
      <c r="C108">
        <f>Demographics!I$3*((Demographics!I$2-Demographics!I113)/Demographics!I$4)^2</f>
        <v>25.616660137962924</v>
      </c>
      <c r="D108">
        <f>Demographics!J$3*((Demographics!J$2-Demographics!J113)/Demographics!J$4)^2</f>
        <v>62.821296704400432</v>
      </c>
      <c r="E108">
        <f>Demographics!K$3*((Demographics!K$2-Demographics!K113)/Demographics!K$4)^2</f>
        <v>90.154141256350769</v>
      </c>
      <c r="F108">
        <f>Demographics!L$3*((Demographics!L$2-Demographics!L113)/Demographics!L$4)^2</f>
        <v>72.520258505482744</v>
      </c>
      <c r="G108">
        <f>Demographics!M$3*((Demographics!M$2-Demographics!M113)/Demographics!M$4)^2</f>
        <v>153.54376751708475</v>
      </c>
      <c r="H108">
        <f>Demographics!N$3*((Demographics!N$2-Demographics!N113)/Demographics!N$4)^2</f>
        <v>63.495495176312872</v>
      </c>
      <c r="I108">
        <f>Demographics!O$3*((Demographics!O$2-Demographics!O113)/Demographics!O$4)^2</f>
        <v>46.055613480564716</v>
      </c>
      <c r="J108">
        <f>Demographics!P$3*((Demographics!P$2-Demographics!P113)/Demographics!P$4)^2</f>
        <v>6.5405678485533123</v>
      </c>
      <c r="K108">
        <f>Demographics!Q$3*((Demographics!Q$2-Demographics!Q113)/Demographics!Q$4)^2</f>
        <v>1.2070004205178989E-3</v>
      </c>
      <c r="L108">
        <f>Demographics!R$3*((Demographics!R$2-Demographics!R113)/Demographics!R$4)^2</f>
        <v>0.30457152679326294</v>
      </c>
      <c r="M108">
        <f>Demographics!S$3*((Demographics!S$2-Demographics!S113)/Demographics!S$4)^2</f>
        <v>12.055265280589451</v>
      </c>
      <c r="N108">
        <f>Demographics!T$3*((Demographics!T$2-Demographics!T113)/Demographics!T$4)^2</f>
        <v>4.9879866319436772</v>
      </c>
      <c r="O108">
        <f>Demographics!U$3*((Demographics!U$2-Demographics!U113)/Demographics!U$4)^2</f>
        <v>44.204208029769525</v>
      </c>
      <c r="P108">
        <f>Demographics!V$3*((Demographics!V$2-Demographics!V113)/Demographics!V$4)^2</f>
        <v>295.26896034008934</v>
      </c>
      <c r="Q108">
        <f>Demographics!W$3*((Demographics!W$2-Demographics!W113)/Demographics!W$4)^2</f>
        <v>21.73029788443063</v>
      </c>
      <c r="R108">
        <f>Demographics!X$3*((Demographics!X$2-Demographics!X113)/Demographics!X$4)^2</f>
        <v>100.08210595067762</v>
      </c>
      <c r="S108">
        <f>Demographics!Y$3*((Demographics!Y$2-Demographics!Y113)/Demographics!Y$4)^2</f>
        <v>21.280264046593782</v>
      </c>
      <c r="T108">
        <f>Demographics!Z$3*((Demographics!Z$2-Demographics!Z113)/Demographics!Z$4)^2</f>
        <v>82.483871707291186</v>
      </c>
      <c r="U108">
        <f>Demographics!AA$3*((Demographics!AA$2-Demographics!AA113)/Demographics!AA$4)^2</f>
        <v>77.473070831709322</v>
      </c>
      <c r="V108">
        <f>Demographics!AB$3*((Demographics!AB$2-Demographics!AB113)/Demographics!AB$4)^2</f>
        <v>1.3387920142078285</v>
      </c>
    </row>
    <row r="109" spans="1:22" x14ac:dyDescent="0.25">
      <c r="A109">
        <f>Demographics!G$3*((Demographics!G$2-Demographics!G114)/Demographics!G$4)^2</f>
        <v>4.7659270249102104</v>
      </c>
      <c r="B109">
        <f>Demographics!H$3*((Demographics!H$2-Demographics!H114)/Demographics!H$4)^2</f>
        <v>35.625615543696007</v>
      </c>
      <c r="C109">
        <f>Demographics!I$3*((Demographics!I$2-Demographics!I114)/Demographics!I$4)^2</f>
        <v>26.413265865748802</v>
      </c>
      <c r="D109">
        <f>Demographics!J$3*((Demographics!J$2-Demographics!J114)/Demographics!J$4)^2</f>
        <v>58.334031665211654</v>
      </c>
      <c r="E109">
        <f>Demographics!K$3*((Demographics!K$2-Demographics!K114)/Demographics!K$4)^2</f>
        <v>121.98633309154108</v>
      </c>
      <c r="F109">
        <f>Demographics!L$3*((Demographics!L$2-Demographics!L114)/Demographics!L$4)^2</f>
        <v>74.638005749528347</v>
      </c>
      <c r="G109">
        <f>Demographics!M$3*((Demographics!M$2-Demographics!M114)/Demographics!M$4)^2</f>
        <v>123.15325626431729</v>
      </c>
      <c r="H109">
        <f>Demographics!N$3*((Demographics!N$2-Demographics!N114)/Demographics!N$4)^2</f>
        <v>47.965458869677576</v>
      </c>
      <c r="I109">
        <f>Demographics!O$3*((Demographics!O$2-Demographics!O114)/Demographics!O$4)^2</f>
        <v>25.368291946800088</v>
      </c>
      <c r="J109">
        <f>Demographics!P$3*((Demographics!P$2-Demographics!P114)/Demographics!P$4)^2</f>
        <v>12.280696972979539</v>
      </c>
      <c r="K109">
        <f>Demographics!Q$3*((Demographics!Q$2-Demographics!Q114)/Demographics!Q$4)^2</f>
        <v>3.5180053468345829</v>
      </c>
      <c r="L109">
        <f>Demographics!R$3*((Demographics!R$2-Demographics!R114)/Demographics!R$4)^2</f>
        <v>2.5758418608701921</v>
      </c>
      <c r="M109">
        <f>Demographics!S$3*((Demographics!S$2-Demographics!S114)/Demographics!S$4)^2</f>
        <v>12.850285272900994</v>
      </c>
      <c r="N109">
        <f>Demographics!T$3*((Demographics!T$2-Demographics!T114)/Demographics!T$4)^2</f>
        <v>18.235622757230793</v>
      </c>
      <c r="O109">
        <f>Demographics!U$3*((Demographics!U$2-Demographics!U114)/Demographics!U$4)^2</f>
        <v>43.957136163458195</v>
      </c>
      <c r="P109">
        <f>Demographics!V$3*((Demographics!V$2-Demographics!V114)/Demographics!V$4)^2</f>
        <v>305.92151892077891</v>
      </c>
      <c r="Q109">
        <f>Demographics!W$3*((Demographics!W$2-Demographics!W114)/Demographics!W$4)^2</f>
        <v>22.913255938016128</v>
      </c>
      <c r="R109">
        <f>Demographics!X$3*((Demographics!X$2-Demographics!X114)/Demographics!X$4)^2</f>
        <v>41.160240158100507</v>
      </c>
      <c r="S109">
        <f>Demographics!Y$3*((Demographics!Y$2-Demographics!Y114)/Demographics!Y$4)^2</f>
        <v>17.152071525520309</v>
      </c>
      <c r="T109">
        <f>Demographics!Z$3*((Demographics!Z$2-Demographics!Z114)/Demographics!Z$4)^2</f>
        <v>95.780051531542938</v>
      </c>
      <c r="U109">
        <f>Demographics!AA$3*((Demographics!AA$2-Demographics!AA114)/Demographics!AA$4)^2</f>
        <v>84.339804168878572</v>
      </c>
      <c r="V109">
        <f>Demographics!AB$3*((Demographics!AB$2-Demographics!AB114)/Demographics!AB$4)^2</f>
        <v>19.773616099753017</v>
      </c>
    </row>
    <row r="110" spans="1:22" x14ac:dyDescent="0.25">
      <c r="A110">
        <f>Demographics!G$3*((Demographics!G$2-Demographics!G115)/Demographics!G$4)^2</f>
        <v>0.15565881559076739</v>
      </c>
      <c r="B110">
        <f>Demographics!H$3*((Demographics!H$2-Demographics!H115)/Demographics!H$4)^2</f>
        <v>2.2191649595103398</v>
      </c>
      <c r="C110">
        <f>Demographics!I$3*((Demographics!I$2-Demographics!I115)/Demographics!I$4)^2</f>
        <v>3.016447762350654E-2</v>
      </c>
      <c r="D110">
        <f>Demographics!J$3*((Demographics!J$2-Demographics!J115)/Demographics!J$4)^2</f>
        <v>8.9603632574376668</v>
      </c>
      <c r="E110">
        <f>Demographics!K$3*((Demographics!K$2-Demographics!K115)/Demographics!K$4)^2</f>
        <v>35.412209488471504</v>
      </c>
      <c r="F110">
        <f>Demographics!L$3*((Demographics!L$2-Demographics!L115)/Demographics!L$4)^2</f>
        <v>9.1147403467888619</v>
      </c>
      <c r="G110">
        <f>Demographics!M$3*((Demographics!M$2-Demographics!M115)/Demographics!M$4)^2</f>
        <v>36.736436882716347</v>
      </c>
      <c r="H110">
        <f>Demographics!N$3*((Demographics!N$2-Demographics!N115)/Demographics!N$4)^2</f>
        <v>14.557026079908841</v>
      </c>
      <c r="I110">
        <f>Demographics!O$3*((Demographics!O$2-Demographics!O115)/Demographics!O$4)^2</f>
        <v>4.4928031507012962</v>
      </c>
      <c r="J110">
        <f>Demographics!P$3*((Demographics!P$2-Demographics!P115)/Demographics!P$4)^2</f>
        <v>0.12453005070935436</v>
      </c>
      <c r="K110">
        <f>Demographics!Q$3*((Demographics!Q$2-Demographics!Q115)/Demographics!Q$4)^2</f>
        <v>1.4053553121758693E-2</v>
      </c>
      <c r="L110">
        <f>Demographics!R$3*((Demographics!R$2-Demographics!R115)/Demographics!R$4)^2</f>
        <v>4.5337163853809643E-3</v>
      </c>
      <c r="M110">
        <f>Demographics!S$3*((Demographics!S$2-Demographics!S115)/Demographics!S$4)^2</f>
        <v>10.992636169970652</v>
      </c>
      <c r="N110">
        <f>Demographics!T$3*((Demographics!T$2-Demographics!T115)/Demographics!T$4)^2</f>
        <v>1.7263143985612153</v>
      </c>
      <c r="O110">
        <f>Demographics!U$3*((Demographics!U$2-Demographics!U115)/Demographics!U$4)^2</f>
        <v>3.5653536553442442</v>
      </c>
      <c r="P110">
        <f>Demographics!V$3*((Demographics!V$2-Demographics!V115)/Demographics!V$4)^2</f>
        <v>181.07209851854134</v>
      </c>
      <c r="Q110">
        <f>Demographics!W$3*((Demographics!W$2-Demographics!W115)/Demographics!W$4)^2</f>
        <v>9.0820894145992987</v>
      </c>
      <c r="R110">
        <f>Demographics!X$3*((Demographics!X$2-Demographics!X115)/Demographics!X$4)^2</f>
        <v>63.147576613831816</v>
      </c>
      <c r="S110">
        <f>Demographics!Y$3*((Demographics!Y$2-Demographics!Y115)/Demographics!Y$4)^2</f>
        <v>13.021622325087503</v>
      </c>
      <c r="T110">
        <f>Demographics!Z$3*((Demographics!Z$2-Demographics!Z115)/Demographics!Z$4)^2</f>
        <v>12.624762630155647</v>
      </c>
      <c r="U110">
        <f>Demographics!AA$3*((Demographics!AA$2-Demographics!AA115)/Demographics!AA$4)^2</f>
        <v>71.034579189930596</v>
      </c>
      <c r="V110">
        <f>Demographics!AB$3*((Demographics!AB$2-Demographics!AB115)/Demographics!AB$4)^2</f>
        <v>0</v>
      </c>
    </row>
    <row r="111" spans="1:22" x14ac:dyDescent="0.25">
      <c r="A111">
        <f>Demographics!G$3*((Demographics!G$2-Demographics!G116)/Demographics!G$4)^2</f>
        <v>0.19993510091436464</v>
      </c>
      <c r="B111">
        <f>Demographics!H$3*((Demographics!H$2-Demographics!H116)/Demographics!H$4)^2</f>
        <v>15.767041125838643</v>
      </c>
      <c r="C111">
        <f>Demographics!I$3*((Demographics!I$2-Demographics!I116)/Demographics!I$4)^2</f>
        <v>1.0366245920452464</v>
      </c>
      <c r="D111">
        <f>Demographics!J$3*((Demographics!J$2-Demographics!J116)/Demographics!J$4)^2</f>
        <v>0.72892385097825785</v>
      </c>
      <c r="E111">
        <f>Demographics!K$3*((Demographics!K$2-Demographics!K116)/Demographics!K$4)^2</f>
        <v>0.1619269033789319</v>
      </c>
      <c r="F111">
        <f>Demographics!L$3*((Demographics!L$2-Demographics!L116)/Demographics!L$4)^2</f>
        <v>17.318047716109369</v>
      </c>
      <c r="G111">
        <f>Demographics!M$3*((Demographics!M$2-Demographics!M116)/Demographics!M$4)^2</f>
        <v>54.047691897323233</v>
      </c>
      <c r="H111">
        <f>Demographics!N$3*((Demographics!N$2-Demographics!N116)/Demographics!N$4)^2</f>
        <v>1.3918126464950118</v>
      </c>
      <c r="I111">
        <f>Demographics!O$3*((Demographics!O$2-Demographics!O116)/Demographics!O$4)^2</f>
        <v>0.29682416649564836</v>
      </c>
      <c r="J111">
        <f>Demographics!P$3*((Demographics!P$2-Demographics!P116)/Demographics!P$4)^2</f>
        <v>1.2321394335072535</v>
      </c>
      <c r="K111">
        <f>Demographics!Q$3*((Demographics!Q$2-Demographics!Q116)/Demographics!Q$4)^2</f>
        <v>56.21601436284373</v>
      </c>
      <c r="L111">
        <f>Demographics!R$3*((Demographics!R$2-Demographics!R116)/Demographics!R$4)^2</f>
        <v>29.048684469256603</v>
      </c>
      <c r="M111">
        <f>Demographics!S$3*((Demographics!S$2-Demographics!S116)/Demographics!S$4)^2</f>
        <v>11.3210764340563</v>
      </c>
      <c r="N111">
        <f>Demographics!T$3*((Demographics!T$2-Demographics!T116)/Demographics!T$4)^2</f>
        <v>24.748559082131074</v>
      </c>
      <c r="O111">
        <f>Demographics!U$3*((Demographics!U$2-Demographics!U116)/Demographics!U$4)^2</f>
        <v>2.6073234241195595</v>
      </c>
      <c r="P111">
        <f>Demographics!V$3*((Demographics!V$2-Demographics!V116)/Demographics!V$4)^2</f>
        <v>137.69796567177994</v>
      </c>
      <c r="Q111">
        <f>Demographics!W$3*((Demographics!W$2-Demographics!W116)/Demographics!W$4)^2</f>
        <v>4.0636847803773168</v>
      </c>
      <c r="R111">
        <f>Demographics!X$3*((Demographics!X$2-Demographics!X116)/Demographics!X$4)^2</f>
        <v>8.0661141645759518</v>
      </c>
      <c r="S111">
        <f>Demographics!Y$3*((Demographics!Y$2-Demographics!Y116)/Demographics!Y$4)^2</f>
        <v>5.4725770748986573</v>
      </c>
      <c r="T111">
        <f>Demographics!Z$3*((Demographics!Z$2-Demographics!Z116)/Demographics!Z$4)^2</f>
        <v>7.0422013568570145</v>
      </c>
      <c r="U111">
        <f>Demographics!AA$3*((Demographics!AA$2-Demographics!AA116)/Demographics!AA$4)^2</f>
        <v>0.24340642721923436</v>
      </c>
      <c r="V111">
        <f>Demographics!AB$3*((Demographics!AB$2-Demographics!AB116)/Demographics!AB$4)^2</f>
        <v>0</v>
      </c>
    </row>
    <row r="112" spans="1:22" x14ac:dyDescent="0.25">
      <c r="A112">
        <f>Demographics!G$3*((Demographics!G$2-Demographics!G117)/Demographics!G$4)^2</f>
        <v>7.7105258983442679</v>
      </c>
      <c r="B112">
        <f>Demographics!H$3*((Demographics!H$2-Demographics!H117)/Demographics!H$4)^2</f>
        <v>49.772306894340304</v>
      </c>
      <c r="C112">
        <f>Demographics!I$3*((Demographics!I$2-Demographics!I117)/Demographics!I$4)^2</f>
        <v>46.561844977189992</v>
      </c>
      <c r="D112">
        <f>Demographics!J$3*((Demographics!J$2-Demographics!J117)/Demographics!J$4)^2</f>
        <v>87.528490042614706</v>
      </c>
      <c r="E112">
        <f>Demographics!K$3*((Demographics!K$2-Demographics!K117)/Demographics!K$4)^2</f>
        <v>138.01178615570004</v>
      </c>
      <c r="F112">
        <f>Demographics!L$3*((Demographics!L$2-Demographics!L117)/Demographics!L$4)^2</f>
        <v>98.082582039176359</v>
      </c>
      <c r="G112">
        <f>Demographics!M$3*((Demographics!M$2-Demographics!M117)/Demographics!M$4)^2</f>
        <v>194.38068159173756</v>
      </c>
      <c r="H112">
        <f>Demographics!N$3*((Demographics!N$2-Demographics!N117)/Demographics!N$4)^2</f>
        <v>90.276116107179007</v>
      </c>
      <c r="I112">
        <f>Demographics!O$3*((Demographics!O$2-Demographics!O117)/Demographics!O$4)^2</f>
        <v>70.789863631944684</v>
      </c>
      <c r="J112">
        <f>Demographics!P$3*((Demographics!P$2-Demographics!P117)/Demographics!P$4)^2</f>
        <v>8.1946664166233845</v>
      </c>
      <c r="K112">
        <f>Demographics!Q$3*((Demographics!Q$2-Demographics!Q117)/Demographics!Q$4)^2</f>
        <v>0.12404856106463076</v>
      </c>
      <c r="L112">
        <f>Demographics!R$3*((Demographics!R$2-Demographics!R117)/Demographics!R$4)^2</f>
        <v>0.96749219721290391</v>
      </c>
      <c r="M112">
        <f>Demographics!S$3*((Demographics!S$2-Demographics!S117)/Demographics!S$4)^2</f>
        <v>12.866188622161422</v>
      </c>
      <c r="N112">
        <f>Demographics!T$3*((Demographics!T$2-Demographics!T117)/Demographics!T$4)^2</f>
        <v>8.9897252060239374</v>
      </c>
      <c r="O112">
        <f>Demographics!U$3*((Demographics!U$2-Demographics!U117)/Demographics!U$4)^2</f>
        <v>39.564291826732394</v>
      </c>
      <c r="P112">
        <f>Demographics!V$3*((Demographics!V$2-Demographics!V117)/Demographics!V$4)^2</f>
        <v>292.84474388585375</v>
      </c>
      <c r="Q112">
        <f>Demographics!W$3*((Demographics!W$2-Demographics!W117)/Demographics!W$4)^2</f>
        <v>22.6155770179728</v>
      </c>
      <c r="R112">
        <f>Demographics!X$3*((Demographics!X$2-Demographics!X117)/Demographics!X$4)^2</f>
        <v>119.04440256296851</v>
      </c>
      <c r="S112">
        <f>Demographics!Y$3*((Demographics!Y$2-Demographics!Y117)/Demographics!Y$4)^2</f>
        <v>30.076366983922824</v>
      </c>
      <c r="T112">
        <f>Demographics!Z$3*((Demographics!Z$2-Demographics!Z117)/Demographics!Z$4)^2</f>
        <v>196.36939625632746</v>
      </c>
      <c r="U112">
        <f>Demographics!AA$3*((Demographics!AA$2-Demographics!AA117)/Demographics!AA$4)^2</f>
        <v>75.182882070311209</v>
      </c>
      <c r="V112">
        <f>Demographics!AB$3*((Demographics!AB$2-Demographics!AB117)/Demographics!AB$4)^2</f>
        <v>2.0911621455358618</v>
      </c>
    </row>
    <row r="113" spans="1:22" x14ac:dyDescent="0.25">
      <c r="A113">
        <f>Demographics!G$3*((Demographics!G$2-Demographics!G118)/Demographics!G$4)^2</f>
        <v>0.53686407826203453</v>
      </c>
      <c r="B113">
        <f>Demographics!H$3*((Demographics!H$2-Demographics!H118)/Demographics!H$4)^2</f>
        <v>8.838986269180376</v>
      </c>
      <c r="C113">
        <f>Demographics!I$3*((Demographics!I$2-Demographics!I118)/Demographics!I$4)^2</f>
        <v>3.418177111722136</v>
      </c>
      <c r="D113">
        <f>Demographics!J$3*((Demographics!J$2-Demographics!J118)/Demographics!J$4)^2</f>
        <v>48.612301209204524</v>
      </c>
      <c r="E113">
        <f>Demographics!K$3*((Demographics!K$2-Demographics!K118)/Demographics!K$4)^2</f>
        <v>112.8877087213525</v>
      </c>
      <c r="F113">
        <f>Demographics!L$3*((Demographics!L$2-Demographics!L118)/Demographics!L$4)^2</f>
        <v>48.251805962427412</v>
      </c>
      <c r="G113">
        <f>Demographics!M$3*((Demographics!M$2-Demographics!M118)/Demographics!M$4)^2</f>
        <v>139.36690630552008</v>
      </c>
      <c r="H113">
        <f>Demographics!N$3*((Demographics!N$2-Demographics!N118)/Demographics!N$4)^2</f>
        <v>33.826526886267864</v>
      </c>
      <c r="I113">
        <f>Demographics!O$3*((Demographics!O$2-Demographics!O118)/Demographics!O$4)^2</f>
        <v>11.689243407933011</v>
      </c>
      <c r="J113">
        <f>Demographics!P$3*((Demographics!P$2-Demographics!P118)/Demographics!P$4)^2</f>
        <v>10.416541302359327</v>
      </c>
      <c r="K113">
        <f>Demographics!Q$3*((Demographics!Q$2-Demographics!Q118)/Demographics!Q$4)^2</f>
        <v>3.2638143315349115</v>
      </c>
      <c r="L113">
        <f>Demographics!R$3*((Demographics!R$2-Demographics!R118)/Demographics!R$4)^2</f>
        <v>2.4807735298370934</v>
      </c>
      <c r="M113">
        <f>Demographics!S$3*((Demographics!S$2-Demographics!S118)/Demographics!S$4)^2</f>
        <v>11.19555197523637</v>
      </c>
      <c r="N113">
        <f>Demographics!T$3*((Demographics!T$2-Demographics!T118)/Demographics!T$4)^2</f>
        <v>10.433780886772837</v>
      </c>
      <c r="O113">
        <f>Demographics!U$3*((Demographics!U$2-Demographics!U118)/Demographics!U$4)^2</f>
        <v>46.440697540084038</v>
      </c>
      <c r="P113">
        <f>Demographics!V$3*((Demographics!V$2-Demographics!V118)/Demographics!V$4)^2</f>
        <v>302.02024072985552</v>
      </c>
      <c r="Q113">
        <f>Demographics!W$3*((Demographics!W$2-Demographics!W118)/Demographics!W$4)^2</f>
        <v>21.634919065319785</v>
      </c>
      <c r="R113">
        <f>Demographics!X$3*((Demographics!X$2-Demographics!X118)/Demographics!X$4)^2</f>
        <v>47.624490249347083</v>
      </c>
      <c r="S113">
        <f>Demographics!Y$3*((Demographics!Y$2-Demographics!Y118)/Demographics!Y$4)^2</f>
        <v>6.4249728530024921</v>
      </c>
      <c r="T113">
        <f>Demographics!Z$3*((Demographics!Z$2-Demographics!Z118)/Demographics!Z$4)^2</f>
        <v>68.031445416393197</v>
      </c>
      <c r="U113">
        <f>Demographics!AA$3*((Demographics!AA$2-Demographics!AA118)/Demographics!AA$4)^2</f>
        <v>92.809028995129779</v>
      </c>
      <c r="V113">
        <f>Demographics!AB$3*((Demographics!AB$2-Demographics!AB118)/Demographics!AB$4)^2</f>
        <v>14.654169679901653</v>
      </c>
    </row>
    <row r="114" spans="1:22" x14ac:dyDescent="0.25">
      <c r="A114">
        <f>Demographics!G$3*((Demographics!G$2-Demographics!G119)/Demographics!G$4)^2</f>
        <v>1.4821260612658842</v>
      </c>
      <c r="B114">
        <f>Demographics!H$3*((Demographics!H$2-Demographics!H119)/Demographics!H$4)^2</f>
        <v>0.10821375255491147</v>
      </c>
      <c r="C114">
        <f>Demographics!I$3*((Demographics!I$2-Demographics!I119)/Demographics!I$4)^2</f>
        <v>0.86441991069251578</v>
      </c>
      <c r="D114">
        <f>Demographics!J$3*((Demographics!J$2-Demographics!J119)/Demographics!J$4)^2</f>
        <v>13.691895554956265</v>
      </c>
      <c r="E114">
        <f>Demographics!K$3*((Demographics!K$2-Demographics!K119)/Demographics!K$4)^2</f>
        <v>52.115582234638858</v>
      </c>
      <c r="F114">
        <f>Demographics!L$3*((Demographics!L$2-Demographics!L119)/Demographics!L$4)^2</f>
        <v>10.746471604957854</v>
      </c>
      <c r="G114">
        <f>Demographics!M$3*((Demographics!M$2-Demographics!M119)/Demographics!M$4)^2</f>
        <v>45.243740531716391</v>
      </c>
      <c r="H114">
        <f>Demographics!N$3*((Demographics!N$2-Demographics!N119)/Demographics!N$4)^2</f>
        <v>1.9746608034664423</v>
      </c>
      <c r="I114">
        <f>Demographics!O$3*((Demographics!O$2-Demographics!O119)/Demographics!O$4)^2</f>
        <v>9.6306292221611045</v>
      </c>
      <c r="J114">
        <f>Demographics!P$3*((Demographics!P$2-Demographics!P119)/Demographics!P$4)^2</f>
        <v>4.1189587420314862</v>
      </c>
      <c r="K114">
        <f>Demographics!Q$3*((Demographics!Q$2-Demographics!Q119)/Demographics!Q$4)^2</f>
        <v>0.90348871764477789</v>
      </c>
      <c r="L114">
        <f>Demographics!R$3*((Demographics!R$2-Demographics!R119)/Demographics!R$4)^2</f>
        <v>0.83012240872181642</v>
      </c>
      <c r="M114">
        <f>Demographics!S$3*((Demographics!S$2-Demographics!S119)/Demographics!S$4)^2</f>
        <v>12.98936405734058</v>
      </c>
      <c r="N114">
        <f>Demographics!T$3*((Demographics!T$2-Demographics!T119)/Demographics!T$4)^2</f>
        <v>2.0649059810605754</v>
      </c>
      <c r="O114">
        <f>Demographics!U$3*((Demographics!U$2-Demographics!U119)/Demographics!U$4)^2</f>
        <v>33.794643647172514</v>
      </c>
      <c r="P114">
        <f>Demographics!V$3*((Demographics!V$2-Demographics!V119)/Demographics!V$4)^2</f>
        <v>270.45090383138592</v>
      </c>
      <c r="Q114">
        <f>Demographics!W$3*((Demographics!W$2-Demographics!W119)/Demographics!W$4)^2</f>
        <v>18.310343763192023</v>
      </c>
      <c r="R114">
        <f>Demographics!X$3*((Demographics!X$2-Demographics!X119)/Demographics!X$4)^2</f>
        <v>0.12806756072476524</v>
      </c>
      <c r="S114">
        <f>Demographics!Y$3*((Demographics!Y$2-Demographics!Y119)/Demographics!Y$4)^2</f>
        <v>0.22038473107216699</v>
      </c>
      <c r="T114">
        <f>Demographics!Z$3*((Demographics!Z$2-Demographics!Z119)/Demographics!Z$4)^2</f>
        <v>29.332347449667203</v>
      </c>
      <c r="U114">
        <f>Demographics!AA$3*((Demographics!AA$2-Demographics!AA119)/Demographics!AA$4)^2</f>
        <v>35.468587829394757</v>
      </c>
      <c r="V114">
        <f>Demographics!AB$3*((Demographics!AB$2-Demographics!AB119)/Demographics!AB$4)^2</f>
        <v>0.8341993476639884</v>
      </c>
    </row>
    <row r="115" spans="1:22" x14ac:dyDescent="0.25">
      <c r="A115">
        <f>Demographics!G$3*((Demographics!G$2-Demographics!G120)/Demographics!G$4)^2</f>
        <v>0.88949306494638636</v>
      </c>
      <c r="B115">
        <f>Demographics!H$3*((Demographics!H$2-Demographics!H120)/Demographics!H$4)^2</f>
        <v>63.697037241644956</v>
      </c>
      <c r="C115">
        <f>Demographics!I$3*((Demographics!I$2-Demographics!I120)/Demographics!I$4)^2</f>
        <v>61.121943035934116</v>
      </c>
      <c r="D115">
        <f>Demographics!J$3*((Demographics!J$2-Demographics!J120)/Demographics!J$4)^2</f>
        <v>8.9240250751792587</v>
      </c>
      <c r="E115">
        <f>Demographics!K$3*((Demographics!K$2-Demographics!K120)/Demographics!K$4)^2</f>
        <v>105.96581892615494</v>
      </c>
      <c r="F115">
        <f>Demographics!L$3*((Demographics!L$2-Demographics!L120)/Demographics!L$4)^2</f>
        <v>13.051889645389252</v>
      </c>
      <c r="G115">
        <f>Demographics!M$3*((Demographics!M$2-Demographics!M120)/Demographics!M$4)^2</f>
        <v>1.2922852096970474</v>
      </c>
      <c r="H115">
        <f>Demographics!N$3*((Demographics!N$2-Demographics!N120)/Demographics!N$4)^2</f>
        <v>0.93237926701652607</v>
      </c>
      <c r="I115">
        <f>Demographics!O$3*((Demographics!O$2-Demographics!O120)/Demographics!O$4)^2</f>
        <v>5.9993992115739205</v>
      </c>
      <c r="J115">
        <f>Demographics!P$3*((Demographics!P$2-Demographics!P120)/Demographics!P$4)^2</f>
        <v>17.266648883615829</v>
      </c>
      <c r="K115">
        <f>Demographics!Q$3*((Demographics!Q$2-Demographics!Q120)/Demographics!Q$4)^2</f>
        <v>5.9184565754440532</v>
      </c>
      <c r="L115">
        <f>Demographics!R$3*((Demographics!R$2-Demographics!R120)/Demographics!R$4)^2</f>
        <v>2.9388207323908402</v>
      </c>
      <c r="M115">
        <f>Demographics!S$3*((Demographics!S$2-Demographics!S120)/Demographics!S$4)^2</f>
        <v>13.491978528535464</v>
      </c>
      <c r="N115">
        <f>Demographics!T$3*((Demographics!T$2-Demographics!T120)/Demographics!T$4)^2</f>
        <v>23.522502786915709</v>
      </c>
      <c r="O115">
        <f>Demographics!U$3*((Demographics!U$2-Demographics!U120)/Demographics!U$4)^2</f>
        <v>52.40439553569832</v>
      </c>
      <c r="P115">
        <f>Demographics!V$3*((Demographics!V$2-Demographics!V120)/Demographics!V$4)^2</f>
        <v>321.6530106213275</v>
      </c>
      <c r="Q115">
        <f>Demographics!W$3*((Demographics!W$2-Demographics!W120)/Demographics!W$4)^2</f>
        <v>25.215619905248662</v>
      </c>
      <c r="R115">
        <f>Demographics!X$3*((Demographics!X$2-Demographics!X120)/Demographics!X$4)^2</f>
        <v>3.3752466993743657</v>
      </c>
      <c r="S115">
        <f>Demographics!Y$3*((Demographics!Y$2-Demographics!Y120)/Demographics!Y$4)^2</f>
        <v>4.822561399726208</v>
      </c>
      <c r="T115">
        <f>Demographics!Z$3*((Demographics!Z$2-Demographics!Z120)/Demographics!Z$4)^2</f>
        <v>51.075205235342786</v>
      </c>
      <c r="U115">
        <f>Demographics!AA$3*((Demographics!AA$2-Demographics!AA120)/Demographics!AA$4)^2</f>
        <v>83.632238264633898</v>
      </c>
      <c r="V115">
        <f>Demographics!AB$3*((Demographics!AB$2-Demographics!AB120)/Demographics!AB$4)^2</f>
        <v>2.4780360289012725E-2</v>
      </c>
    </row>
    <row r="116" spans="1:22" x14ac:dyDescent="0.25">
      <c r="A116">
        <f>Demographics!G$3*((Demographics!G$2-Demographics!G121)/Demographics!G$4)^2</f>
        <v>2.0387422196196776E-2</v>
      </c>
      <c r="B116">
        <f>Demographics!H$3*((Demographics!H$2-Demographics!H121)/Demographics!H$4)^2</f>
        <v>4.9026722371153744</v>
      </c>
      <c r="C116">
        <f>Demographics!I$3*((Demographics!I$2-Demographics!I121)/Demographics!I$4)^2</f>
        <v>80.563982124101358</v>
      </c>
      <c r="D116">
        <f>Demographics!J$3*((Demographics!J$2-Demographics!J121)/Demographics!J$4)^2</f>
        <v>33.368272737132521</v>
      </c>
      <c r="E116">
        <f>Demographics!K$3*((Demographics!K$2-Demographics!K121)/Demographics!K$4)^2</f>
        <v>122.36149956723938</v>
      </c>
      <c r="F116">
        <f>Demographics!L$3*((Demographics!L$2-Demographics!L121)/Demographics!L$4)^2</f>
        <v>46.053173606482623</v>
      </c>
      <c r="G116">
        <f>Demographics!M$3*((Demographics!M$2-Demographics!M121)/Demographics!M$4)^2</f>
        <v>52.631049632216858</v>
      </c>
      <c r="H116">
        <f>Demographics!N$3*((Demographics!N$2-Demographics!N121)/Demographics!N$4)^2</f>
        <v>23.563415067224728</v>
      </c>
      <c r="I116">
        <f>Demographics!O$3*((Demographics!O$2-Demographics!O121)/Demographics!O$4)^2</f>
        <v>4.9958716242073464</v>
      </c>
      <c r="J116">
        <f>Demographics!P$3*((Demographics!P$2-Demographics!P121)/Demographics!P$4)^2</f>
        <v>17.465893266855701</v>
      </c>
      <c r="K116">
        <f>Demographics!Q$3*((Demographics!Q$2-Demographics!Q121)/Demographics!Q$4)^2</f>
        <v>4.0112131977577405</v>
      </c>
      <c r="L116">
        <f>Demographics!R$3*((Demographics!R$2-Demographics!R121)/Demographics!R$4)^2</f>
        <v>2.233180926202162</v>
      </c>
      <c r="M116">
        <f>Demographics!S$3*((Demographics!S$2-Demographics!S121)/Demographics!S$4)^2</f>
        <v>13.311701970888787</v>
      </c>
      <c r="N116">
        <f>Demographics!T$3*((Demographics!T$2-Demographics!T121)/Demographics!T$4)^2</f>
        <v>18.979581609700698</v>
      </c>
      <c r="O116">
        <f>Demographics!U$3*((Demographics!U$2-Demographics!U121)/Demographics!U$4)^2</f>
        <v>52.43318314132646</v>
      </c>
      <c r="P116">
        <f>Demographics!V$3*((Demographics!V$2-Demographics!V121)/Demographics!V$4)^2</f>
        <v>316.7775340174943</v>
      </c>
      <c r="Q116">
        <f>Demographics!W$3*((Demographics!W$2-Demographics!W121)/Demographics!W$4)^2</f>
        <v>24.619726580393539</v>
      </c>
      <c r="R116">
        <f>Demographics!X$3*((Demographics!X$2-Demographics!X121)/Demographics!X$4)^2</f>
        <v>14.106365984186848</v>
      </c>
      <c r="S116">
        <f>Demographics!Y$3*((Demographics!Y$2-Demographics!Y121)/Demographics!Y$4)^2</f>
        <v>1.6151393461188777</v>
      </c>
      <c r="T116">
        <f>Demographics!Z$3*((Demographics!Z$2-Demographics!Z121)/Demographics!Z$4)^2</f>
        <v>111.80344186086788</v>
      </c>
      <c r="U116">
        <f>Demographics!AA$3*((Demographics!AA$2-Demographics!AA121)/Demographics!AA$4)^2</f>
        <v>109.40317145525316</v>
      </c>
      <c r="V116">
        <f>Demographics!AB$3*((Demographics!AB$2-Demographics!AB121)/Demographics!AB$4)^2</f>
        <v>1.0261401427724102</v>
      </c>
    </row>
    <row r="117" spans="1:22" x14ac:dyDescent="0.25">
      <c r="A117">
        <f>Demographics!G$3*((Demographics!G$2-Demographics!G122)/Demographics!G$4)^2</f>
        <v>1.6034481657893742</v>
      </c>
      <c r="B117">
        <f>Demographics!H$3*((Demographics!H$2-Demographics!H122)/Demographics!H$4)^2</f>
        <v>14.343648607617562</v>
      </c>
      <c r="C117">
        <f>Demographics!I$3*((Demographics!I$2-Demographics!I122)/Demographics!I$4)^2</f>
        <v>1.6951526392170486</v>
      </c>
      <c r="D117">
        <f>Demographics!J$3*((Demographics!J$2-Demographics!J122)/Demographics!J$4)^2</f>
        <v>33.334098127808339</v>
      </c>
      <c r="E117">
        <f>Demographics!K$3*((Demographics!K$2-Demographics!K122)/Demographics!K$4)^2</f>
        <v>117.8203991661935</v>
      </c>
      <c r="F117">
        <f>Demographics!L$3*((Demographics!L$2-Demographics!L122)/Demographics!L$4)^2</f>
        <v>46.537305597064169</v>
      </c>
      <c r="G117">
        <f>Demographics!M$3*((Demographics!M$2-Demographics!M122)/Demographics!M$4)^2</f>
        <v>79.746790235298974</v>
      </c>
      <c r="H117">
        <f>Demographics!N$3*((Demographics!N$2-Demographics!N122)/Demographics!N$4)^2</f>
        <v>12.83279487308759</v>
      </c>
      <c r="I117">
        <f>Demographics!O$3*((Demographics!O$2-Demographics!O122)/Demographics!O$4)^2</f>
        <v>5.4967991857848491</v>
      </c>
      <c r="J117">
        <f>Demographics!P$3*((Demographics!P$2-Demographics!P122)/Demographics!P$4)^2</f>
        <v>19.578355063913534</v>
      </c>
      <c r="K117">
        <f>Demographics!Q$3*((Demographics!Q$2-Demographics!Q122)/Demographics!Q$4)^2</f>
        <v>5.8351159659984315</v>
      </c>
      <c r="L117">
        <f>Demographics!R$3*((Demographics!R$2-Demographics!R122)/Demographics!R$4)^2</f>
        <v>2.9353514040351132</v>
      </c>
      <c r="M117">
        <f>Demographics!S$3*((Demographics!S$2-Demographics!S122)/Demographics!S$4)^2</f>
        <v>13.303821954463107</v>
      </c>
      <c r="N117">
        <f>Demographics!T$3*((Demographics!T$2-Demographics!T122)/Demographics!T$4)^2</f>
        <v>20.403344801853915</v>
      </c>
      <c r="O117">
        <f>Demographics!U$3*((Demographics!U$2-Demographics!U122)/Demographics!U$4)^2</f>
        <v>54.365928429477513</v>
      </c>
      <c r="P117">
        <f>Demographics!V$3*((Demographics!V$2-Demographics!V122)/Demographics!V$4)^2</f>
        <v>320.07699815254654</v>
      </c>
      <c r="Q117">
        <f>Demographics!W$3*((Demographics!W$2-Demographics!W122)/Demographics!W$4)^2</f>
        <v>25.361919816996831</v>
      </c>
      <c r="R117">
        <f>Demographics!X$3*((Demographics!X$2-Demographics!X122)/Demographics!X$4)^2</f>
        <v>15.64267972904212</v>
      </c>
      <c r="S117">
        <f>Demographics!Y$3*((Demographics!Y$2-Demographics!Y122)/Demographics!Y$4)^2</f>
        <v>1.9375173513539668E-2</v>
      </c>
      <c r="T117">
        <f>Demographics!Z$3*((Demographics!Z$2-Demographics!Z122)/Demographics!Z$4)^2</f>
        <v>100.1136298684321</v>
      </c>
      <c r="U117">
        <f>Demographics!AA$3*((Demographics!AA$2-Demographics!AA122)/Demographics!AA$4)^2</f>
        <v>119.06869061238879</v>
      </c>
      <c r="V117">
        <f>Demographics!AB$3*((Demographics!AB$2-Demographics!AB122)/Demographics!AB$4)^2</f>
        <v>31.517889376241676</v>
      </c>
    </row>
    <row r="118" spans="1:22" x14ac:dyDescent="0.25">
      <c r="A118">
        <f>Demographics!G$3*((Demographics!G$2-Demographics!G123)/Demographics!G$4)^2</f>
        <v>2.4668780857397934</v>
      </c>
      <c r="B118">
        <f>Demographics!H$3*((Demographics!H$2-Demographics!H123)/Demographics!H$4)^2</f>
        <v>0.54564995489950552</v>
      </c>
      <c r="C118">
        <f>Demographics!I$3*((Demographics!I$2-Demographics!I123)/Demographics!I$4)^2</f>
        <v>0.72701065682587795</v>
      </c>
      <c r="D118">
        <f>Demographics!J$3*((Demographics!J$2-Demographics!J123)/Demographics!J$4)^2</f>
        <v>7.1384967537600268</v>
      </c>
      <c r="E118">
        <f>Demographics!K$3*((Demographics!K$2-Demographics!K123)/Demographics!K$4)^2</f>
        <v>81.791788784775861</v>
      </c>
      <c r="F118">
        <f>Demographics!L$3*((Demographics!L$2-Demographics!L123)/Demographics!L$4)^2</f>
        <v>10.425812229112086</v>
      </c>
      <c r="G118">
        <f>Demographics!M$3*((Demographics!M$2-Demographics!M123)/Demographics!M$4)^2</f>
        <v>27.928728283087761</v>
      </c>
      <c r="H118">
        <f>Demographics!N$3*((Demographics!N$2-Demographics!N123)/Demographics!N$4)^2</f>
        <v>4.0136194741475908</v>
      </c>
      <c r="I118">
        <f>Demographics!O$3*((Demographics!O$2-Demographics!O123)/Demographics!O$4)^2</f>
        <v>0.5854851941494732</v>
      </c>
      <c r="J118">
        <f>Demographics!P$3*((Demographics!P$2-Demographics!P123)/Demographics!P$4)^2</f>
        <v>15.111780461556737</v>
      </c>
      <c r="K118">
        <f>Demographics!Q$3*((Demographics!Q$2-Demographics!Q123)/Demographics!Q$4)^2</f>
        <v>5.5572521962082622</v>
      </c>
      <c r="L118">
        <f>Demographics!R$3*((Demographics!R$2-Demographics!R123)/Demographics!R$4)^2</f>
        <v>2.8788702748659576</v>
      </c>
      <c r="M118">
        <f>Demographics!S$3*((Demographics!S$2-Demographics!S123)/Demographics!S$4)^2</f>
        <v>12.890504879690212</v>
      </c>
      <c r="N118">
        <f>Demographics!T$3*((Demographics!T$2-Demographics!T123)/Demographics!T$4)^2</f>
        <v>18.707459853996546</v>
      </c>
      <c r="O118">
        <f>Demographics!U$3*((Demographics!U$2-Demographics!U123)/Demographics!U$4)^2</f>
        <v>51.355038376358983</v>
      </c>
      <c r="P118">
        <f>Demographics!V$3*((Demographics!V$2-Demographics!V123)/Demographics!V$4)^2</f>
        <v>306.91678061486721</v>
      </c>
      <c r="Q118">
        <f>Demographics!W$3*((Demographics!W$2-Demographics!W123)/Demographics!W$4)^2</f>
        <v>23.346327390463305</v>
      </c>
      <c r="R118">
        <f>Demographics!X$3*((Demographics!X$2-Demographics!X123)/Demographics!X$4)^2</f>
        <v>0.11304146060581872</v>
      </c>
      <c r="S118">
        <f>Demographics!Y$3*((Demographics!Y$2-Demographics!Y123)/Demographics!Y$4)^2</f>
        <v>1.318321433820008</v>
      </c>
      <c r="T118">
        <f>Demographics!Z$3*((Demographics!Z$2-Demographics!Z123)/Demographics!Z$4)^2</f>
        <v>26.749148224488067</v>
      </c>
      <c r="U118">
        <f>Demographics!AA$3*((Demographics!AA$2-Demographics!AA123)/Demographics!AA$4)^2</f>
        <v>104.79366392566202</v>
      </c>
      <c r="V118">
        <f>Demographics!AB$3*((Demographics!AB$2-Demographics!AB123)/Demographics!AB$4)^2</f>
        <v>0</v>
      </c>
    </row>
    <row r="119" spans="1:22" x14ac:dyDescent="0.25">
      <c r="A119">
        <f>Demographics!G$3*((Demographics!G$2-Demographics!G124)/Demographics!G$4)^2</f>
        <v>2.4315954208725516</v>
      </c>
      <c r="B119">
        <f>Demographics!H$3*((Demographics!H$2-Demographics!H124)/Demographics!H$4)^2</f>
        <v>1.6206776619131897</v>
      </c>
      <c r="C119">
        <f>Demographics!I$3*((Demographics!I$2-Demographics!I124)/Demographics!I$4)^2</f>
        <v>4.427199651167804</v>
      </c>
      <c r="D119">
        <f>Demographics!J$3*((Demographics!J$2-Demographics!J124)/Demographics!J$4)^2</f>
        <v>13.524240386519594</v>
      </c>
      <c r="E119">
        <f>Demographics!K$3*((Demographics!K$2-Demographics!K124)/Demographics!K$4)^2</f>
        <v>105.44512034607732</v>
      </c>
      <c r="F119">
        <f>Demographics!L$3*((Demographics!L$2-Demographics!L124)/Demographics!L$4)^2</f>
        <v>21.713086072812011</v>
      </c>
      <c r="G119">
        <f>Demographics!M$3*((Demographics!M$2-Demographics!M124)/Demographics!M$4)^2</f>
        <v>17.341410410157049</v>
      </c>
      <c r="H119">
        <f>Demographics!N$3*((Demographics!N$2-Demographics!N124)/Demographics!N$4)^2</f>
        <v>3.491134105335477</v>
      </c>
      <c r="I119">
        <f>Demographics!O$3*((Demographics!O$2-Demographics!O124)/Demographics!O$4)^2</f>
        <v>5.9972455687758164E-2</v>
      </c>
      <c r="J119">
        <f>Demographics!P$3*((Demographics!P$2-Demographics!P124)/Demographics!P$4)^2</f>
        <v>17.201729363915792</v>
      </c>
      <c r="K119">
        <f>Demographics!Q$3*((Demographics!Q$2-Demographics!Q124)/Demographics!Q$4)^2</f>
        <v>5.6596603546056574</v>
      </c>
      <c r="L119">
        <f>Demographics!R$3*((Demographics!R$2-Demographics!R124)/Demographics!R$4)^2</f>
        <v>2.9040687942617751</v>
      </c>
      <c r="M119">
        <f>Demographics!S$3*((Demographics!S$2-Demographics!S124)/Demographics!S$4)^2</f>
        <v>13.308864499520809</v>
      </c>
      <c r="N119">
        <f>Demographics!T$3*((Demographics!T$2-Demographics!T124)/Demographics!T$4)^2</f>
        <v>20.128545589632189</v>
      </c>
      <c r="O119">
        <f>Demographics!U$3*((Demographics!U$2-Demographics!U124)/Demographics!U$4)^2</f>
        <v>54.392038020581701</v>
      </c>
      <c r="P119">
        <f>Demographics!V$3*((Demographics!V$2-Demographics!V124)/Demographics!V$4)^2</f>
        <v>320.34063948362166</v>
      </c>
      <c r="Q119">
        <f>Demographics!W$3*((Demographics!W$2-Demographics!W124)/Demographics!W$4)^2</f>
        <v>25.087210485432614</v>
      </c>
      <c r="R119">
        <f>Demographics!X$3*((Demographics!X$2-Demographics!X124)/Demographics!X$4)^2</f>
        <v>1.5837106314669638E-2</v>
      </c>
      <c r="S119">
        <f>Demographics!Y$3*((Demographics!Y$2-Demographics!Y124)/Demographics!Y$4)^2</f>
        <v>15.020272169296693</v>
      </c>
      <c r="T119">
        <f>Demographics!Z$3*((Demographics!Z$2-Demographics!Z124)/Demographics!Z$4)^2</f>
        <v>73.658597168074209</v>
      </c>
      <c r="U119">
        <f>Demographics!AA$3*((Demographics!AA$2-Demographics!AA124)/Demographics!AA$4)^2</f>
        <v>122.03021705188955</v>
      </c>
      <c r="V119">
        <f>Demographics!AB$3*((Demographics!AB$2-Demographics!AB124)/Demographics!AB$4)^2</f>
        <v>1.439437294468127E-2</v>
      </c>
    </row>
    <row r="120" spans="1:22" x14ac:dyDescent="0.25">
      <c r="A120">
        <f>Demographics!G$3*((Demographics!G$2-Demographics!G125)/Demographics!G$4)^2</f>
        <v>0.4348599033922485</v>
      </c>
      <c r="B120">
        <f>Demographics!H$3*((Demographics!H$2-Demographics!H125)/Demographics!H$4)^2</f>
        <v>11.245091721815571</v>
      </c>
      <c r="C120">
        <f>Demographics!I$3*((Demographics!I$2-Demographics!I125)/Demographics!I$4)^2</f>
        <v>18.079875365793654</v>
      </c>
      <c r="D120">
        <f>Demographics!J$3*((Demographics!J$2-Demographics!J125)/Demographics!J$4)^2</f>
        <v>31.037543222083617</v>
      </c>
      <c r="E120">
        <f>Demographics!K$3*((Demographics!K$2-Demographics!K125)/Demographics!K$4)^2</f>
        <v>105.22910141774983</v>
      </c>
      <c r="F120">
        <f>Demographics!L$3*((Demographics!L$2-Demographics!L125)/Demographics!L$4)^2</f>
        <v>44.085213204861624</v>
      </c>
      <c r="G120">
        <f>Demographics!M$3*((Demographics!M$2-Demographics!M125)/Demographics!M$4)^2</f>
        <v>74.917128962077925</v>
      </c>
      <c r="H120">
        <f>Demographics!N$3*((Demographics!N$2-Demographics!N125)/Demographics!N$4)^2</f>
        <v>18.394507469937558</v>
      </c>
      <c r="I120">
        <f>Demographics!O$3*((Demographics!O$2-Demographics!O125)/Demographics!O$4)^2</f>
        <v>13.515829869131839</v>
      </c>
      <c r="J120">
        <f>Demographics!P$3*((Demographics!P$2-Demographics!P125)/Demographics!P$4)^2</f>
        <v>12.978015537883307</v>
      </c>
      <c r="K120">
        <f>Demographics!Q$3*((Demographics!Q$2-Demographics!Q125)/Demographics!Q$4)^2</f>
        <v>4.0054320799844145</v>
      </c>
      <c r="L120">
        <f>Demographics!R$3*((Demographics!R$2-Demographics!R125)/Demographics!R$4)^2</f>
        <v>2.6524986644300168</v>
      </c>
      <c r="M120">
        <f>Demographics!S$3*((Demographics!S$2-Demographics!S125)/Demographics!S$4)^2</f>
        <v>12.525359605177277</v>
      </c>
      <c r="N120">
        <f>Demographics!T$3*((Demographics!T$2-Demographics!T125)/Demographics!T$4)^2</f>
        <v>15.130361372289464</v>
      </c>
      <c r="O120">
        <f>Demographics!U$3*((Demographics!U$2-Demographics!U125)/Demographics!U$4)^2</f>
        <v>44.213946742892176</v>
      </c>
      <c r="P120">
        <f>Demographics!V$3*((Demographics!V$2-Demographics!V125)/Demographics!V$4)^2</f>
        <v>289.17421453338676</v>
      </c>
      <c r="Q120">
        <f>Demographics!W$3*((Demographics!W$2-Demographics!W125)/Demographics!W$4)^2</f>
        <v>21.815486455709149</v>
      </c>
      <c r="R120">
        <f>Demographics!X$3*((Demographics!X$2-Demographics!X125)/Demographics!X$4)^2</f>
        <v>1.4691264653272931</v>
      </c>
      <c r="S120">
        <f>Demographics!Y$3*((Demographics!Y$2-Demographics!Y125)/Demographics!Y$4)^2</f>
        <v>0.77819771138027449</v>
      </c>
      <c r="T120">
        <f>Demographics!Z$3*((Demographics!Z$2-Demographics!Z125)/Demographics!Z$4)^2</f>
        <v>109.66403545315353</v>
      </c>
      <c r="U120">
        <f>Demographics!AA$3*((Demographics!AA$2-Demographics!AA125)/Demographics!AA$4)^2</f>
        <v>92.6391350590211</v>
      </c>
      <c r="V120">
        <f>Demographics!AB$3*((Demographics!AB$2-Demographics!AB125)/Demographics!AB$4)^2</f>
        <v>6.1455935168283879</v>
      </c>
    </row>
    <row r="121" spans="1:22" x14ac:dyDescent="0.25">
      <c r="A121">
        <f>Demographics!G$3*((Demographics!G$2-Demographics!G126)/Demographics!G$4)^2</f>
        <v>0.21360201551680033</v>
      </c>
      <c r="B121">
        <f>Demographics!H$3*((Demographics!H$2-Demographics!H126)/Demographics!H$4)^2</f>
        <v>3.1293797747552548</v>
      </c>
      <c r="C121">
        <f>Demographics!I$3*((Demographics!I$2-Demographics!I126)/Demographics!I$4)^2</f>
        <v>1.0675748100961088E-4</v>
      </c>
      <c r="D121">
        <f>Demographics!J$3*((Demographics!J$2-Demographics!J126)/Demographics!J$4)^2</f>
        <v>14.449413019028377</v>
      </c>
      <c r="E121">
        <f>Demographics!K$3*((Demographics!K$2-Demographics!K126)/Demographics!K$4)^2</f>
        <v>67.087378220355518</v>
      </c>
      <c r="F121">
        <f>Demographics!L$3*((Demographics!L$2-Demographics!L126)/Demographics!L$4)^2</f>
        <v>13.188307598651953</v>
      </c>
      <c r="G121">
        <f>Demographics!M$3*((Demographics!M$2-Demographics!M126)/Demographics!M$4)^2</f>
        <v>55.92973104844279</v>
      </c>
      <c r="H121">
        <f>Demographics!N$3*((Demographics!N$2-Demographics!N126)/Demographics!N$4)^2</f>
        <v>11.796689707385053</v>
      </c>
      <c r="I121">
        <f>Demographics!O$3*((Demographics!O$2-Demographics!O126)/Demographics!O$4)^2</f>
        <v>5.8506553319460695</v>
      </c>
      <c r="J121">
        <f>Demographics!P$3*((Demographics!P$2-Demographics!P126)/Demographics!P$4)^2</f>
        <v>7.8868962877503286</v>
      </c>
      <c r="K121">
        <f>Demographics!Q$3*((Demographics!Q$2-Demographics!Q126)/Demographics!Q$4)^2</f>
        <v>3.6316515368667592</v>
      </c>
      <c r="L121">
        <f>Demographics!R$3*((Demographics!R$2-Demographics!R126)/Demographics!R$4)^2</f>
        <v>2.2011365778352823</v>
      </c>
      <c r="M121">
        <f>Demographics!S$3*((Demographics!S$2-Demographics!S126)/Demographics!S$4)^2</f>
        <v>10.458647385814297</v>
      </c>
      <c r="N121">
        <f>Demographics!T$3*((Demographics!T$2-Demographics!T126)/Demographics!T$4)^2</f>
        <v>12.474287447781441</v>
      </c>
      <c r="O121">
        <f>Demographics!U$3*((Demographics!U$2-Demographics!U126)/Demographics!U$4)^2</f>
        <v>45.114771643870199</v>
      </c>
      <c r="P121">
        <f>Demographics!V$3*((Demographics!V$2-Demographics!V126)/Demographics!V$4)^2</f>
        <v>262.05072215743382</v>
      </c>
      <c r="Q121">
        <f>Demographics!W$3*((Demographics!W$2-Demographics!W126)/Demographics!W$4)^2</f>
        <v>19.594283247900623</v>
      </c>
      <c r="R121">
        <f>Demographics!X$3*((Demographics!X$2-Demographics!X126)/Demographics!X$4)^2</f>
        <v>0.29947041011889336</v>
      </c>
      <c r="S121">
        <f>Demographics!Y$3*((Demographics!Y$2-Demographics!Y126)/Demographics!Y$4)^2</f>
        <v>0.38692761383577584</v>
      </c>
      <c r="T121">
        <f>Demographics!Z$3*((Demographics!Z$2-Demographics!Z126)/Demographics!Z$4)^2</f>
        <v>62.294268111675507</v>
      </c>
      <c r="U121">
        <f>Demographics!AA$3*((Demographics!AA$2-Demographics!AA126)/Demographics!AA$4)^2</f>
        <v>86.759495288028603</v>
      </c>
      <c r="V121">
        <f>Demographics!AB$3*((Demographics!AB$2-Demographics!AB126)/Demographics!AB$4)^2</f>
        <v>0</v>
      </c>
    </row>
    <row r="122" spans="1:22" x14ac:dyDescent="0.25">
      <c r="A122">
        <f>Demographics!G$3*((Demographics!G$2-Demographics!G127)/Demographics!G$4)^2</f>
        <v>0.6196738622206539</v>
      </c>
      <c r="B122">
        <f>Demographics!H$3*((Demographics!H$2-Demographics!H127)/Demographics!H$4)^2</f>
        <v>4.0630394977926443</v>
      </c>
      <c r="C122">
        <f>Demographics!I$3*((Demographics!I$2-Demographics!I127)/Demographics!I$4)^2</f>
        <v>16.112686176040945</v>
      </c>
      <c r="D122">
        <f>Demographics!J$3*((Demographics!J$2-Demographics!J127)/Demographics!J$4)^2</f>
        <v>4.5596032308771131</v>
      </c>
      <c r="E122">
        <f>Demographics!K$3*((Demographics!K$2-Demographics!K127)/Demographics!K$4)^2</f>
        <v>62.671950053238419</v>
      </c>
      <c r="F122">
        <f>Demographics!L$3*((Demographics!L$2-Demographics!L127)/Demographics!L$4)^2</f>
        <v>23.749300981141182</v>
      </c>
      <c r="G122">
        <f>Demographics!M$3*((Demographics!M$2-Demographics!M127)/Demographics!M$4)^2</f>
        <v>66.918163457153199</v>
      </c>
      <c r="H122">
        <f>Demographics!N$3*((Demographics!N$2-Demographics!N127)/Demographics!N$4)^2</f>
        <v>3.7228793244736984</v>
      </c>
      <c r="I122">
        <f>Demographics!O$3*((Demographics!O$2-Demographics!O127)/Demographics!O$4)^2</f>
        <v>7.9611745503862144E-2</v>
      </c>
      <c r="J122">
        <f>Demographics!P$3*((Demographics!P$2-Demographics!P127)/Demographics!P$4)^2</f>
        <v>8.9342287826741824</v>
      </c>
      <c r="K122">
        <f>Demographics!Q$3*((Demographics!Q$2-Demographics!Q127)/Demographics!Q$4)^2</f>
        <v>2.7705966656910226</v>
      </c>
      <c r="L122">
        <f>Demographics!R$3*((Demographics!R$2-Demographics!R127)/Demographics!R$4)^2</f>
        <v>2.5359262700964047</v>
      </c>
      <c r="M122">
        <f>Demographics!S$3*((Demographics!S$2-Demographics!S127)/Demographics!S$4)^2</f>
        <v>11.07561905813594</v>
      </c>
      <c r="N122">
        <f>Demographics!T$3*((Demographics!T$2-Demographics!T127)/Demographics!T$4)^2</f>
        <v>10.54123240472803</v>
      </c>
      <c r="O122">
        <f>Demographics!U$3*((Demographics!U$2-Demographics!U127)/Demographics!U$4)^2</f>
        <v>27.637464674540354</v>
      </c>
      <c r="P122">
        <f>Demographics!V$3*((Demographics!V$2-Demographics!V127)/Demographics!V$4)^2</f>
        <v>116.79635431030054</v>
      </c>
      <c r="Q122">
        <f>Demographics!W$3*((Demographics!W$2-Demographics!W127)/Demographics!W$4)^2</f>
        <v>7.7163301291528006</v>
      </c>
      <c r="R122">
        <f>Demographics!X$3*((Demographics!X$2-Demographics!X127)/Demographics!X$4)^2</f>
        <v>3.8300948323565001</v>
      </c>
      <c r="S122">
        <f>Demographics!Y$3*((Demographics!Y$2-Demographics!Y127)/Demographics!Y$4)^2</f>
        <v>2.4845654602859422</v>
      </c>
      <c r="T122">
        <f>Demographics!Z$3*((Demographics!Z$2-Demographics!Z127)/Demographics!Z$4)^2</f>
        <v>69.334084427267584</v>
      </c>
      <c r="U122">
        <f>Demographics!AA$3*((Demographics!AA$2-Demographics!AA127)/Demographics!AA$4)^2</f>
        <v>43.778365014655257</v>
      </c>
      <c r="V122">
        <f>Demographics!AB$3*((Demographics!AB$2-Demographics!AB127)/Demographics!AB$4)^2</f>
        <v>0.18638747314282703</v>
      </c>
    </row>
    <row r="123" spans="1:22" x14ac:dyDescent="0.25">
      <c r="A123">
        <f>Demographics!G$3*((Demographics!G$2-Demographics!G128)/Demographics!G$4)^2</f>
        <v>1.7893492655520595</v>
      </c>
      <c r="B123">
        <f>Demographics!H$3*((Demographics!H$2-Demographics!H128)/Demographics!H$4)^2</f>
        <v>19.626514209479467</v>
      </c>
      <c r="C123">
        <f>Demographics!I$3*((Demographics!I$2-Demographics!I128)/Demographics!I$4)^2</f>
        <v>3.3180119739872058</v>
      </c>
      <c r="D123">
        <f>Demographics!J$3*((Demographics!J$2-Demographics!J128)/Demographics!J$4)^2</f>
        <v>30.655780539865937</v>
      </c>
      <c r="E123">
        <f>Demographics!K$3*((Demographics!K$2-Demographics!K128)/Demographics!K$4)^2</f>
        <v>100.90426622857842</v>
      </c>
      <c r="F123">
        <f>Demographics!L$3*((Demographics!L$2-Demographics!L128)/Demographics!L$4)^2</f>
        <v>50.741258840025701</v>
      </c>
      <c r="G123">
        <f>Demographics!M$3*((Demographics!M$2-Demographics!M128)/Demographics!M$4)^2</f>
        <v>88.751774455421767</v>
      </c>
      <c r="H123">
        <f>Demographics!N$3*((Demographics!N$2-Demographics!N128)/Demographics!N$4)^2</f>
        <v>10.568884121555168</v>
      </c>
      <c r="I123">
        <f>Demographics!O$3*((Demographics!O$2-Demographics!O128)/Demographics!O$4)^2</f>
        <v>6.4628370009380118</v>
      </c>
      <c r="J123">
        <f>Demographics!P$3*((Demographics!P$2-Demographics!P128)/Demographics!P$4)^2</f>
        <v>21.746073390412661</v>
      </c>
      <c r="K123">
        <f>Demographics!Q$3*((Demographics!Q$2-Demographics!Q128)/Demographics!Q$4)^2</f>
        <v>5.7850253471243942</v>
      </c>
      <c r="L123">
        <f>Demographics!R$3*((Demographics!R$2-Demographics!R128)/Demographics!R$4)^2</f>
        <v>2.9269849229434821</v>
      </c>
      <c r="M123">
        <f>Demographics!S$3*((Demographics!S$2-Demographics!S128)/Demographics!S$4)^2</f>
        <v>13.692228646884111</v>
      </c>
      <c r="N123">
        <f>Demographics!T$3*((Demographics!T$2-Demographics!T128)/Demographics!T$4)^2</f>
        <v>21.596776506590064</v>
      </c>
      <c r="O123">
        <f>Demographics!U$3*((Demographics!U$2-Demographics!U128)/Demographics!U$4)^2</f>
        <v>54.376439294647</v>
      </c>
      <c r="P123">
        <f>Demographics!V$3*((Demographics!V$2-Demographics!V128)/Demographics!V$4)^2</f>
        <v>321.16485650465825</v>
      </c>
      <c r="Q123">
        <f>Demographics!W$3*((Demographics!W$2-Demographics!W128)/Demographics!W$4)^2</f>
        <v>24.85133501016956</v>
      </c>
      <c r="R123">
        <f>Demographics!X$3*((Demographics!X$2-Demographics!X128)/Demographics!X$4)^2</f>
        <v>14.303275919894535</v>
      </c>
      <c r="S123">
        <f>Demographics!Y$3*((Demographics!Y$2-Demographics!Y128)/Demographics!Y$4)^2</f>
        <v>7.6458761560247897E-3</v>
      </c>
      <c r="T123">
        <f>Demographics!Z$3*((Demographics!Z$2-Demographics!Z128)/Demographics!Z$4)^2</f>
        <v>80.150025619220557</v>
      </c>
      <c r="U123">
        <f>Demographics!AA$3*((Demographics!AA$2-Demographics!AA128)/Demographics!AA$4)^2</f>
        <v>108.8962475717221</v>
      </c>
      <c r="V123">
        <f>Demographics!AB$3*((Demographics!AB$2-Demographics!AB128)/Demographics!AB$4)^2</f>
        <v>83.432693479505218</v>
      </c>
    </row>
    <row r="124" spans="1:22" x14ac:dyDescent="0.25">
      <c r="A124">
        <f>Demographics!G$3*((Demographics!G$2-Demographics!G129)/Demographics!G$4)^2</f>
        <v>0.18509986277540627</v>
      </c>
      <c r="B124">
        <f>Demographics!H$3*((Demographics!H$2-Demographics!H129)/Demographics!H$4)^2</f>
        <v>9.9727743947844321</v>
      </c>
      <c r="C124">
        <f>Demographics!I$3*((Demographics!I$2-Demographics!I129)/Demographics!I$4)^2</f>
        <v>11.743252026075281</v>
      </c>
      <c r="D124">
        <f>Demographics!J$3*((Demographics!J$2-Demographics!J129)/Demographics!J$4)^2</f>
        <v>33.760340259447418</v>
      </c>
      <c r="E124">
        <f>Demographics!K$3*((Demographics!K$2-Demographics!K129)/Demographics!K$4)^2</f>
        <v>111.08390663584979</v>
      </c>
      <c r="F124">
        <f>Demographics!L$3*((Demographics!L$2-Demographics!L129)/Demographics!L$4)^2</f>
        <v>55.41301451337079</v>
      </c>
      <c r="G124">
        <f>Demographics!M$3*((Demographics!M$2-Demographics!M129)/Demographics!M$4)^2</f>
        <v>72.413986936260301</v>
      </c>
      <c r="H124">
        <f>Demographics!N$3*((Demographics!N$2-Demographics!N129)/Demographics!N$4)^2</f>
        <v>19.001487067573485</v>
      </c>
      <c r="I124">
        <f>Demographics!O$3*((Demographics!O$2-Demographics!O129)/Demographics!O$4)^2</f>
        <v>5.8354120537857597</v>
      </c>
      <c r="J124">
        <f>Demographics!P$3*((Demographics!P$2-Demographics!P129)/Demographics!P$4)^2</f>
        <v>15.500117596769661</v>
      </c>
      <c r="K124">
        <f>Demographics!Q$3*((Demographics!Q$2-Demographics!Q129)/Demographics!Q$4)^2</f>
        <v>4.68161894634828</v>
      </c>
      <c r="L124">
        <f>Demographics!R$3*((Demographics!R$2-Demographics!R129)/Demographics!R$4)^2</f>
        <v>1.8908422702226255</v>
      </c>
      <c r="M124">
        <f>Demographics!S$3*((Demographics!S$2-Demographics!S129)/Demographics!S$4)^2</f>
        <v>12.302078559771452</v>
      </c>
      <c r="N124">
        <f>Demographics!T$3*((Demographics!T$2-Demographics!T129)/Demographics!T$4)^2</f>
        <v>20.13808789654394</v>
      </c>
      <c r="O124">
        <f>Demographics!U$3*((Demographics!U$2-Demographics!U129)/Demographics!U$4)^2</f>
        <v>47.908566011520222</v>
      </c>
      <c r="P124">
        <f>Demographics!V$3*((Demographics!V$2-Demographics!V129)/Demographics!V$4)^2</f>
        <v>319.14722842947117</v>
      </c>
      <c r="Q124">
        <f>Demographics!W$3*((Demographics!W$2-Demographics!W129)/Demographics!W$4)^2</f>
        <v>24.234398045168753</v>
      </c>
      <c r="R124">
        <f>Demographics!X$3*((Demographics!X$2-Demographics!X129)/Demographics!X$4)^2</f>
        <v>13.111785250808053</v>
      </c>
      <c r="S124">
        <f>Demographics!Y$3*((Demographics!Y$2-Demographics!Y129)/Demographics!Y$4)^2</f>
        <v>9.090300109267789E-2</v>
      </c>
      <c r="T124">
        <f>Demographics!Z$3*((Demographics!Z$2-Demographics!Z129)/Demographics!Z$4)^2</f>
        <v>105.50994669985093</v>
      </c>
      <c r="U124">
        <f>Demographics!AA$3*((Demographics!AA$2-Demographics!AA129)/Demographics!AA$4)^2</f>
        <v>114.64138774815783</v>
      </c>
      <c r="V124">
        <f>Demographics!AB$3*((Demographics!AB$2-Demographics!AB129)/Demographics!AB$4)^2</f>
        <v>12.803954870452637</v>
      </c>
    </row>
    <row r="125" spans="1:22" x14ac:dyDescent="0.25">
      <c r="A125">
        <f>Demographics!G$3*((Demographics!G$2-Demographics!G130)/Demographics!G$4)^2</f>
        <v>0.24787166269527533</v>
      </c>
      <c r="B125">
        <f>Demographics!H$3*((Demographics!H$2-Demographics!H130)/Demographics!H$4)^2</f>
        <v>4.9860821044226</v>
      </c>
      <c r="C125">
        <f>Demographics!I$3*((Demographics!I$2-Demographics!I130)/Demographics!I$4)^2</f>
        <v>11.930973841440585</v>
      </c>
      <c r="D125">
        <f>Demographics!J$3*((Demographics!J$2-Demographics!J130)/Demographics!J$4)^2</f>
        <v>25.092914747742519</v>
      </c>
      <c r="E125">
        <f>Demographics!K$3*((Demographics!K$2-Demographics!K130)/Demographics!K$4)^2</f>
        <v>84.545337438789574</v>
      </c>
      <c r="F125">
        <f>Demographics!L$3*((Demographics!L$2-Demographics!L130)/Demographics!L$4)^2</f>
        <v>35.163285637780383</v>
      </c>
      <c r="G125">
        <f>Demographics!M$3*((Demographics!M$2-Demographics!M130)/Demographics!M$4)^2</f>
        <v>57.959044802338084</v>
      </c>
      <c r="H125">
        <f>Demographics!N$3*((Demographics!N$2-Demographics!N130)/Demographics!N$4)^2</f>
        <v>14.659128299155471</v>
      </c>
      <c r="I125">
        <f>Demographics!O$3*((Demographics!O$2-Demographics!O130)/Demographics!O$4)^2</f>
        <v>6.6435255377350071</v>
      </c>
      <c r="J125">
        <f>Demographics!P$3*((Demographics!P$2-Demographics!P130)/Demographics!P$4)^2</f>
        <v>12.867762766208109</v>
      </c>
      <c r="K125">
        <f>Demographics!Q$3*((Demographics!Q$2-Demographics!Q130)/Demographics!Q$4)^2</f>
        <v>3.1645492322936581</v>
      </c>
      <c r="L125">
        <f>Demographics!R$3*((Demographics!R$2-Demographics!R130)/Demographics!R$4)^2</f>
        <v>2.7635017361682856</v>
      </c>
      <c r="M125">
        <f>Demographics!S$3*((Demographics!S$2-Demographics!S130)/Demographics!S$4)^2</f>
        <v>12.311241293915188</v>
      </c>
      <c r="N125">
        <f>Demographics!T$3*((Demographics!T$2-Demographics!T130)/Demographics!T$4)^2</f>
        <v>8.6176084110825375</v>
      </c>
      <c r="O125">
        <f>Demographics!U$3*((Demographics!U$2-Demographics!U130)/Demographics!U$4)^2</f>
        <v>47.916943780135789</v>
      </c>
      <c r="P125">
        <f>Demographics!V$3*((Demographics!V$2-Demographics!V130)/Demographics!V$4)^2</f>
        <v>292.52564575332451</v>
      </c>
      <c r="Q125">
        <f>Demographics!W$3*((Demographics!W$2-Demographics!W130)/Demographics!W$4)^2</f>
        <v>23.167321233543742</v>
      </c>
      <c r="R125">
        <f>Demographics!X$3*((Demographics!X$2-Demographics!X130)/Demographics!X$4)^2</f>
        <v>4.7246614118064461</v>
      </c>
      <c r="S125">
        <f>Demographics!Y$3*((Demographics!Y$2-Demographics!Y130)/Demographics!Y$4)^2</f>
        <v>0.20967506544445152</v>
      </c>
      <c r="T125">
        <f>Demographics!Z$3*((Demographics!Z$2-Demographics!Z130)/Demographics!Z$4)^2</f>
        <v>77.213506980836854</v>
      </c>
      <c r="U125">
        <f>Demographics!AA$3*((Demographics!AA$2-Demographics!AA130)/Demographics!AA$4)^2</f>
        <v>71.33730192699764</v>
      </c>
      <c r="V125">
        <f>Demographics!AB$3*((Demographics!AB$2-Demographics!AB130)/Demographics!AB$4)^2</f>
        <v>8.0532057123580998</v>
      </c>
    </row>
    <row r="126" spans="1:22" x14ac:dyDescent="0.25">
      <c r="A126">
        <f>Demographics!G$3*((Demographics!G$2-Demographics!G131)/Demographics!G$4)^2</f>
        <v>0.14402499572257826</v>
      </c>
      <c r="B126">
        <f>Demographics!H$3*((Demographics!H$2-Demographics!H131)/Demographics!H$4)^2</f>
        <v>3.2116145556101392</v>
      </c>
      <c r="C126">
        <f>Demographics!I$3*((Demographics!I$2-Demographics!I131)/Demographics!I$4)^2</f>
        <v>6.848112365546382</v>
      </c>
      <c r="D126">
        <f>Demographics!J$3*((Demographics!J$2-Demographics!J131)/Demographics!J$4)^2</f>
        <v>6.8200079818919415</v>
      </c>
      <c r="E126">
        <f>Demographics!K$3*((Demographics!K$2-Demographics!K131)/Demographics!K$4)^2</f>
        <v>83.965679540716422</v>
      </c>
      <c r="F126">
        <f>Demographics!L$3*((Demographics!L$2-Demographics!L131)/Demographics!L$4)^2</f>
        <v>24.780021572788232</v>
      </c>
      <c r="G126">
        <f>Demographics!M$3*((Demographics!M$2-Demographics!M131)/Demographics!M$4)^2</f>
        <v>42.529608582409608</v>
      </c>
      <c r="H126">
        <f>Demographics!N$3*((Demographics!N$2-Demographics!N131)/Demographics!N$4)^2</f>
        <v>4.1925636969469204</v>
      </c>
      <c r="I126">
        <f>Demographics!O$3*((Demographics!O$2-Demographics!O131)/Demographics!O$4)^2</f>
        <v>9.2660562168351154E-2</v>
      </c>
      <c r="J126">
        <f>Demographics!P$3*((Demographics!P$2-Demographics!P131)/Demographics!P$4)^2</f>
        <v>8.9649064551974043</v>
      </c>
      <c r="K126">
        <f>Demographics!Q$3*((Demographics!Q$2-Demographics!Q131)/Demographics!Q$4)^2</f>
        <v>0.69897362333069146</v>
      </c>
      <c r="L126">
        <f>Demographics!R$3*((Demographics!R$2-Demographics!R131)/Demographics!R$4)^2</f>
        <v>2.2435071541395644</v>
      </c>
      <c r="M126">
        <f>Demographics!S$3*((Demographics!S$2-Demographics!S131)/Demographics!S$4)^2</f>
        <v>10.710706711122102</v>
      </c>
      <c r="N126">
        <f>Demographics!T$3*((Demographics!T$2-Demographics!T131)/Demographics!T$4)^2</f>
        <v>11.306996765938415</v>
      </c>
      <c r="O126">
        <f>Demographics!U$3*((Demographics!U$2-Demographics!U131)/Demographics!U$4)^2</f>
        <v>36.921253154843228</v>
      </c>
      <c r="P126">
        <f>Demographics!V$3*((Demographics!V$2-Demographics!V131)/Demographics!V$4)^2</f>
        <v>253.58028627193494</v>
      </c>
      <c r="Q126">
        <f>Demographics!W$3*((Demographics!W$2-Demographics!W131)/Demographics!W$4)^2</f>
        <v>20.664630606016612</v>
      </c>
      <c r="R126">
        <f>Demographics!X$3*((Demographics!X$2-Demographics!X131)/Demographics!X$4)^2</f>
        <v>0.97992334441147566</v>
      </c>
      <c r="S126">
        <f>Demographics!Y$3*((Demographics!Y$2-Demographics!Y131)/Demographics!Y$4)^2</f>
        <v>0.63890498723551425</v>
      </c>
      <c r="T126">
        <f>Demographics!Z$3*((Demographics!Z$2-Demographics!Z131)/Demographics!Z$4)^2</f>
        <v>79.869020927843735</v>
      </c>
      <c r="U126">
        <f>Demographics!AA$3*((Demographics!AA$2-Demographics!AA131)/Demographics!AA$4)^2</f>
        <v>58.885499932314318</v>
      </c>
      <c r="V126">
        <f>Demographics!AB$3*((Demographics!AB$2-Demographics!AB131)/Demographics!AB$4)^2</f>
        <v>0.36339327486371054</v>
      </c>
    </row>
    <row r="127" spans="1:22" x14ac:dyDescent="0.25">
      <c r="A127">
        <f>Demographics!G$3*((Demographics!G$2-Demographics!G132)/Demographics!G$4)^2</f>
        <v>0.50968555490491629</v>
      </c>
      <c r="B127">
        <f>Demographics!H$3*((Demographics!H$2-Demographics!H132)/Demographics!H$4)^2</f>
        <v>0.51768510376374954</v>
      </c>
      <c r="C127">
        <f>Demographics!I$3*((Demographics!I$2-Demographics!I132)/Demographics!I$4)^2</f>
        <v>29.42469152461398</v>
      </c>
      <c r="D127">
        <f>Demographics!J$3*((Demographics!J$2-Demographics!J132)/Demographics!J$4)^2</f>
        <v>18.925733773447565</v>
      </c>
      <c r="E127">
        <f>Demographics!K$3*((Demographics!K$2-Demographics!K132)/Demographics!K$4)^2</f>
        <v>85.30316877070122</v>
      </c>
      <c r="F127">
        <f>Demographics!L$3*((Demographics!L$2-Demographics!L132)/Demographics!L$4)^2</f>
        <v>26.9015252068534</v>
      </c>
      <c r="G127">
        <f>Demographics!M$3*((Demographics!M$2-Demographics!M132)/Demographics!M$4)^2</f>
        <v>40.796713751188136</v>
      </c>
      <c r="H127">
        <f>Demographics!N$3*((Demographics!N$2-Demographics!N132)/Demographics!N$4)^2</f>
        <v>8.0925531589677515</v>
      </c>
      <c r="I127">
        <f>Demographics!O$3*((Demographics!O$2-Demographics!O132)/Demographics!O$4)^2</f>
        <v>1.0911253334585169</v>
      </c>
      <c r="J127">
        <f>Demographics!P$3*((Demographics!P$2-Demographics!P132)/Demographics!P$4)^2</f>
        <v>17.180249172357627</v>
      </c>
      <c r="K127">
        <f>Demographics!Q$3*((Demographics!Q$2-Demographics!Q132)/Demographics!Q$4)^2</f>
        <v>2.3117022484447913</v>
      </c>
      <c r="L127">
        <f>Demographics!R$3*((Demographics!R$2-Demographics!R132)/Demographics!R$4)^2</f>
        <v>0.24153996095232647</v>
      </c>
      <c r="M127">
        <f>Demographics!S$3*((Demographics!S$2-Demographics!S132)/Demographics!S$4)^2</f>
        <v>10.698854067365986</v>
      </c>
      <c r="N127">
        <f>Demographics!T$3*((Demographics!T$2-Demographics!T132)/Demographics!T$4)^2</f>
        <v>19.344522794013063</v>
      </c>
      <c r="O127">
        <f>Demographics!U$3*((Demographics!U$2-Demographics!U132)/Demographics!U$4)^2</f>
        <v>50.630850599316304</v>
      </c>
      <c r="P127">
        <f>Demographics!V$3*((Demographics!V$2-Demographics!V132)/Demographics!V$4)^2</f>
        <v>318.06440284591133</v>
      </c>
      <c r="Q127">
        <f>Demographics!W$3*((Demographics!W$2-Demographics!W132)/Demographics!W$4)^2</f>
        <v>24.891605085763015</v>
      </c>
      <c r="R127">
        <f>Demographics!X$3*((Demographics!X$2-Demographics!X132)/Demographics!X$4)^2</f>
        <v>5.556680641589522</v>
      </c>
      <c r="S127">
        <f>Demographics!Y$3*((Demographics!Y$2-Demographics!Y132)/Demographics!Y$4)^2</f>
        <v>1.2050338129690279</v>
      </c>
      <c r="T127">
        <f>Demographics!Z$3*((Demographics!Z$2-Demographics!Z132)/Demographics!Z$4)^2</f>
        <v>106.95144556021515</v>
      </c>
      <c r="U127">
        <f>Demographics!AA$3*((Demographics!AA$2-Demographics!AA132)/Demographics!AA$4)^2</f>
        <v>89.334056207401332</v>
      </c>
      <c r="V127">
        <f>Demographics!AB$3*((Demographics!AB$2-Demographics!AB132)/Demographics!AB$4)^2</f>
        <v>3.846242388624721</v>
      </c>
    </row>
    <row r="128" spans="1:22" x14ac:dyDescent="0.25">
      <c r="A128">
        <f>Demographics!G$3*((Demographics!G$2-Demographics!G133)/Demographics!G$4)^2</f>
        <v>3.4385032364000478</v>
      </c>
      <c r="B128">
        <f>Demographics!H$3*((Demographics!H$2-Demographics!H133)/Demographics!H$4)^2</f>
        <v>0.1173171927470872</v>
      </c>
      <c r="C128">
        <f>Demographics!I$3*((Demographics!I$2-Demographics!I133)/Demographics!I$4)^2</f>
        <v>12.085352580876613</v>
      </c>
      <c r="D128">
        <f>Demographics!J$3*((Demographics!J$2-Demographics!J133)/Demographics!J$4)^2</f>
        <v>4.9712037926181685</v>
      </c>
      <c r="E128">
        <f>Demographics!K$3*((Demographics!K$2-Demographics!K133)/Demographics!K$4)^2</f>
        <v>24.431888984828817</v>
      </c>
      <c r="F128">
        <f>Demographics!L$3*((Demographics!L$2-Demographics!L133)/Demographics!L$4)^2</f>
        <v>5.7771569767303559</v>
      </c>
      <c r="G128">
        <f>Demographics!M$3*((Demographics!M$2-Demographics!M133)/Demographics!M$4)^2</f>
        <v>51.231248668397079</v>
      </c>
      <c r="H128">
        <f>Demographics!N$3*((Demographics!N$2-Demographics!N133)/Demographics!N$4)^2</f>
        <v>2.6897612197888131E-2</v>
      </c>
      <c r="I128">
        <f>Demographics!O$3*((Demographics!O$2-Demographics!O133)/Demographics!O$4)^2</f>
        <v>5.8187912670357775</v>
      </c>
      <c r="J128">
        <f>Demographics!P$3*((Demographics!P$2-Demographics!P133)/Demographics!P$4)^2</f>
        <v>15.58623811633899</v>
      </c>
      <c r="K128">
        <f>Demographics!Q$3*((Demographics!Q$2-Demographics!Q133)/Demographics!Q$4)^2</f>
        <v>36.834622124803424</v>
      </c>
      <c r="L128">
        <f>Demographics!R$3*((Demographics!R$2-Demographics!R133)/Demographics!R$4)^2</f>
        <v>9.7035284085850275</v>
      </c>
      <c r="M128">
        <f>Demographics!S$3*((Demographics!S$2-Demographics!S133)/Demographics!S$4)^2</f>
        <v>7.7751530922624079</v>
      </c>
      <c r="N128">
        <f>Demographics!T$3*((Demographics!T$2-Demographics!T133)/Demographics!T$4)^2</f>
        <v>9.6146635064284602</v>
      </c>
      <c r="O128">
        <f>Demographics!U$3*((Demographics!U$2-Demographics!U133)/Demographics!U$4)^2</f>
        <v>51.233303208498938</v>
      </c>
      <c r="P128">
        <f>Demographics!V$3*((Demographics!V$2-Demographics!V133)/Demographics!V$4)^2</f>
        <v>307.53435833147881</v>
      </c>
      <c r="Q128">
        <f>Demographics!W$3*((Demographics!W$2-Demographics!W133)/Demographics!W$4)^2</f>
        <v>23.630438966806143</v>
      </c>
      <c r="R128">
        <f>Demographics!X$3*((Demographics!X$2-Demographics!X133)/Demographics!X$4)^2</f>
        <v>0.35960593650190681</v>
      </c>
      <c r="S128">
        <f>Demographics!Y$3*((Demographics!Y$2-Demographics!Y133)/Demographics!Y$4)^2</f>
        <v>3.4691522685051943</v>
      </c>
      <c r="T128">
        <f>Demographics!Z$3*((Demographics!Z$2-Demographics!Z133)/Demographics!Z$4)^2</f>
        <v>55.736362829048431</v>
      </c>
      <c r="U128">
        <f>Demographics!AA$3*((Demographics!AA$2-Demographics!AA133)/Demographics!AA$4)^2</f>
        <v>0.34049656240683912</v>
      </c>
      <c r="V128">
        <f>Demographics!AB$3*((Demographics!AB$2-Demographics!AB133)/Demographics!AB$4)^2</f>
        <v>0.36458655947243196</v>
      </c>
    </row>
    <row r="129" spans="1:22" x14ac:dyDescent="0.25">
      <c r="A129">
        <f>Demographics!G$3*((Demographics!G$2-Demographics!G134)/Demographics!G$4)^2</f>
        <v>6.3852763917026705</v>
      </c>
      <c r="B129">
        <f>Demographics!H$3*((Demographics!H$2-Demographics!H134)/Demographics!H$4)^2</f>
        <v>70.063437267048172</v>
      </c>
      <c r="C129">
        <f>Demographics!I$3*((Demographics!I$2-Demographics!I134)/Demographics!I$4)^2</f>
        <v>1.6585625608743759</v>
      </c>
      <c r="D129">
        <f>Demographics!J$3*((Demographics!J$2-Demographics!J134)/Demographics!J$4)^2</f>
        <v>5.7446295053165741</v>
      </c>
      <c r="E129">
        <f>Demographics!K$3*((Demographics!K$2-Demographics!K134)/Demographics!K$4)^2</f>
        <v>95.260280201535721</v>
      </c>
      <c r="F129">
        <f>Demographics!L$3*((Demographics!L$2-Demographics!L134)/Demographics!L$4)^2</f>
        <v>3.2706228124355117</v>
      </c>
      <c r="G129">
        <f>Demographics!M$3*((Demographics!M$2-Demographics!M134)/Demographics!M$4)^2</f>
        <v>1.7129531386167013E-4</v>
      </c>
      <c r="H129">
        <f>Demographics!N$3*((Demographics!N$2-Demographics!N134)/Demographics!N$4)^2</f>
        <v>2.4789962118872903E-2</v>
      </c>
      <c r="I129">
        <f>Demographics!O$3*((Demographics!O$2-Demographics!O134)/Demographics!O$4)^2</f>
        <v>0.50504587569556847</v>
      </c>
      <c r="J129">
        <f>Demographics!P$3*((Demographics!P$2-Demographics!P134)/Demographics!P$4)^2</f>
        <v>15.607870382495211</v>
      </c>
      <c r="K129">
        <f>Demographics!Q$3*((Demographics!Q$2-Demographics!Q134)/Demographics!Q$4)^2</f>
        <v>5.2574187652274151</v>
      </c>
      <c r="L129">
        <f>Demographics!R$3*((Demographics!R$2-Demographics!R134)/Demographics!R$4)^2</f>
        <v>2.7733877965164022</v>
      </c>
      <c r="M129">
        <f>Demographics!S$3*((Demographics!S$2-Demographics!S134)/Demographics!S$4)^2</f>
        <v>12.745481673240986</v>
      </c>
      <c r="N129">
        <f>Demographics!T$3*((Demographics!T$2-Demographics!T134)/Demographics!T$4)^2</f>
        <v>18.574786452903169</v>
      </c>
      <c r="O129">
        <f>Demographics!U$3*((Demographics!U$2-Demographics!U134)/Demographics!U$4)^2</f>
        <v>53.511774071517614</v>
      </c>
      <c r="P129">
        <f>Demographics!V$3*((Demographics!V$2-Demographics!V134)/Demographics!V$4)^2</f>
        <v>319.42514616593138</v>
      </c>
      <c r="Q129">
        <f>Demographics!W$3*((Demographics!W$2-Demographics!W134)/Demographics!W$4)^2</f>
        <v>24.864759596376842</v>
      </c>
      <c r="R129">
        <f>Demographics!X$3*((Demographics!X$2-Demographics!X134)/Demographics!X$4)^2</f>
        <v>9.3518639620989443</v>
      </c>
      <c r="S129">
        <f>Demographics!Y$3*((Demographics!Y$2-Demographics!Y134)/Demographics!Y$4)^2</f>
        <v>34.537853725422316</v>
      </c>
      <c r="T129">
        <f>Demographics!Z$3*((Demographics!Z$2-Demographics!Z134)/Demographics!Z$4)^2</f>
        <v>40.872116509021367</v>
      </c>
      <c r="U129">
        <f>Demographics!AA$3*((Demographics!AA$2-Demographics!AA134)/Demographics!AA$4)^2</f>
        <v>109.16582904968392</v>
      </c>
      <c r="V129">
        <f>Demographics!AB$3*((Demographics!AB$2-Demographics!AB134)/Demographics!AB$4)^2</f>
        <v>0</v>
      </c>
    </row>
    <row r="130" spans="1:22" x14ac:dyDescent="0.25">
      <c r="A130">
        <f>Demographics!G$3*((Demographics!G$2-Demographics!G135)/Demographics!G$4)^2</f>
        <v>0.48060453491279942</v>
      </c>
      <c r="B130">
        <f>Demographics!H$3*((Demographics!H$2-Demographics!H135)/Demographics!H$4)^2</f>
        <v>4.4300084471682579</v>
      </c>
      <c r="C130">
        <f>Demographics!I$3*((Demographics!I$2-Demographics!I135)/Demographics!I$4)^2</f>
        <v>25.070792546260414</v>
      </c>
      <c r="D130">
        <f>Demographics!J$3*((Demographics!J$2-Demographics!J135)/Demographics!J$4)^2</f>
        <v>27.397857190971742</v>
      </c>
      <c r="E130">
        <f>Demographics!K$3*((Demographics!K$2-Demographics!K135)/Demographics!K$4)^2</f>
        <v>115.5962033989434</v>
      </c>
      <c r="F130">
        <f>Demographics!L$3*((Demographics!L$2-Demographics!L135)/Demographics!L$4)^2</f>
        <v>31.980847883648103</v>
      </c>
      <c r="G130">
        <f>Demographics!M$3*((Demographics!M$2-Demographics!M135)/Demographics!M$4)^2</f>
        <v>56.455595269399282</v>
      </c>
      <c r="H130">
        <f>Demographics!N$3*((Demographics!N$2-Demographics!N135)/Demographics!N$4)^2</f>
        <v>11.776053162949784</v>
      </c>
      <c r="I130">
        <f>Demographics!O$3*((Demographics!O$2-Demographics!O135)/Demographics!O$4)^2</f>
        <v>0.10703318980581111</v>
      </c>
      <c r="J130">
        <f>Demographics!P$3*((Demographics!P$2-Demographics!P135)/Demographics!P$4)^2</f>
        <v>14.288419705690558</v>
      </c>
      <c r="K130">
        <f>Demographics!Q$3*((Demographics!Q$2-Demographics!Q135)/Demographics!Q$4)^2</f>
        <v>3.9464279859455318</v>
      </c>
      <c r="L130">
        <f>Demographics!R$3*((Demographics!R$2-Demographics!R135)/Demographics!R$4)^2</f>
        <v>2.4060156862589217</v>
      </c>
      <c r="M130">
        <f>Demographics!S$3*((Demographics!S$2-Demographics!S135)/Demographics!S$4)^2</f>
        <v>13.303897534534766</v>
      </c>
      <c r="N130">
        <f>Demographics!T$3*((Demographics!T$2-Demographics!T135)/Demographics!T$4)^2</f>
        <v>20.439006421168177</v>
      </c>
      <c r="O130">
        <f>Demographics!U$3*((Demographics!U$2-Demographics!U135)/Demographics!U$4)^2</f>
        <v>43.254471050810544</v>
      </c>
      <c r="P130">
        <f>Demographics!V$3*((Demographics!V$2-Demographics!V135)/Demographics!V$4)^2</f>
        <v>315.49591555113403</v>
      </c>
      <c r="Q130">
        <f>Demographics!W$3*((Demographics!W$2-Demographics!W135)/Demographics!W$4)^2</f>
        <v>23.839098866829922</v>
      </c>
      <c r="R130">
        <f>Demographics!X$3*((Demographics!X$2-Demographics!X135)/Demographics!X$4)^2</f>
        <v>3.2565652394643405</v>
      </c>
      <c r="S130">
        <f>Demographics!Y$3*((Demographics!Y$2-Demographics!Y135)/Demographics!Y$4)^2</f>
        <v>2.0125244821516284</v>
      </c>
      <c r="T130">
        <f>Demographics!Z$3*((Demographics!Z$2-Demographics!Z135)/Demographics!Z$4)^2</f>
        <v>112.08460522378522</v>
      </c>
      <c r="U130">
        <f>Demographics!AA$3*((Demographics!AA$2-Demographics!AA135)/Demographics!AA$4)^2</f>
        <v>110.10483320182794</v>
      </c>
      <c r="V130">
        <f>Demographics!AB$3*((Demographics!AB$2-Demographics!AB135)/Demographics!AB$4)^2</f>
        <v>3.8882174370762543</v>
      </c>
    </row>
    <row r="131" spans="1:22" x14ac:dyDescent="0.25">
      <c r="A131">
        <f>Demographics!G$3*((Demographics!G$2-Demographics!G136)/Demographics!G$4)^2</f>
        <v>4.2553943471993509</v>
      </c>
      <c r="B131">
        <f>Demographics!H$3*((Demographics!H$2-Demographics!H136)/Demographics!H$4)^2</f>
        <v>42.077687550397059</v>
      </c>
      <c r="C131">
        <f>Demographics!I$3*((Demographics!I$2-Demographics!I136)/Demographics!I$4)^2</f>
        <v>1.2549745495293857E-2</v>
      </c>
      <c r="D131">
        <f>Demographics!J$3*((Demographics!J$2-Demographics!J136)/Demographics!J$4)^2</f>
        <v>2.0601825197911401</v>
      </c>
      <c r="E131">
        <f>Demographics!K$3*((Demographics!K$2-Demographics!K136)/Demographics!K$4)^2</f>
        <v>31.25012549324471</v>
      </c>
      <c r="F131">
        <f>Demographics!L$3*((Demographics!L$2-Demographics!L136)/Demographics!L$4)^2</f>
        <v>0.1521781985165141</v>
      </c>
      <c r="G131">
        <f>Demographics!M$3*((Demographics!M$2-Demographics!M136)/Demographics!M$4)^2</f>
        <v>3.5949021562275994E-2</v>
      </c>
      <c r="H131">
        <f>Demographics!N$3*((Demographics!N$2-Demographics!N136)/Demographics!N$4)^2</f>
        <v>4.0280192319281538E-2</v>
      </c>
      <c r="I131">
        <f>Demographics!O$3*((Demographics!O$2-Demographics!O136)/Demographics!O$4)^2</f>
        <v>9.4537018442765444</v>
      </c>
      <c r="J131">
        <f>Demographics!P$3*((Demographics!P$2-Demographics!P136)/Demographics!P$4)^2</f>
        <v>9.8987398501516601</v>
      </c>
      <c r="K131">
        <f>Demographics!Q$3*((Demographics!Q$2-Demographics!Q136)/Demographics!Q$4)^2</f>
        <v>0.24029735814059483</v>
      </c>
      <c r="L131">
        <f>Demographics!R$3*((Demographics!R$2-Demographics!R136)/Demographics!R$4)^2</f>
        <v>0.22406138685528496</v>
      </c>
      <c r="M131">
        <f>Demographics!S$3*((Demographics!S$2-Demographics!S136)/Demographics!S$4)^2</f>
        <v>11.615140002221573</v>
      </c>
      <c r="N131">
        <f>Demographics!T$3*((Demographics!T$2-Demographics!T136)/Demographics!T$4)^2</f>
        <v>1.709771803377566</v>
      </c>
      <c r="O131">
        <f>Demographics!U$3*((Demographics!U$2-Demographics!U136)/Demographics!U$4)^2</f>
        <v>0.47548439160852402</v>
      </c>
      <c r="P131">
        <f>Demographics!V$3*((Demographics!V$2-Demographics!V136)/Demographics!V$4)^2</f>
        <v>203.02426240285678</v>
      </c>
      <c r="Q131">
        <f>Demographics!W$3*((Demographics!W$2-Demographics!W136)/Demographics!W$4)^2</f>
        <v>5.2242648686383859</v>
      </c>
      <c r="R131">
        <f>Demographics!X$3*((Demographics!X$2-Demographics!X136)/Demographics!X$4)^2</f>
        <v>0.37599114494014702</v>
      </c>
      <c r="S131">
        <f>Demographics!Y$3*((Demographics!Y$2-Demographics!Y136)/Demographics!Y$4)^2</f>
        <v>0.682789624524898</v>
      </c>
      <c r="T131">
        <f>Demographics!Z$3*((Demographics!Z$2-Demographics!Z136)/Demographics!Z$4)^2</f>
        <v>0.299846358859021</v>
      </c>
      <c r="U131">
        <f>Demographics!AA$3*((Demographics!AA$2-Demographics!AA136)/Demographics!AA$4)^2</f>
        <v>57.793928681510025</v>
      </c>
      <c r="V131">
        <f>Demographics!AB$3*((Demographics!AB$2-Demographics!AB136)/Demographics!AB$4)^2</f>
        <v>0</v>
      </c>
    </row>
    <row r="132" spans="1:22" x14ac:dyDescent="0.25">
      <c r="A132">
        <f>Demographics!G$3*((Demographics!G$2-Demographics!G137)/Demographics!G$4)^2</f>
        <v>0.40563416658745033</v>
      </c>
      <c r="B132">
        <f>Demographics!H$3*((Demographics!H$2-Demographics!H137)/Demographics!H$4)^2</f>
        <v>17.532683138289539</v>
      </c>
      <c r="C132">
        <f>Demographics!I$3*((Demographics!I$2-Demographics!I137)/Demographics!I$4)^2</f>
        <v>0.36035510081392852</v>
      </c>
      <c r="D132">
        <f>Demographics!J$3*((Demographics!J$2-Demographics!J137)/Demographics!J$4)^2</f>
        <v>35.753605657749475</v>
      </c>
      <c r="E132">
        <f>Demographics!K$3*((Demographics!K$2-Demographics!K137)/Demographics!K$4)^2</f>
        <v>115.0406754067713</v>
      </c>
      <c r="F132">
        <f>Demographics!L$3*((Demographics!L$2-Demographics!L137)/Demographics!L$4)^2</f>
        <v>55.107293144159101</v>
      </c>
      <c r="G132">
        <f>Demographics!M$3*((Demographics!M$2-Demographics!M137)/Demographics!M$4)^2</f>
        <v>104.77651505721136</v>
      </c>
      <c r="H132">
        <f>Demographics!N$3*((Demographics!N$2-Demographics!N137)/Demographics!N$4)^2</f>
        <v>14.083489512500124</v>
      </c>
      <c r="I132">
        <f>Demographics!O$3*((Demographics!O$2-Demographics!O137)/Demographics!O$4)^2</f>
        <v>4.9266543186503586</v>
      </c>
      <c r="J132">
        <f>Demographics!P$3*((Demographics!P$2-Demographics!P137)/Demographics!P$4)^2</f>
        <v>21.550074217546488</v>
      </c>
      <c r="K132">
        <f>Demographics!Q$3*((Demographics!Q$2-Demographics!Q137)/Demographics!Q$4)^2</f>
        <v>5.8515958466398867</v>
      </c>
      <c r="L132">
        <f>Demographics!R$3*((Demographics!R$2-Demographics!R137)/Demographics!R$4)^2</f>
        <v>2.8900880226040333</v>
      </c>
      <c r="M132">
        <f>Demographics!S$3*((Demographics!S$2-Demographics!S137)/Demographics!S$4)^2</f>
        <v>13.358989292276576</v>
      </c>
      <c r="N132">
        <f>Demographics!T$3*((Demographics!T$2-Demographics!T137)/Demographics!T$4)^2</f>
        <v>21.834915730434535</v>
      </c>
      <c r="O132">
        <f>Demographics!U$3*((Demographics!U$2-Demographics!U137)/Demographics!U$4)^2</f>
        <v>54.477748837722146</v>
      </c>
      <c r="P132">
        <f>Demographics!V$3*((Demographics!V$2-Demographics!V137)/Demographics!V$4)^2</f>
        <v>320.685793087837</v>
      </c>
      <c r="Q132">
        <f>Demographics!W$3*((Demographics!W$2-Demographics!W137)/Demographics!W$4)^2</f>
        <v>24.846148222688665</v>
      </c>
      <c r="R132">
        <f>Demographics!X$3*((Demographics!X$2-Demographics!X137)/Demographics!X$4)^2</f>
        <v>14.314093635347982</v>
      </c>
      <c r="S132">
        <f>Demographics!Y$3*((Demographics!Y$2-Demographics!Y137)/Demographics!Y$4)^2</f>
        <v>0.12207545722665175</v>
      </c>
      <c r="T132">
        <f>Demographics!Z$3*((Demographics!Z$2-Demographics!Z137)/Demographics!Z$4)^2</f>
        <v>91.629253056394305</v>
      </c>
      <c r="U132">
        <f>Demographics!AA$3*((Demographics!AA$2-Demographics!AA137)/Demographics!AA$4)^2</f>
        <v>107.13350055128456</v>
      </c>
      <c r="V132">
        <f>Demographics!AB$3*((Demographics!AB$2-Demographics!AB137)/Demographics!AB$4)^2</f>
        <v>50.7529580268722</v>
      </c>
    </row>
    <row r="133" spans="1:22" x14ac:dyDescent="0.25">
      <c r="A133">
        <f>Demographics!G$3*((Demographics!G$2-Demographics!G138)/Demographics!G$4)^2</f>
        <v>0.90015622326611022</v>
      </c>
      <c r="B133">
        <f>Demographics!H$3*((Demographics!H$2-Demographics!H138)/Demographics!H$4)^2</f>
        <v>0.3690903958809596</v>
      </c>
      <c r="C133">
        <f>Demographics!I$3*((Demographics!I$2-Demographics!I138)/Demographics!I$4)^2</f>
        <v>7.8797148046188887</v>
      </c>
      <c r="D133">
        <f>Demographics!J$3*((Demographics!J$2-Demographics!J138)/Demographics!J$4)^2</f>
        <v>18.383598229678789</v>
      </c>
      <c r="E133">
        <f>Demographics!K$3*((Demographics!K$2-Demographics!K138)/Demographics!K$4)^2</f>
        <v>98.055602126776009</v>
      </c>
      <c r="F133">
        <f>Demographics!L$3*((Demographics!L$2-Demographics!L138)/Demographics!L$4)^2</f>
        <v>22.228593404145585</v>
      </c>
      <c r="G133">
        <f>Demographics!M$3*((Demographics!M$2-Demographics!M138)/Demographics!M$4)^2</f>
        <v>43.328911746456662</v>
      </c>
      <c r="H133">
        <f>Demographics!N$3*((Demographics!N$2-Demographics!N138)/Demographics!N$4)^2</f>
        <v>5.0073878811408008</v>
      </c>
      <c r="I133">
        <f>Demographics!O$3*((Demographics!O$2-Demographics!O138)/Demographics!O$4)^2</f>
        <v>2.2263067893876012</v>
      </c>
      <c r="J133">
        <f>Demographics!P$3*((Demographics!P$2-Demographics!P138)/Demographics!P$4)^2</f>
        <v>10.363130469750352</v>
      </c>
      <c r="K133">
        <f>Demographics!Q$3*((Demographics!Q$2-Demographics!Q138)/Demographics!Q$4)^2</f>
        <v>1.9262016435632212</v>
      </c>
      <c r="L133">
        <f>Demographics!R$3*((Demographics!R$2-Demographics!R138)/Demographics!R$4)^2</f>
        <v>1.4118041226472668</v>
      </c>
      <c r="M133">
        <f>Demographics!S$3*((Demographics!S$2-Demographics!S138)/Demographics!S$4)^2</f>
        <v>13.167739652556458</v>
      </c>
      <c r="N133">
        <f>Demographics!T$3*((Demographics!T$2-Demographics!T138)/Demographics!T$4)^2</f>
        <v>18.019780577964291</v>
      </c>
      <c r="O133">
        <f>Demographics!U$3*((Demographics!U$2-Demographics!U138)/Demographics!U$4)^2</f>
        <v>42.895357184798854</v>
      </c>
      <c r="P133">
        <f>Demographics!V$3*((Demographics!V$2-Demographics!V138)/Demographics!V$4)^2</f>
        <v>299.49252214408841</v>
      </c>
      <c r="Q133">
        <f>Demographics!W$3*((Demographics!W$2-Demographics!W138)/Demographics!W$4)^2</f>
        <v>23.343644873974615</v>
      </c>
      <c r="R133">
        <f>Demographics!X$3*((Demographics!X$2-Demographics!X138)/Demographics!X$4)^2</f>
        <v>1.1131773049860945E-3</v>
      </c>
      <c r="S133">
        <f>Demographics!Y$3*((Demographics!Y$2-Demographics!Y138)/Demographics!Y$4)^2</f>
        <v>0.3902364265367767</v>
      </c>
      <c r="T133">
        <f>Demographics!Z$3*((Demographics!Z$2-Demographics!Z138)/Demographics!Z$4)^2</f>
        <v>52.82413574408686</v>
      </c>
      <c r="U133">
        <f>Demographics!AA$3*((Demographics!AA$2-Demographics!AA138)/Demographics!AA$4)^2</f>
        <v>50.232645294561692</v>
      </c>
      <c r="V133">
        <f>Demographics!AB$3*((Demographics!AB$2-Demographics!AB138)/Demographics!AB$4)^2</f>
        <v>1.7024836515662995</v>
      </c>
    </row>
    <row r="134" spans="1:22" x14ac:dyDescent="0.25">
      <c r="A134">
        <f>Demographics!G$3*((Demographics!G$2-Demographics!G139)/Demographics!G$4)^2</f>
        <v>0.40803081819257842</v>
      </c>
      <c r="B134">
        <f>Demographics!H$3*((Demographics!H$2-Demographics!H139)/Demographics!H$4)^2</f>
        <v>20.488040535465849</v>
      </c>
      <c r="C134">
        <f>Demographics!I$3*((Demographics!I$2-Demographics!I139)/Demographics!I$4)^2</f>
        <v>48.997292373027314</v>
      </c>
      <c r="D134">
        <f>Demographics!J$3*((Demographics!J$2-Demographics!J139)/Demographics!J$4)^2</f>
        <v>58.214799369938596</v>
      </c>
      <c r="E134">
        <f>Demographics!K$3*((Demographics!K$2-Demographics!K139)/Demographics!K$4)^2</f>
        <v>126.64294888578276</v>
      </c>
      <c r="F134">
        <f>Demographics!L$3*((Demographics!L$2-Demographics!L139)/Demographics!L$4)^2</f>
        <v>60.859242388717135</v>
      </c>
      <c r="G134">
        <f>Demographics!M$3*((Demographics!M$2-Demographics!M139)/Demographics!M$4)^2</f>
        <v>77.123401408705831</v>
      </c>
      <c r="H134">
        <f>Demographics!N$3*((Demographics!N$2-Demographics!N139)/Demographics!N$4)^2</f>
        <v>33.272871901196879</v>
      </c>
      <c r="I134">
        <f>Demographics!O$3*((Demographics!O$2-Demographics!O139)/Demographics!O$4)^2</f>
        <v>14.710845001862781</v>
      </c>
      <c r="J134">
        <f>Demographics!P$3*((Demographics!P$2-Demographics!P139)/Demographics!P$4)^2</f>
        <v>17.617851859082194</v>
      </c>
      <c r="K134">
        <f>Demographics!Q$3*((Demographics!Q$2-Demographics!Q139)/Demographics!Q$4)^2</f>
        <v>4.8554909223554734</v>
      </c>
      <c r="L134">
        <f>Demographics!R$3*((Demographics!R$2-Demographics!R139)/Demographics!R$4)^2</f>
        <v>2.674965721346259</v>
      </c>
      <c r="M134">
        <f>Demographics!S$3*((Demographics!S$2-Demographics!S139)/Demographics!S$4)^2</f>
        <v>12.915348237909873</v>
      </c>
      <c r="N134">
        <f>Demographics!T$3*((Demographics!T$2-Demographics!T139)/Demographics!T$4)^2</f>
        <v>20.203038586871465</v>
      </c>
      <c r="O134">
        <f>Demographics!U$3*((Demographics!U$2-Demographics!U139)/Demographics!U$4)^2</f>
        <v>51.191117965406661</v>
      </c>
      <c r="P134">
        <f>Demographics!V$3*((Demographics!V$2-Demographics!V139)/Demographics!V$4)^2</f>
        <v>317.31660724174361</v>
      </c>
      <c r="Q134">
        <f>Demographics!W$3*((Demographics!W$2-Demographics!W139)/Demographics!W$4)^2</f>
        <v>24.146559038686895</v>
      </c>
      <c r="R134">
        <f>Demographics!X$3*((Demographics!X$2-Demographics!X139)/Demographics!X$4)^2</f>
        <v>40.01527866729252</v>
      </c>
      <c r="S134">
        <f>Demographics!Y$3*((Demographics!Y$2-Demographics!Y139)/Demographics!Y$4)^2</f>
        <v>1.1518440849991132</v>
      </c>
      <c r="T134">
        <f>Demographics!Z$3*((Demographics!Z$2-Demographics!Z139)/Demographics!Z$4)^2</f>
        <v>139.48210804379246</v>
      </c>
      <c r="U134">
        <f>Demographics!AA$3*((Demographics!AA$2-Demographics!AA139)/Demographics!AA$4)^2</f>
        <v>123.33721200858675</v>
      </c>
      <c r="V134">
        <f>Demographics!AB$3*((Demographics!AB$2-Demographics!AB139)/Demographics!AB$4)^2</f>
        <v>7.7196991580496075</v>
      </c>
    </row>
    <row r="135" spans="1:22" x14ac:dyDescent="0.25">
      <c r="A135">
        <f>Demographics!G$3*((Demographics!G$2-Demographics!G140)/Demographics!G$4)^2</f>
        <v>0.16315938210166039</v>
      </c>
      <c r="B135">
        <f>Demographics!H$3*((Demographics!H$2-Demographics!H140)/Demographics!H$4)^2</f>
        <v>4.377297802839915</v>
      </c>
      <c r="C135">
        <f>Demographics!I$3*((Demographics!I$2-Demographics!I140)/Demographics!I$4)^2</f>
        <v>52.968537850828753</v>
      </c>
      <c r="D135">
        <f>Demographics!J$3*((Demographics!J$2-Demographics!J140)/Demographics!J$4)^2</f>
        <v>33.602447513645302</v>
      </c>
      <c r="E135">
        <f>Demographics!K$3*((Demographics!K$2-Demographics!K140)/Demographics!K$4)^2</f>
        <v>122.31336513775445</v>
      </c>
      <c r="F135">
        <f>Demographics!L$3*((Demographics!L$2-Demographics!L140)/Demographics!L$4)^2</f>
        <v>48.811606821740412</v>
      </c>
      <c r="G135">
        <f>Demographics!M$3*((Demographics!M$2-Demographics!M140)/Demographics!M$4)^2</f>
        <v>57.365017296812951</v>
      </c>
      <c r="H135">
        <f>Demographics!N$3*((Demographics!N$2-Demographics!N140)/Demographics!N$4)^2</f>
        <v>21.623936130565898</v>
      </c>
      <c r="I135">
        <f>Demographics!O$3*((Demographics!O$2-Demographics!O140)/Demographics!O$4)^2</f>
        <v>6.1941104433964478</v>
      </c>
      <c r="J135">
        <f>Demographics!P$3*((Demographics!P$2-Demographics!P140)/Demographics!P$4)^2</f>
        <v>18.979883691539076</v>
      </c>
      <c r="K135">
        <f>Demographics!Q$3*((Demographics!Q$2-Demographics!Q140)/Demographics!Q$4)^2</f>
        <v>5.4498468886645641</v>
      </c>
      <c r="L135">
        <f>Demographics!R$3*((Demographics!R$2-Demographics!R140)/Demographics!R$4)^2</f>
        <v>2.847429832962753</v>
      </c>
      <c r="M135">
        <f>Demographics!S$3*((Demographics!S$2-Demographics!S140)/Demographics!S$4)^2</f>
        <v>12.667767744120628</v>
      </c>
      <c r="N135">
        <f>Demographics!T$3*((Demographics!T$2-Demographics!T140)/Demographics!T$4)^2</f>
        <v>21.586186208972457</v>
      </c>
      <c r="O135">
        <f>Demographics!U$3*((Demographics!U$2-Demographics!U140)/Demographics!U$4)^2</f>
        <v>54.245216159001963</v>
      </c>
      <c r="P135">
        <f>Demographics!V$3*((Demographics!V$2-Demographics!V140)/Demographics!V$4)^2</f>
        <v>317.38365020890785</v>
      </c>
      <c r="Q135">
        <f>Demographics!W$3*((Demographics!W$2-Demographics!W140)/Demographics!W$4)^2</f>
        <v>24.817260202532072</v>
      </c>
      <c r="R135">
        <f>Demographics!X$3*((Demographics!X$2-Demographics!X140)/Demographics!X$4)^2</f>
        <v>23.513437169346457</v>
      </c>
      <c r="S135">
        <f>Demographics!Y$3*((Demographics!Y$2-Demographics!Y140)/Demographics!Y$4)^2</f>
        <v>0.20212190207384162</v>
      </c>
      <c r="T135">
        <f>Demographics!Z$3*((Demographics!Z$2-Demographics!Z140)/Demographics!Z$4)^2</f>
        <v>105.04485619065198</v>
      </c>
      <c r="U135">
        <f>Demographics!AA$3*((Demographics!AA$2-Demographics!AA140)/Demographics!AA$4)^2</f>
        <v>119.01567030775578</v>
      </c>
      <c r="V135">
        <f>Demographics!AB$3*((Demographics!AB$2-Demographics!AB140)/Demographics!AB$4)^2</f>
        <v>6.6537879074567865</v>
      </c>
    </row>
    <row r="136" spans="1:22" x14ac:dyDescent="0.25">
      <c r="A136">
        <f>Demographics!G$3*((Demographics!G$2-Demographics!G141)/Demographics!G$4)^2</f>
        <v>2.5742509013922006</v>
      </c>
      <c r="B136">
        <f>Demographics!H$3*((Demographics!H$2-Demographics!H141)/Demographics!H$4)^2</f>
        <v>4.9645693399345525</v>
      </c>
      <c r="C136">
        <f>Demographics!I$3*((Demographics!I$2-Demographics!I141)/Demographics!I$4)^2</f>
        <v>3.4786954244312458</v>
      </c>
      <c r="D136">
        <f>Demographics!J$3*((Demographics!J$2-Demographics!J141)/Demographics!J$4)^2</f>
        <v>19.734773331065018</v>
      </c>
      <c r="E136">
        <f>Demographics!K$3*((Demographics!K$2-Demographics!K141)/Demographics!K$4)^2</f>
        <v>99.894871240209113</v>
      </c>
      <c r="F136">
        <f>Demographics!L$3*((Demographics!L$2-Demographics!L141)/Demographics!L$4)^2</f>
        <v>42.917210020770383</v>
      </c>
      <c r="G136">
        <f>Demographics!M$3*((Demographics!M$2-Demographics!M141)/Demographics!M$4)^2</f>
        <v>65.727517526336385</v>
      </c>
      <c r="H136">
        <f>Demographics!N$3*((Demographics!N$2-Demographics!N141)/Demographics!N$4)^2</f>
        <v>5.6112658718103638</v>
      </c>
      <c r="I136">
        <f>Demographics!O$3*((Demographics!O$2-Demographics!O141)/Demographics!O$4)^2</f>
        <v>1.7718991916026865</v>
      </c>
      <c r="J136">
        <f>Demographics!P$3*((Demographics!P$2-Demographics!P141)/Demographics!P$4)^2</f>
        <v>20.127886368022349</v>
      </c>
      <c r="K136">
        <f>Demographics!Q$3*((Demographics!Q$2-Demographics!Q141)/Demographics!Q$4)^2</f>
        <v>6.1304147197784191</v>
      </c>
      <c r="L136">
        <f>Demographics!R$3*((Demographics!R$2-Demographics!R141)/Demographics!R$4)^2</f>
        <v>2.9593415323050185</v>
      </c>
      <c r="M136">
        <f>Demographics!S$3*((Demographics!S$2-Demographics!S141)/Demographics!S$4)^2</f>
        <v>13.459776224644564</v>
      </c>
      <c r="N136">
        <f>Demographics!T$3*((Demographics!T$2-Demographics!T141)/Demographics!T$4)^2</f>
        <v>23.001455802368866</v>
      </c>
      <c r="O136">
        <f>Demographics!U$3*((Demographics!U$2-Demographics!U141)/Demographics!U$4)^2</f>
        <v>53.864571527795555</v>
      </c>
      <c r="P136">
        <f>Demographics!V$3*((Demographics!V$2-Demographics!V141)/Demographics!V$4)^2</f>
        <v>322.52047919840174</v>
      </c>
      <c r="Q136">
        <f>Demographics!W$3*((Demographics!W$2-Demographics!W141)/Demographics!W$4)^2</f>
        <v>25.377626228176016</v>
      </c>
      <c r="R136">
        <f>Demographics!X$3*((Demographics!X$2-Demographics!X141)/Demographics!X$4)^2</f>
        <v>5.5259002228401393</v>
      </c>
      <c r="S136">
        <f>Demographics!Y$3*((Demographics!Y$2-Demographics!Y141)/Demographics!Y$4)^2</f>
        <v>2.967957440582055</v>
      </c>
      <c r="T136">
        <f>Demographics!Z$3*((Demographics!Z$2-Demographics!Z141)/Demographics!Z$4)^2</f>
        <v>88.778408368276587</v>
      </c>
      <c r="U136">
        <f>Demographics!AA$3*((Demographics!AA$2-Demographics!AA141)/Demographics!AA$4)^2</f>
        <v>115.21212132970774</v>
      </c>
      <c r="V136">
        <f>Demographics!AB$3*((Demographics!AB$2-Demographics!AB141)/Demographics!AB$4)^2</f>
        <v>48.958254819984262</v>
      </c>
    </row>
    <row r="137" spans="1:22" x14ac:dyDescent="0.25">
      <c r="A137">
        <f>Demographics!G$3*((Demographics!G$2-Demographics!G142)/Demographics!G$4)^2</f>
        <v>0.20671208336185143</v>
      </c>
      <c r="B137">
        <f>Demographics!H$3*((Demographics!H$2-Demographics!H142)/Demographics!H$4)^2</f>
        <v>12.836497909625042</v>
      </c>
      <c r="C137">
        <f>Demographics!I$3*((Demographics!I$2-Demographics!I142)/Demographics!I$4)^2</f>
        <v>11.741613458463007</v>
      </c>
      <c r="D137">
        <f>Demographics!J$3*((Demographics!J$2-Demographics!J142)/Demographics!J$4)^2</f>
        <v>23.452843741720375</v>
      </c>
      <c r="E137">
        <f>Demographics!K$3*((Demographics!K$2-Demographics!K142)/Demographics!K$4)^2</f>
        <v>127.01585567089892</v>
      </c>
      <c r="F137">
        <f>Demographics!L$3*((Demographics!L$2-Demographics!L142)/Demographics!L$4)^2</f>
        <v>30.987785592878062</v>
      </c>
      <c r="G137">
        <f>Demographics!M$3*((Demographics!M$2-Demographics!M142)/Demographics!M$4)^2</f>
        <v>65.312854888932321</v>
      </c>
      <c r="H137">
        <f>Demographics!N$3*((Demographics!N$2-Demographics!N142)/Demographics!N$4)^2</f>
        <v>5.4314204232203593</v>
      </c>
      <c r="I137">
        <f>Demographics!O$3*((Demographics!O$2-Demographics!O142)/Demographics!O$4)^2</f>
        <v>0.17793960009715185</v>
      </c>
      <c r="J137">
        <f>Demographics!P$3*((Demographics!P$2-Demographics!P142)/Demographics!P$4)^2</f>
        <v>24.155409598769012</v>
      </c>
      <c r="K137">
        <f>Demographics!Q$3*((Demographics!Q$2-Demographics!Q142)/Demographics!Q$4)^2</f>
        <v>6.0629538688003262</v>
      </c>
      <c r="L137">
        <f>Demographics!R$3*((Demographics!R$2-Demographics!R142)/Demographics!R$4)^2</f>
        <v>2.9001123220520229</v>
      </c>
      <c r="M137">
        <f>Demographics!S$3*((Demographics!S$2-Demographics!S142)/Demographics!S$4)^2</f>
        <v>13.167657350202878</v>
      </c>
      <c r="N137">
        <f>Demographics!T$3*((Demographics!T$2-Demographics!T142)/Demographics!T$4)^2</f>
        <v>22.688755231719814</v>
      </c>
      <c r="O137">
        <f>Demographics!U$3*((Demographics!U$2-Demographics!U142)/Demographics!U$4)^2</f>
        <v>55.484379016149461</v>
      </c>
      <c r="P137">
        <f>Demographics!V$3*((Demographics!V$2-Demographics!V142)/Demographics!V$4)^2</f>
        <v>321.69189078631337</v>
      </c>
      <c r="Q137">
        <f>Demographics!W$3*((Demographics!W$2-Demographics!W142)/Demographics!W$4)^2</f>
        <v>25.560011332531346</v>
      </c>
      <c r="R137">
        <f>Demographics!X$3*((Demographics!X$2-Demographics!X142)/Demographics!X$4)^2</f>
        <v>4.5542367177177603</v>
      </c>
      <c r="S137">
        <f>Demographics!Y$3*((Demographics!Y$2-Demographics!Y142)/Demographics!Y$4)^2</f>
        <v>1.2414539819664929</v>
      </c>
      <c r="T137">
        <f>Demographics!Z$3*((Demographics!Z$2-Demographics!Z142)/Demographics!Z$4)^2</f>
        <v>104.65984320632164</v>
      </c>
      <c r="U137">
        <f>Demographics!AA$3*((Demographics!AA$2-Demographics!AA142)/Demographics!AA$4)^2</f>
        <v>142.76296668766301</v>
      </c>
      <c r="V137">
        <f>Demographics!AB$3*((Demographics!AB$2-Demographics!AB142)/Demographics!AB$4)^2</f>
        <v>31.759675791457298</v>
      </c>
    </row>
    <row r="138" spans="1:22" x14ac:dyDescent="0.25">
      <c r="A138">
        <f>Demographics!G$3*((Demographics!G$2-Demographics!G143)/Demographics!G$4)^2</f>
        <v>3.3920209021024651E-3</v>
      </c>
      <c r="B138">
        <f>Demographics!H$3*((Demographics!H$2-Demographics!H143)/Demographics!H$4)^2</f>
        <v>13.454461616494386</v>
      </c>
      <c r="C138">
        <f>Demographics!I$3*((Demographics!I$2-Demographics!I143)/Demographics!I$4)^2</f>
        <v>2.6342842418566131E-2</v>
      </c>
      <c r="D138">
        <f>Demographics!J$3*((Demographics!J$2-Demographics!J143)/Demographics!J$4)^2</f>
        <v>35.457044229760463</v>
      </c>
      <c r="E138">
        <f>Demographics!K$3*((Demographics!K$2-Demographics!K143)/Demographics!K$4)^2</f>
        <v>114.9457819416465</v>
      </c>
      <c r="F138">
        <f>Demographics!L$3*((Demographics!L$2-Demographics!L143)/Demographics!L$4)^2</f>
        <v>53.943449480012859</v>
      </c>
      <c r="G138">
        <f>Demographics!M$3*((Demographics!M$2-Demographics!M143)/Demographics!M$4)^2</f>
        <v>107.89579435619875</v>
      </c>
      <c r="H138">
        <f>Demographics!N$3*((Demographics!N$2-Demographics!N143)/Demographics!N$4)^2</f>
        <v>22.817552174717889</v>
      </c>
      <c r="I138">
        <f>Demographics!O$3*((Demographics!O$2-Demographics!O143)/Demographics!O$4)^2</f>
        <v>11.669373755792204</v>
      </c>
      <c r="J138">
        <f>Demographics!P$3*((Demographics!P$2-Demographics!P143)/Demographics!P$4)^2</f>
        <v>13.435525245457448</v>
      </c>
      <c r="K138">
        <f>Demographics!Q$3*((Demographics!Q$2-Demographics!Q143)/Demographics!Q$4)^2</f>
        <v>3.8373958974548028</v>
      </c>
      <c r="L138">
        <f>Demographics!R$3*((Demographics!R$2-Demographics!R143)/Demographics!R$4)^2</f>
        <v>2.7722881912936082</v>
      </c>
      <c r="M138">
        <f>Demographics!S$3*((Demographics!S$2-Demographics!S143)/Demographics!S$4)^2</f>
        <v>12.756970758067743</v>
      </c>
      <c r="N138">
        <f>Demographics!T$3*((Demographics!T$2-Demographics!T143)/Demographics!T$4)^2</f>
        <v>18.563601232366057</v>
      </c>
      <c r="O138">
        <f>Demographics!U$3*((Demographics!U$2-Demographics!U143)/Demographics!U$4)^2</f>
        <v>42.086227706422093</v>
      </c>
      <c r="P138">
        <f>Demographics!V$3*((Demographics!V$2-Demographics!V143)/Demographics!V$4)^2</f>
        <v>310.25284263508559</v>
      </c>
      <c r="Q138">
        <f>Demographics!W$3*((Demographics!W$2-Demographics!W143)/Demographics!W$4)^2</f>
        <v>22.342148034489036</v>
      </c>
      <c r="R138">
        <f>Demographics!X$3*((Demographics!X$2-Demographics!X143)/Demographics!X$4)^2</f>
        <v>26.651067863439078</v>
      </c>
      <c r="S138">
        <f>Demographics!Y$3*((Demographics!Y$2-Demographics!Y143)/Demographics!Y$4)^2</f>
        <v>2.0708809689480976</v>
      </c>
      <c r="T138">
        <f>Demographics!Z$3*((Demographics!Z$2-Demographics!Z143)/Demographics!Z$4)^2</f>
        <v>93.66464780577401</v>
      </c>
      <c r="U138">
        <f>Demographics!AA$3*((Demographics!AA$2-Demographics!AA143)/Demographics!AA$4)^2</f>
        <v>103.88379795104765</v>
      </c>
      <c r="V138">
        <f>Demographics!AB$3*((Demographics!AB$2-Demographics!AB143)/Demographics!AB$4)^2</f>
        <v>13.977960685761959</v>
      </c>
    </row>
    <row r="139" spans="1:22" x14ac:dyDescent="0.25">
      <c r="A139">
        <f>Demographics!G$3*((Demographics!G$2-Demographics!G144)/Demographics!G$4)^2</f>
        <v>2.3158219707279475</v>
      </c>
      <c r="B139">
        <f>Demographics!H$3*((Demographics!H$2-Demographics!H144)/Demographics!H$4)^2</f>
        <v>28.2186069696434</v>
      </c>
      <c r="C139">
        <f>Demographics!I$3*((Demographics!I$2-Demographics!I144)/Demographics!I$4)^2</f>
        <v>23.910182289157667</v>
      </c>
      <c r="D139">
        <f>Demographics!J$3*((Demographics!J$2-Demographics!J144)/Demographics!J$4)^2</f>
        <v>32.550207616625947</v>
      </c>
      <c r="E139">
        <f>Demographics!K$3*((Demographics!K$2-Demographics!K144)/Demographics!K$4)^2</f>
        <v>94.728859692985495</v>
      </c>
      <c r="F139">
        <f>Demographics!L$3*((Demographics!L$2-Demographics!L144)/Demographics!L$4)^2</f>
        <v>48.835441276603689</v>
      </c>
      <c r="G139">
        <f>Demographics!M$3*((Demographics!M$2-Demographics!M144)/Demographics!M$4)^2</f>
        <v>97.430287198038911</v>
      </c>
      <c r="H139">
        <f>Demographics!N$3*((Demographics!N$2-Demographics!N144)/Demographics!N$4)^2</f>
        <v>37.27408652524857</v>
      </c>
      <c r="I139">
        <f>Demographics!O$3*((Demographics!O$2-Demographics!O144)/Demographics!O$4)^2</f>
        <v>23.826275338894547</v>
      </c>
      <c r="J139">
        <f>Demographics!P$3*((Demographics!P$2-Demographics!P144)/Demographics!P$4)^2</f>
        <v>5.4432439792300737</v>
      </c>
      <c r="K139">
        <f>Demographics!Q$3*((Demographics!Q$2-Demographics!Q144)/Demographics!Q$4)^2</f>
        <v>0.83128103069281578</v>
      </c>
      <c r="L139">
        <f>Demographics!R$3*((Demographics!R$2-Demographics!R144)/Demographics!R$4)^2</f>
        <v>1.6538088229498991</v>
      </c>
      <c r="M139">
        <f>Demographics!S$3*((Demographics!S$2-Demographics!S144)/Demographics!S$4)^2</f>
        <v>10.661433368962799</v>
      </c>
      <c r="N139">
        <f>Demographics!T$3*((Demographics!T$2-Demographics!T144)/Demographics!T$4)^2</f>
        <v>5.2082803718791402</v>
      </c>
      <c r="O139">
        <f>Demographics!U$3*((Demographics!U$2-Demographics!U144)/Demographics!U$4)^2</f>
        <v>29.539161346495206</v>
      </c>
      <c r="P139">
        <f>Demographics!V$3*((Demographics!V$2-Demographics!V144)/Demographics!V$4)^2</f>
        <v>254.68326623355688</v>
      </c>
      <c r="Q139">
        <f>Demographics!W$3*((Demographics!W$2-Demographics!W144)/Demographics!W$4)^2</f>
        <v>18.612235472787717</v>
      </c>
      <c r="R139">
        <f>Demographics!X$3*((Demographics!X$2-Demographics!X144)/Demographics!X$4)^2</f>
        <v>41.393022870532647</v>
      </c>
      <c r="S139">
        <f>Demographics!Y$3*((Demographics!Y$2-Demographics!Y144)/Demographics!Y$4)^2</f>
        <v>9.5128075031917163</v>
      </c>
      <c r="T139">
        <f>Demographics!Z$3*((Demographics!Z$2-Demographics!Z144)/Demographics!Z$4)^2</f>
        <v>73.79430690052331</v>
      </c>
      <c r="U139">
        <f>Demographics!AA$3*((Demographics!AA$2-Demographics!AA144)/Demographics!AA$4)^2</f>
        <v>74.093636415071117</v>
      </c>
      <c r="V139">
        <f>Demographics!AB$3*((Demographics!AB$2-Demographics!AB144)/Demographics!AB$4)^2</f>
        <v>1.610230411219179</v>
      </c>
    </row>
    <row r="140" spans="1:22" x14ac:dyDescent="0.25">
      <c r="A140">
        <f>Demographics!G$3*((Demographics!G$2-Demographics!G145)/Demographics!G$4)^2</f>
        <v>2.2930061298213986</v>
      </c>
      <c r="B140">
        <f>Demographics!H$3*((Demographics!H$2-Demographics!H145)/Demographics!H$4)^2</f>
        <v>0.27101375604167277</v>
      </c>
      <c r="C140">
        <f>Demographics!I$3*((Demographics!I$2-Demographics!I145)/Demographics!I$4)^2</f>
        <v>0.33217478171042114</v>
      </c>
      <c r="D140">
        <f>Demographics!J$3*((Demographics!J$2-Demographics!J145)/Demographics!J$4)^2</f>
        <v>10.8395694715798</v>
      </c>
      <c r="E140">
        <f>Demographics!K$3*((Demographics!K$2-Demographics!K145)/Demographics!K$4)^2</f>
        <v>95.956538823327691</v>
      </c>
      <c r="F140">
        <f>Demographics!L$3*((Demographics!L$2-Demographics!L145)/Demographics!L$4)^2</f>
        <v>22.139727869849516</v>
      </c>
      <c r="G140">
        <f>Demographics!M$3*((Demographics!M$2-Demographics!M145)/Demographics!M$4)^2</f>
        <v>25.740936906829113</v>
      </c>
      <c r="H140">
        <f>Demographics!N$3*((Demographics!N$2-Demographics!N145)/Demographics!N$4)^2</f>
        <v>5.0028742960809627</v>
      </c>
      <c r="I140">
        <f>Demographics!O$3*((Demographics!O$2-Demographics!O145)/Demographics!O$4)^2</f>
        <v>1.124831305217534</v>
      </c>
      <c r="J140">
        <f>Demographics!P$3*((Demographics!P$2-Demographics!P145)/Demographics!P$4)^2</f>
        <v>15.586156324890169</v>
      </c>
      <c r="K140">
        <f>Demographics!Q$3*((Demographics!Q$2-Demographics!Q145)/Demographics!Q$4)^2</f>
        <v>5.6385765449760141</v>
      </c>
      <c r="L140">
        <f>Demographics!R$3*((Demographics!R$2-Demographics!R145)/Demographics!R$4)^2</f>
        <v>2.9074402744815484</v>
      </c>
      <c r="M140">
        <f>Demographics!S$3*((Demographics!S$2-Demographics!S145)/Demographics!S$4)^2</f>
        <v>13.18382137132231</v>
      </c>
      <c r="N140">
        <f>Demographics!T$3*((Demographics!T$2-Demographics!T145)/Demographics!T$4)^2</f>
        <v>18.80691569166758</v>
      </c>
      <c r="O140">
        <f>Demographics!U$3*((Demographics!U$2-Demographics!U145)/Demographics!U$4)^2</f>
        <v>53.314607443841943</v>
      </c>
      <c r="P140">
        <f>Demographics!V$3*((Demographics!V$2-Demographics!V145)/Demographics!V$4)^2</f>
        <v>320.54662698843816</v>
      </c>
      <c r="Q140">
        <f>Demographics!W$3*((Demographics!W$2-Demographics!W145)/Demographics!W$4)^2</f>
        <v>24.941188473295828</v>
      </c>
      <c r="R140">
        <f>Demographics!X$3*((Demographics!X$2-Demographics!X145)/Demographics!X$4)^2</f>
        <v>1.0181968978754667</v>
      </c>
      <c r="S140">
        <f>Demographics!Y$3*((Demographics!Y$2-Demographics!Y145)/Demographics!Y$4)^2</f>
        <v>8.4882294900758453</v>
      </c>
      <c r="T140">
        <f>Demographics!Z$3*((Demographics!Z$2-Demographics!Z145)/Demographics!Z$4)^2</f>
        <v>99.26435768303736</v>
      </c>
      <c r="U140">
        <f>Demographics!AA$3*((Demographics!AA$2-Demographics!AA145)/Demographics!AA$4)^2</f>
        <v>116.80763759388726</v>
      </c>
      <c r="V140">
        <f>Demographics!AB$3*((Demographics!AB$2-Demographics!AB145)/Demographics!AB$4)^2</f>
        <v>7.21367244125556</v>
      </c>
    </row>
    <row r="141" spans="1:22" x14ac:dyDescent="0.25">
      <c r="A141">
        <f>Demographics!G$3*((Demographics!G$2-Demographics!G146)/Demographics!G$4)^2</f>
        <v>1.4958812178272705</v>
      </c>
      <c r="B141">
        <f>Demographics!H$3*((Demographics!H$2-Demographics!H146)/Demographics!H$4)^2</f>
        <v>2.1157700781295818</v>
      </c>
      <c r="C141">
        <f>Demographics!I$3*((Demographics!I$2-Demographics!I146)/Demographics!I$4)^2</f>
        <v>8.7146297061891538</v>
      </c>
      <c r="D141">
        <f>Demographics!J$3*((Demographics!J$2-Demographics!J146)/Demographics!J$4)^2</f>
        <v>31.268990486563677</v>
      </c>
      <c r="E141">
        <f>Demographics!K$3*((Demographics!K$2-Demographics!K146)/Demographics!K$4)^2</f>
        <v>114.59208264429751</v>
      </c>
      <c r="F141">
        <f>Demographics!L$3*((Demographics!L$2-Demographics!L146)/Demographics!L$4)^2</f>
        <v>38.329641873094303</v>
      </c>
      <c r="G141">
        <f>Demographics!M$3*((Demographics!M$2-Demographics!M146)/Demographics!M$4)^2</f>
        <v>61.46887995730313</v>
      </c>
      <c r="H141">
        <f>Demographics!N$3*((Demographics!N$2-Demographics!N146)/Demographics!N$4)^2</f>
        <v>7.1738400206108803</v>
      </c>
      <c r="I141">
        <f>Demographics!O$3*((Demographics!O$2-Demographics!O146)/Demographics!O$4)^2</f>
        <v>6.9812416808377409E-2</v>
      </c>
      <c r="J141">
        <f>Demographics!P$3*((Demographics!P$2-Demographics!P146)/Demographics!P$4)^2</f>
        <v>19.650112673155189</v>
      </c>
      <c r="K141">
        <f>Demographics!Q$3*((Demographics!Q$2-Demographics!Q146)/Demographics!Q$4)^2</f>
        <v>5.5409132429375179</v>
      </c>
      <c r="L141">
        <f>Demographics!R$3*((Demographics!R$2-Demographics!R146)/Demographics!R$4)^2</f>
        <v>2.8747259504116704</v>
      </c>
      <c r="M141">
        <f>Demographics!S$3*((Demographics!S$2-Demographics!S146)/Demographics!S$4)^2</f>
        <v>13.348785324281449</v>
      </c>
      <c r="N141">
        <f>Demographics!T$3*((Demographics!T$2-Demographics!T146)/Demographics!T$4)^2</f>
        <v>21.975779576917638</v>
      </c>
      <c r="O141">
        <f>Demographics!U$3*((Demographics!U$2-Demographics!U146)/Demographics!U$4)^2</f>
        <v>52.945988852131926</v>
      </c>
      <c r="P141">
        <f>Demographics!V$3*((Demographics!V$2-Demographics!V146)/Demographics!V$4)^2</f>
        <v>315.80390077646263</v>
      </c>
      <c r="Q141">
        <f>Demographics!W$3*((Demographics!W$2-Demographics!W146)/Demographics!W$4)^2</f>
        <v>24.461432777566159</v>
      </c>
      <c r="R141">
        <f>Demographics!X$3*((Demographics!X$2-Demographics!X146)/Demographics!X$4)^2</f>
        <v>7.456399742948816E-2</v>
      </c>
      <c r="S141">
        <f>Demographics!Y$3*((Demographics!Y$2-Demographics!Y146)/Demographics!Y$4)^2</f>
        <v>2.5508592381814137</v>
      </c>
      <c r="T141">
        <f>Demographics!Z$3*((Demographics!Z$2-Demographics!Z146)/Demographics!Z$4)^2</f>
        <v>86.65277440084283</v>
      </c>
      <c r="U141">
        <f>Demographics!AA$3*((Demographics!AA$2-Demographics!AA146)/Demographics!AA$4)^2</f>
        <v>118.0026949956609</v>
      </c>
      <c r="V141">
        <f>Demographics!AB$3*((Demographics!AB$2-Demographics!AB146)/Demographics!AB$4)^2</f>
        <v>30.08184274087585</v>
      </c>
    </row>
    <row r="142" spans="1:22" x14ac:dyDescent="0.25">
      <c r="A142">
        <f>Demographics!G$3*((Demographics!G$2-Demographics!G147)/Demographics!G$4)^2</f>
        <v>1.1108639025292915</v>
      </c>
      <c r="B142">
        <f>Demographics!H$3*((Demographics!H$2-Demographics!H147)/Demographics!H$4)^2</f>
        <v>2.0947250964888129</v>
      </c>
      <c r="C142">
        <f>Demographics!I$3*((Demographics!I$2-Demographics!I147)/Demographics!I$4)^2</f>
        <v>7.2181540908479155E-2</v>
      </c>
      <c r="D142">
        <f>Demographics!J$3*((Demographics!J$2-Demographics!J147)/Demographics!J$4)^2</f>
        <v>22.649353351790769</v>
      </c>
      <c r="E142">
        <f>Demographics!K$3*((Demographics!K$2-Demographics!K147)/Demographics!K$4)^2</f>
        <v>112.32741704317355</v>
      </c>
      <c r="F142">
        <f>Demographics!L$3*((Demographics!L$2-Demographics!L147)/Demographics!L$4)^2</f>
        <v>35.136771716733847</v>
      </c>
      <c r="G142">
        <f>Demographics!M$3*((Demographics!M$2-Demographics!M147)/Demographics!M$4)^2</f>
        <v>66.068595247987759</v>
      </c>
      <c r="H142">
        <f>Demographics!N$3*((Demographics!N$2-Demographics!N147)/Demographics!N$4)^2</f>
        <v>6.4090070100735419</v>
      </c>
      <c r="I142">
        <f>Demographics!O$3*((Demographics!O$2-Demographics!O147)/Demographics!O$4)^2</f>
        <v>6.4736535118074784E-2</v>
      </c>
      <c r="J142">
        <f>Demographics!P$3*((Demographics!P$2-Demographics!P147)/Demographics!P$4)^2</f>
        <v>16.292221056298487</v>
      </c>
      <c r="K142">
        <f>Demographics!Q$3*((Demographics!Q$2-Demographics!Q147)/Demographics!Q$4)^2</f>
        <v>5.1693605657322399</v>
      </c>
      <c r="L142">
        <f>Demographics!R$3*((Demographics!R$2-Demographics!R147)/Demographics!R$4)^2</f>
        <v>2.8750481337976028</v>
      </c>
      <c r="M142">
        <f>Demographics!S$3*((Demographics!S$2-Demographics!S147)/Demographics!S$4)^2</f>
        <v>13.092712727666399</v>
      </c>
      <c r="N142">
        <f>Demographics!T$3*((Demographics!T$2-Demographics!T147)/Demographics!T$4)^2</f>
        <v>18.604422468774992</v>
      </c>
      <c r="O142">
        <f>Demographics!U$3*((Demographics!U$2-Demographics!U147)/Demographics!U$4)^2</f>
        <v>52.445955378168598</v>
      </c>
      <c r="P142">
        <f>Demographics!V$3*((Demographics!V$2-Demographics!V147)/Demographics!V$4)^2</f>
        <v>309.8088704270549</v>
      </c>
      <c r="Q142">
        <f>Demographics!W$3*((Demographics!W$2-Demographics!W147)/Demographics!W$4)^2</f>
        <v>23.872244477268147</v>
      </c>
      <c r="R142">
        <f>Demographics!X$3*((Demographics!X$2-Demographics!X147)/Demographics!X$4)^2</f>
        <v>0.37548677669166297</v>
      </c>
      <c r="S142">
        <f>Demographics!Y$3*((Demographics!Y$2-Demographics!Y147)/Demographics!Y$4)^2</f>
        <v>1.767807417437409</v>
      </c>
      <c r="T142">
        <f>Demographics!Z$3*((Demographics!Z$2-Demographics!Z147)/Demographics!Z$4)^2</f>
        <v>74.151257349103702</v>
      </c>
      <c r="U142">
        <f>Demographics!AA$3*((Demographics!AA$2-Demographics!AA147)/Demographics!AA$4)^2</f>
        <v>118.1596594897847</v>
      </c>
      <c r="V142">
        <f>Demographics!AB$3*((Demographics!AB$2-Demographics!AB147)/Demographics!AB$4)^2</f>
        <v>35.374908023709345</v>
      </c>
    </row>
    <row r="143" spans="1:22" x14ac:dyDescent="0.25">
      <c r="A143">
        <f>Demographics!G$3*((Demographics!G$2-Demographics!G148)/Demographics!G$4)^2</f>
        <v>0.62041355044156221</v>
      </c>
      <c r="B143">
        <f>Demographics!H$3*((Demographics!H$2-Demographics!H148)/Demographics!H$4)^2</f>
        <v>12.167442288614383</v>
      </c>
      <c r="C143">
        <f>Demographics!I$3*((Demographics!I$2-Demographics!I148)/Demographics!I$4)^2</f>
        <v>18.533951695025966</v>
      </c>
      <c r="D143">
        <f>Demographics!J$3*((Demographics!J$2-Demographics!J148)/Demographics!J$4)^2</f>
        <v>34.382745183755098</v>
      </c>
      <c r="E143">
        <f>Demographics!K$3*((Demographics!K$2-Demographics!K148)/Demographics!K$4)^2</f>
        <v>124.52419618389526</v>
      </c>
      <c r="F143">
        <f>Demographics!L$3*((Demographics!L$2-Demographics!L148)/Demographics!L$4)^2</f>
        <v>44.599686424053019</v>
      </c>
      <c r="G143">
        <f>Demographics!M$3*((Demographics!M$2-Demographics!M148)/Demographics!M$4)^2</f>
        <v>51.392407053288963</v>
      </c>
      <c r="H143">
        <f>Demographics!N$3*((Demographics!N$2-Demographics!N148)/Demographics!N$4)^2</f>
        <v>11.267250183127837</v>
      </c>
      <c r="I143">
        <f>Demographics!O$3*((Demographics!O$2-Demographics!O148)/Demographics!O$4)^2</f>
        <v>3.935296712248106</v>
      </c>
      <c r="J143">
        <f>Demographics!P$3*((Demographics!P$2-Demographics!P148)/Demographics!P$4)^2</f>
        <v>11.444372952071028</v>
      </c>
      <c r="K143">
        <f>Demographics!Q$3*((Demographics!Q$2-Demographics!Q148)/Demographics!Q$4)^2</f>
        <v>2.5892053293650812</v>
      </c>
      <c r="L143">
        <f>Demographics!R$3*((Demographics!R$2-Demographics!R148)/Demographics!R$4)^2</f>
        <v>2.7410128380362657</v>
      </c>
      <c r="M143">
        <f>Demographics!S$3*((Demographics!S$2-Demographics!S148)/Demographics!S$4)^2</f>
        <v>12.212726020314504</v>
      </c>
      <c r="N143">
        <f>Demographics!T$3*((Demographics!T$2-Demographics!T148)/Demographics!T$4)^2</f>
        <v>20.875473038364245</v>
      </c>
      <c r="O143">
        <f>Demographics!U$3*((Demographics!U$2-Demographics!U148)/Demographics!U$4)^2</f>
        <v>33.452260490005266</v>
      </c>
      <c r="P143">
        <f>Demographics!V$3*((Demographics!V$2-Demographics!V148)/Demographics!V$4)^2</f>
        <v>294.18992108960992</v>
      </c>
      <c r="Q143">
        <f>Demographics!W$3*((Demographics!W$2-Demographics!W148)/Demographics!W$4)^2</f>
        <v>20.247601381010217</v>
      </c>
      <c r="R143">
        <f>Demographics!X$3*((Demographics!X$2-Demographics!X148)/Demographics!X$4)^2</f>
        <v>0.97193781929474654</v>
      </c>
      <c r="S143">
        <f>Demographics!Y$3*((Demographics!Y$2-Demographics!Y148)/Demographics!Y$4)^2</f>
        <v>0.90947073032923764</v>
      </c>
      <c r="T143">
        <f>Demographics!Z$3*((Demographics!Z$2-Demographics!Z148)/Demographics!Z$4)^2</f>
        <v>87.255545729813178</v>
      </c>
      <c r="U143">
        <f>Demographics!AA$3*((Demographics!AA$2-Demographics!AA148)/Demographics!AA$4)^2</f>
        <v>75.721483320380131</v>
      </c>
      <c r="V143">
        <f>Demographics!AB$3*((Demographics!AB$2-Demographics!AB148)/Demographics!AB$4)^2</f>
        <v>11.570756030780352</v>
      </c>
    </row>
    <row r="144" spans="1:22" x14ac:dyDescent="0.25">
      <c r="A144">
        <f>Demographics!G$3*((Demographics!G$2-Demographics!G149)/Demographics!G$4)^2</f>
        <v>1.6321232727702917E-2</v>
      </c>
      <c r="B144">
        <f>Demographics!H$3*((Demographics!H$2-Demographics!H149)/Demographics!H$4)^2</f>
        <v>21.709615925785329</v>
      </c>
      <c r="C144">
        <f>Demographics!I$3*((Demographics!I$2-Demographics!I149)/Demographics!I$4)^2</f>
        <v>18.533951695025966</v>
      </c>
      <c r="D144">
        <f>Demographics!J$3*((Demographics!J$2-Demographics!J149)/Demographics!J$4)^2</f>
        <v>30.094137792487416</v>
      </c>
      <c r="E144">
        <f>Demographics!K$3*((Demographics!K$2-Demographics!K149)/Demographics!K$4)^2</f>
        <v>96.745224188123331</v>
      </c>
      <c r="F144">
        <f>Demographics!L$3*((Demographics!L$2-Demographics!L149)/Demographics!L$4)^2</f>
        <v>38.692172801259318</v>
      </c>
      <c r="G144">
        <f>Demographics!M$3*((Demographics!M$2-Demographics!M149)/Demographics!M$4)^2</f>
        <v>44.69263492605662</v>
      </c>
      <c r="H144">
        <f>Demographics!N$3*((Demographics!N$2-Demographics!N149)/Demographics!N$4)^2</f>
        <v>12.546916332346317</v>
      </c>
      <c r="I144">
        <f>Demographics!O$3*((Demographics!O$2-Demographics!O149)/Demographics!O$4)^2</f>
        <v>4.950282675401059E-2</v>
      </c>
      <c r="J144">
        <f>Demographics!P$3*((Demographics!P$2-Demographics!P149)/Demographics!P$4)^2</f>
        <v>6.192612134760731</v>
      </c>
      <c r="K144">
        <f>Demographics!Q$3*((Demographics!Q$2-Demographics!Q149)/Demographics!Q$4)^2</f>
        <v>1.6931539700408806</v>
      </c>
      <c r="L144">
        <f>Demographics!R$3*((Demographics!R$2-Demographics!R149)/Demographics!R$4)^2</f>
        <v>2.39310576398888</v>
      </c>
      <c r="M144">
        <f>Demographics!S$3*((Demographics!S$2-Demographics!S149)/Demographics!S$4)^2</f>
        <v>8.4539686350707388</v>
      </c>
      <c r="N144">
        <f>Demographics!T$3*((Demographics!T$2-Demographics!T149)/Demographics!T$4)^2</f>
        <v>15.358119556241643</v>
      </c>
      <c r="O144">
        <f>Demographics!U$3*((Demographics!U$2-Demographics!U149)/Demographics!U$4)^2</f>
        <v>27.746311100188997</v>
      </c>
      <c r="P144">
        <f>Demographics!V$3*((Demographics!V$2-Demographics!V149)/Demographics!V$4)^2</f>
        <v>250.86825882286519</v>
      </c>
      <c r="Q144">
        <f>Demographics!W$3*((Demographics!W$2-Demographics!W149)/Demographics!W$4)^2</f>
        <v>15.700232089390076</v>
      </c>
      <c r="R144">
        <f>Demographics!X$3*((Demographics!X$2-Demographics!X149)/Demographics!X$4)^2</f>
        <v>6.1059513771843701</v>
      </c>
      <c r="S144">
        <f>Demographics!Y$3*((Demographics!Y$2-Demographics!Y149)/Demographics!Y$4)^2</f>
        <v>3.5832206486290579</v>
      </c>
      <c r="T144">
        <f>Demographics!Z$3*((Demographics!Z$2-Demographics!Z149)/Demographics!Z$4)^2</f>
        <v>76.654447089232534</v>
      </c>
      <c r="U144">
        <f>Demographics!AA$3*((Demographics!AA$2-Demographics!AA149)/Demographics!AA$4)^2</f>
        <v>77.584676798143931</v>
      </c>
      <c r="V144">
        <f>Demographics!AB$3*((Demographics!AB$2-Demographics!AB149)/Demographics!AB$4)^2</f>
        <v>3.7805104802673219</v>
      </c>
    </row>
    <row r="145" spans="1:22" x14ac:dyDescent="0.25">
      <c r="A145">
        <f>Demographics!G$3*((Demographics!G$2-Demographics!G150)/Demographics!G$4)^2</f>
        <v>1.0292542092124211</v>
      </c>
      <c r="B145">
        <f>Demographics!H$3*((Demographics!H$2-Demographics!H150)/Demographics!H$4)^2</f>
        <v>2.0310400489415632</v>
      </c>
      <c r="C145">
        <f>Demographics!I$3*((Demographics!I$2-Demographics!I150)/Demographics!I$4)^2</f>
        <v>133.3355453719079</v>
      </c>
      <c r="D145">
        <f>Demographics!J$3*((Demographics!J$2-Demographics!J150)/Demographics!J$4)^2</f>
        <v>27.953492292992319</v>
      </c>
      <c r="E145">
        <f>Demographics!K$3*((Demographics!K$2-Demographics!K150)/Demographics!K$4)^2</f>
        <v>119.01515153562372</v>
      </c>
      <c r="F145">
        <f>Demographics!L$3*((Demographics!L$2-Demographics!L150)/Demographics!L$4)^2</f>
        <v>29.730188145165815</v>
      </c>
      <c r="G145">
        <f>Demographics!M$3*((Demographics!M$2-Demographics!M150)/Demographics!M$4)^2</f>
        <v>57.063709197143581</v>
      </c>
      <c r="H145">
        <f>Demographics!N$3*((Demographics!N$2-Demographics!N150)/Demographics!N$4)^2</f>
        <v>9.633121627026318</v>
      </c>
      <c r="I145">
        <f>Demographics!O$3*((Demographics!O$2-Demographics!O150)/Demographics!O$4)^2</f>
        <v>0.51241066288214598</v>
      </c>
      <c r="J145">
        <f>Demographics!P$3*((Demographics!P$2-Demographics!P150)/Demographics!P$4)^2</f>
        <v>23.71200956388277</v>
      </c>
      <c r="K145">
        <f>Demographics!Q$3*((Demographics!Q$2-Demographics!Q150)/Demographics!Q$4)^2</f>
        <v>5.6922186142827611</v>
      </c>
      <c r="L145">
        <f>Demographics!R$3*((Demographics!R$2-Demographics!R150)/Demographics!R$4)^2</f>
        <v>2.8350825970772511</v>
      </c>
      <c r="M145">
        <f>Demographics!S$3*((Demographics!S$2-Demographics!S150)/Demographics!S$4)^2</f>
        <v>13.192939523854552</v>
      </c>
      <c r="N145">
        <f>Demographics!T$3*((Demographics!T$2-Demographics!T150)/Demographics!T$4)^2</f>
        <v>23.550338362071514</v>
      </c>
      <c r="O145">
        <f>Demographics!U$3*((Demographics!U$2-Demographics!U150)/Demographics!U$4)^2</f>
        <v>55.171264644521102</v>
      </c>
      <c r="P145">
        <f>Demographics!V$3*((Demographics!V$2-Demographics!V150)/Demographics!V$4)^2</f>
        <v>322.25992915332597</v>
      </c>
      <c r="Q145">
        <f>Demographics!W$3*((Demographics!W$2-Demographics!W150)/Demographics!W$4)^2</f>
        <v>25.654858387979928</v>
      </c>
      <c r="R145">
        <f>Demographics!X$3*((Demographics!X$2-Demographics!X150)/Demographics!X$4)^2</f>
        <v>7.1934922979248368</v>
      </c>
      <c r="S145">
        <f>Demographics!Y$3*((Demographics!Y$2-Demographics!Y150)/Demographics!Y$4)^2</f>
        <v>4.5974315123128839</v>
      </c>
      <c r="T145">
        <f>Demographics!Z$3*((Demographics!Z$2-Demographics!Z150)/Demographics!Z$4)^2</f>
        <v>66.815022472903024</v>
      </c>
      <c r="U145">
        <f>Demographics!AA$3*((Demographics!AA$2-Demographics!AA150)/Demographics!AA$4)^2</f>
        <v>131.0756097728833</v>
      </c>
      <c r="V145">
        <f>Demographics!AB$3*((Demographics!AB$2-Demographics!AB150)/Demographics!AB$4)^2</f>
        <v>16.776582555252624</v>
      </c>
    </row>
    <row r="146" spans="1:22" x14ac:dyDescent="0.25">
      <c r="A146">
        <f>Demographics!G$3*((Demographics!G$2-Demographics!G151)/Demographics!G$4)^2</f>
        <v>1.5050866189851173</v>
      </c>
      <c r="B146">
        <f>Demographics!H$3*((Demographics!H$2-Demographics!H151)/Demographics!H$4)^2</f>
        <v>24.731467570945842</v>
      </c>
      <c r="C146">
        <f>Demographics!I$3*((Demographics!I$2-Demographics!I151)/Demographics!I$4)^2</f>
        <v>5.3375783250730908</v>
      </c>
      <c r="D146">
        <f>Demographics!J$3*((Demographics!J$2-Demographics!J151)/Demographics!J$4)^2</f>
        <v>41.372142399574827</v>
      </c>
      <c r="E146">
        <f>Demographics!K$3*((Demographics!K$2-Demographics!K151)/Demographics!K$4)^2</f>
        <v>104.5746881488561</v>
      </c>
      <c r="F146">
        <f>Demographics!L$3*((Demographics!L$2-Demographics!L151)/Demographics!L$4)^2</f>
        <v>48.660203636493641</v>
      </c>
      <c r="G146">
        <f>Demographics!M$3*((Demographics!M$2-Demographics!M151)/Demographics!M$4)^2</f>
        <v>106.67726098652494</v>
      </c>
      <c r="H146">
        <f>Demographics!N$3*((Demographics!N$2-Demographics!N151)/Demographics!N$4)^2</f>
        <v>36.210876898501084</v>
      </c>
      <c r="I146">
        <f>Demographics!O$3*((Demographics!O$2-Demographics!O151)/Demographics!O$4)^2</f>
        <v>12.550225949758364</v>
      </c>
      <c r="J146">
        <f>Demographics!P$3*((Demographics!P$2-Demographics!P151)/Demographics!P$4)^2</f>
        <v>8.4766488549305024</v>
      </c>
      <c r="K146">
        <f>Demographics!Q$3*((Demographics!Q$2-Demographics!Q151)/Demographics!Q$4)^2</f>
        <v>3.1507746465071431</v>
      </c>
      <c r="L146">
        <f>Demographics!R$3*((Demographics!R$2-Demographics!R151)/Demographics!R$4)^2</f>
        <v>1.5544098111417901</v>
      </c>
      <c r="M146">
        <f>Demographics!S$3*((Demographics!S$2-Demographics!S151)/Demographics!S$4)^2</f>
        <v>11.384943987322025</v>
      </c>
      <c r="N146">
        <f>Demographics!T$3*((Demographics!T$2-Demographics!T151)/Demographics!T$4)^2</f>
        <v>9.2219115449328317</v>
      </c>
      <c r="O146">
        <f>Demographics!U$3*((Demographics!U$2-Demographics!U151)/Demographics!U$4)^2</f>
        <v>39.28319370560196</v>
      </c>
      <c r="P146">
        <f>Demographics!V$3*((Demographics!V$2-Demographics!V151)/Demographics!V$4)^2</f>
        <v>281.07641275853388</v>
      </c>
      <c r="Q146">
        <f>Demographics!W$3*((Demographics!W$2-Demographics!W151)/Demographics!W$4)^2</f>
        <v>20.283999570624758</v>
      </c>
      <c r="R146">
        <f>Demographics!X$3*((Demographics!X$2-Demographics!X151)/Demographics!X$4)^2</f>
        <v>72.151779876611116</v>
      </c>
      <c r="S146">
        <f>Demographics!Y$3*((Demographics!Y$2-Demographics!Y151)/Demographics!Y$4)^2</f>
        <v>15.297321338049368</v>
      </c>
      <c r="T146">
        <f>Demographics!Z$3*((Demographics!Z$2-Demographics!Z151)/Demographics!Z$4)^2</f>
        <v>64.460353071796433</v>
      </c>
      <c r="U146">
        <f>Demographics!AA$3*((Demographics!AA$2-Demographics!AA151)/Demographics!AA$4)^2</f>
        <v>83.985635947000446</v>
      </c>
      <c r="V146">
        <f>Demographics!AB$3*((Demographics!AB$2-Demographics!AB151)/Demographics!AB$4)^2</f>
        <v>13.689520309661306</v>
      </c>
    </row>
    <row r="147" spans="1:22" x14ac:dyDescent="0.25">
      <c r="A147">
        <f>Demographics!G$3*((Demographics!G$2-Demographics!G152)/Demographics!G$4)^2</f>
        <v>0.19162270838111428</v>
      </c>
      <c r="B147">
        <f>Demographics!H$3*((Demographics!H$2-Demographics!H152)/Demographics!H$4)^2</f>
        <v>4.316861756115884</v>
      </c>
      <c r="C147">
        <f>Demographics!I$3*((Demographics!I$2-Demographics!I152)/Demographics!I$4)^2</f>
        <v>3.5229451034661379</v>
      </c>
      <c r="D147">
        <f>Demographics!J$3*((Demographics!J$2-Demographics!J152)/Demographics!J$4)^2</f>
        <v>30.947529976282457</v>
      </c>
      <c r="E147">
        <f>Demographics!K$3*((Demographics!K$2-Demographics!K152)/Demographics!K$4)^2</f>
        <v>114.28898498675986</v>
      </c>
      <c r="F147">
        <f>Demographics!L$3*((Demographics!L$2-Demographics!L152)/Demographics!L$4)^2</f>
        <v>50.568443647128177</v>
      </c>
      <c r="G147">
        <f>Demographics!M$3*((Demographics!M$2-Demographics!M152)/Demographics!M$4)^2</f>
        <v>75.193473052293911</v>
      </c>
      <c r="H147">
        <f>Demographics!N$3*((Demographics!N$2-Demographics!N152)/Demographics!N$4)^2</f>
        <v>11.088848599627363</v>
      </c>
      <c r="I147">
        <f>Demographics!O$3*((Demographics!O$2-Demographics!O152)/Demographics!O$4)^2</f>
        <v>2.0000337939132962</v>
      </c>
      <c r="J147">
        <f>Demographics!P$3*((Demographics!P$2-Demographics!P152)/Demographics!P$4)^2</f>
        <v>20.440819300204328</v>
      </c>
      <c r="K147">
        <f>Demographics!Q$3*((Demographics!Q$2-Demographics!Q152)/Demographics!Q$4)^2</f>
        <v>5.9893751768919943</v>
      </c>
      <c r="L147">
        <f>Demographics!R$3*((Demographics!R$2-Demographics!R152)/Demographics!R$4)^2</f>
        <v>2.9342645637511082</v>
      </c>
      <c r="M147">
        <f>Demographics!S$3*((Demographics!S$2-Demographics!S152)/Demographics!S$4)^2</f>
        <v>13.257831214069608</v>
      </c>
      <c r="N147">
        <f>Demographics!T$3*((Demographics!T$2-Demographics!T152)/Demographics!T$4)^2</f>
        <v>20.631059111035714</v>
      </c>
      <c r="O147">
        <f>Demographics!U$3*((Demographics!U$2-Demographics!U152)/Demographics!U$4)^2</f>
        <v>54.424967591765771</v>
      </c>
      <c r="P147">
        <f>Demographics!V$3*((Demographics!V$2-Demographics!V152)/Demographics!V$4)^2</f>
        <v>320.02165759298782</v>
      </c>
      <c r="Q147">
        <f>Demographics!W$3*((Demographics!W$2-Demographics!W152)/Demographics!W$4)^2</f>
        <v>25.302718205862117</v>
      </c>
      <c r="R147">
        <f>Demographics!X$3*((Demographics!X$2-Demographics!X152)/Demographics!X$4)^2</f>
        <v>7.3552746026401872</v>
      </c>
      <c r="S147">
        <f>Demographics!Y$3*((Demographics!Y$2-Demographics!Y152)/Demographics!Y$4)^2</f>
        <v>6.597284329714237E-3</v>
      </c>
      <c r="T147">
        <f>Demographics!Z$3*((Demographics!Z$2-Demographics!Z152)/Demographics!Z$4)^2</f>
        <v>94.897262903452855</v>
      </c>
      <c r="U147">
        <f>Demographics!AA$3*((Demographics!AA$2-Demographics!AA152)/Demographics!AA$4)^2</f>
        <v>101.53204957252098</v>
      </c>
      <c r="V147">
        <f>Demographics!AB$3*((Demographics!AB$2-Demographics!AB152)/Demographics!AB$4)^2</f>
        <v>35.9382652026408</v>
      </c>
    </row>
    <row r="148" spans="1:22" x14ac:dyDescent="0.25">
      <c r="A148">
        <f>Demographics!G$3*((Demographics!G$2-Demographics!G153)/Demographics!G$4)^2</f>
        <v>0.27870693283134929</v>
      </c>
      <c r="B148">
        <f>Demographics!H$3*((Demographics!H$2-Demographics!H153)/Demographics!H$4)^2</f>
        <v>6.5298868247010065</v>
      </c>
      <c r="C148">
        <f>Demographics!I$3*((Demographics!I$2-Demographics!I153)/Demographics!I$4)^2</f>
        <v>0.17461838422473708</v>
      </c>
      <c r="D148">
        <f>Demographics!J$3*((Demographics!J$2-Demographics!J153)/Demographics!J$4)^2</f>
        <v>26.31341878365642</v>
      </c>
      <c r="E148">
        <f>Demographics!K$3*((Demographics!K$2-Demographics!K153)/Demographics!K$4)^2</f>
        <v>113.23304767504162</v>
      </c>
      <c r="F148">
        <f>Demographics!L$3*((Demographics!L$2-Demographics!L153)/Demographics!L$4)^2</f>
        <v>42.221236849685731</v>
      </c>
      <c r="G148">
        <f>Demographics!M$3*((Demographics!M$2-Demographics!M153)/Demographics!M$4)^2</f>
        <v>78.163873159156253</v>
      </c>
      <c r="H148">
        <f>Demographics!N$3*((Demographics!N$2-Demographics!N153)/Demographics!N$4)^2</f>
        <v>12.022075030650985</v>
      </c>
      <c r="I148">
        <f>Demographics!O$3*((Demographics!O$2-Demographics!O153)/Demographics!O$4)^2</f>
        <v>0.47482697824893244</v>
      </c>
      <c r="J148">
        <f>Demographics!P$3*((Demographics!P$2-Demographics!P153)/Demographics!P$4)^2</f>
        <v>11.027846570107947</v>
      </c>
      <c r="K148">
        <f>Demographics!Q$3*((Demographics!Q$2-Demographics!Q153)/Demographics!Q$4)^2</f>
        <v>4.9435802244920417</v>
      </c>
      <c r="L148">
        <f>Demographics!R$3*((Demographics!R$2-Demographics!R153)/Demographics!R$4)^2</f>
        <v>2.8558585022845873</v>
      </c>
      <c r="M148">
        <f>Demographics!S$3*((Demographics!S$2-Demographics!S153)/Demographics!S$4)^2</f>
        <v>11.82249045640606</v>
      </c>
      <c r="N148">
        <f>Demographics!T$3*((Demographics!T$2-Demographics!T153)/Demographics!T$4)^2</f>
        <v>17.468320138535802</v>
      </c>
      <c r="O148">
        <f>Demographics!U$3*((Demographics!U$2-Demographics!U153)/Demographics!U$4)^2</f>
        <v>43.588384212981126</v>
      </c>
      <c r="P148">
        <f>Demographics!V$3*((Demographics!V$2-Demographics!V153)/Demographics!V$4)^2</f>
        <v>309.83055722015445</v>
      </c>
      <c r="Q148">
        <f>Demographics!W$3*((Demographics!W$2-Demographics!W153)/Demographics!W$4)^2</f>
        <v>19.364079107182956</v>
      </c>
      <c r="R148">
        <f>Demographics!X$3*((Demographics!X$2-Demographics!X153)/Demographics!X$4)^2</f>
        <v>2.2595443853960671</v>
      </c>
      <c r="S148">
        <f>Demographics!Y$3*((Demographics!Y$2-Demographics!Y153)/Demographics!Y$4)^2</f>
        <v>0.26164324265389727</v>
      </c>
      <c r="T148">
        <f>Demographics!Z$3*((Demographics!Z$2-Demographics!Z153)/Demographics!Z$4)^2</f>
        <v>76.914589845755714</v>
      </c>
      <c r="U148">
        <f>Demographics!AA$3*((Demographics!AA$2-Demographics!AA153)/Demographics!AA$4)^2</f>
        <v>92.956095941074977</v>
      </c>
      <c r="V148">
        <f>Demographics!AB$3*((Demographics!AB$2-Demographics!AB153)/Demographics!AB$4)^2</f>
        <v>23.995968919907092</v>
      </c>
    </row>
    <row r="149" spans="1:22" x14ac:dyDescent="0.25">
      <c r="A149">
        <f>Demographics!G$3*((Demographics!G$2-Demographics!G154)/Demographics!G$4)^2</f>
        <v>6.7707172684036241</v>
      </c>
      <c r="B149">
        <f>Demographics!H$3*((Demographics!H$2-Demographics!H154)/Demographics!H$4)^2</f>
        <v>30.478258440428768</v>
      </c>
      <c r="C149">
        <f>Demographics!I$3*((Demographics!I$2-Demographics!I154)/Demographics!I$4)^2</f>
        <v>13.87310309487175</v>
      </c>
      <c r="D149">
        <f>Demographics!J$3*((Demographics!J$2-Demographics!J154)/Demographics!J$4)^2</f>
        <v>63.560880863656017</v>
      </c>
      <c r="E149">
        <f>Demographics!K$3*((Demographics!K$2-Demographics!K154)/Demographics!K$4)^2</f>
        <v>106.76771945287422</v>
      </c>
      <c r="F149">
        <f>Demographics!L$3*((Demographics!L$2-Demographics!L154)/Demographics!L$4)^2</f>
        <v>70.484222240626451</v>
      </c>
      <c r="G149">
        <f>Demographics!M$3*((Demographics!M$2-Demographics!M154)/Demographics!M$4)^2</f>
        <v>170.21812451802833</v>
      </c>
      <c r="H149">
        <f>Demographics!N$3*((Demographics!N$2-Demographics!N154)/Demographics!N$4)^2</f>
        <v>62.079965152324107</v>
      </c>
      <c r="I149">
        <f>Demographics!O$3*((Demographics!O$2-Demographics!O154)/Demographics!O$4)^2</f>
        <v>52.567616644727636</v>
      </c>
      <c r="J149">
        <f>Demographics!P$3*((Demographics!P$2-Demographics!P154)/Demographics!P$4)^2</f>
        <v>8.0531231108353669</v>
      </c>
      <c r="K149">
        <f>Demographics!Q$3*((Demographics!Q$2-Demographics!Q154)/Demographics!Q$4)^2</f>
        <v>2.0335791840249384</v>
      </c>
      <c r="L149">
        <f>Demographics!R$3*((Demographics!R$2-Demographics!R154)/Demographics!R$4)^2</f>
        <v>1.8089522883633389</v>
      </c>
      <c r="M149">
        <f>Demographics!S$3*((Demographics!S$2-Demographics!S154)/Demographics!S$4)^2</f>
        <v>11.879058422623659</v>
      </c>
      <c r="N149">
        <f>Demographics!T$3*((Demographics!T$2-Demographics!T154)/Demographics!T$4)^2</f>
        <v>3.8132839587773346</v>
      </c>
      <c r="O149">
        <f>Demographics!U$3*((Demographics!U$2-Demographics!U154)/Demographics!U$4)^2</f>
        <v>45.477107320400741</v>
      </c>
      <c r="P149">
        <f>Demographics!V$3*((Demographics!V$2-Demographics!V154)/Demographics!V$4)^2</f>
        <v>296.37198370415251</v>
      </c>
      <c r="Q149">
        <f>Demographics!W$3*((Demographics!W$2-Demographics!W154)/Demographics!W$4)^2</f>
        <v>22.631952908387081</v>
      </c>
      <c r="R149">
        <f>Demographics!X$3*((Demographics!X$2-Demographics!X154)/Demographics!X$4)^2</f>
        <v>76.81270290307728</v>
      </c>
      <c r="S149">
        <f>Demographics!Y$3*((Demographics!Y$2-Demographics!Y154)/Demographics!Y$4)^2</f>
        <v>16.156257942709409</v>
      </c>
      <c r="T149">
        <f>Demographics!Z$3*((Demographics!Z$2-Demographics!Z154)/Demographics!Z$4)^2</f>
        <v>123.97350178511394</v>
      </c>
      <c r="U149">
        <f>Demographics!AA$3*((Demographics!AA$2-Demographics!AA154)/Demographics!AA$4)^2</f>
        <v>86.361107650034683</v>
      </c>
      <c r="V149">
        <f>Demographics!AB$3*((Demographics!AB$2-Demographics!AB154)/Demographics!AB$4)^2</f>
        <v>2.522571086125355</v>
      </c>
    </row>
    <row r="150" spans="1:22" x14ac:dyDescent="0.25">
      <c r="A150">
        <f>Demographics!G$3*((Demographics!G$2-Demographics!G155)/Demographics!G$4)^2</f>
        <v>0.10321132486824584</v>
      </c>
      <c r="B150">
        <f>Demographics!H$3*((Demographics!H$2-Demographics!H155)/Demographics!H$4)^2</f>
        <v>11.755705247967215</v>
      </c>
      <c r="C150">
        <f>Demographics!I$3*((Demographics!I$2-Demographics!I155)/Demographics!I$4)^2</f>
        <v>33.585982890096041</v>
      </c>
      <c r="D150">
        <f>Demographics!J$3*((Demographics!J$2-Demographics!J155)/Demographics!J$4)^2</f>
        <v>35.720535701075278</v>
      </c>
      <c r="E150">
        <f>Demographics!K$3*((Demographics!K$2-Demographics!K155)/Demographics!K$4)^2</f>
        <v>117.7120154661898</v>
      </c>
      <c r="F150">
        <f>Demographics!L$3*((Demographics!L$2-Demographics!L155)/Demographics!L$4)^2</f>
        <v>53.170430344136612</v>
      </c>
      <c r="G150">
        <f>Demographics!M$3*((Demographics!M$2-Demographics!M155)/Demographics!M$4)^2</f>
        <v>70.816579370411574</v>
      </c>
      <c r="H150">
        <f>Demographics!N$3*((Demographics!N$2-Demographics!N155)/Demographics!N$4)^2</f>
        <v>23.171665297980809</v>
      </c>
      <c r="I150">
        <f>Demographics!O$3*((Demographics!O$2-Demographics!O155)/Demographics!O$4)^2</f>
        <v>3.3283088228801185</v>
      </c>
      <c r="J150">
        <f>Demographics!P$3*((Demographics!P$2-Demographics!P155)/Demographics!P$4)^2</f>
        <v>13.373190805308493</v>
      </c>
      <c r="K150">
        <f>Demographics!Q$3*((Demographics!Q$2-Demographics!Q155)/Demographics!Q$4)^2</f>
        <v>0.4043024392704182</v>
      </c>
      <c r="L150">
        <f>Demographics!R$3*((Demographics!R$2-Demographics!R155)/Demographics!R$4)^2</f>
        <v>2.5638886376216354</v>
      </c>
      <c r="M150">
        <f>Demographics!S$3*((Demographics!S$2-Demographics!S155)/Demographics!S$4)^2</f>
        <v>13.463329408185633</v>
      </c>
      <c r="N150">
        <f>Demographics!T$3*((Demographics!T$2-Demographics!T155)/Demographics!T$4)^2</f>
        <v>13.938664928225215</v>
      </c>
      <c r="O150">
        <f>Demographics!U$3*((Demographics!U$2-Demographics!U155)/Demographics!U$4)^2</f>
        <v>44.542722756771965</v>
      </c>
      <c r="P150">
        <f>Demographics!V$3*((Demographics!V$2-Demographics!V155)/Demographics!V$4)^2</f>
        <v>308.26949390905747</v>
      </c>
      <c r="Q150">
        <f>Demographics!W$3*((Demographics!W$2-Demographics!W155)/Demographics!W$4)^2</f>
        <v>23.088282401799965</v>
      </c>
      <c r="R150">
        <f>Demographics!X$3*((Demographics!X$2-Demographics!X155)/Demographics!X$4)^2</f>
        <v>20.6248444932084</v>
      </c>
      <c r="S150">
        <f>Demographics!Y$3*((Demographics!Y$2-Demographics!Y155)/Demographics!Y$4)^2</f>
        <v>0.96710206959123624</v>
      </c>
      <c r="T150">
        <f>Demographics!Z$3*((Demographics!Z$2-Demographics!Z155)/Demographics!Z$4)^2</f>
        <v>98.840833142875411</v>
      </c>
      <c r="U150">
        <f>Demographics!AA$3*((Demographics!AA$2-Demographics!AA155)/Demographics!AA$4)^2</f>
        <v>110.01626038566167</v>
      </c>
      <c r="V150">
        <f>Demographics!AB$3*((Demographics!AB$2-Demographics!AB155)/Demographics!AB$4)^2</f>
        <v>10.942105933343772</v>
      </c>
    </row>
    <row r="151" spans="1:22" x14ac:dyDescent="0.25">
      <c r="A151">
        <f>Demographics!G$3*((Demographics!G$2-Demographics!G156)/Demographics!G$4)^2</f>
        <v>6.7219194651034098E-2</v>
      </c>
      <c r="B151">
        <f>Demographics!H$3*((Demographics!H$2-Demographics!H156)/Demographics!H$4)^2</f>
        <v>28.454147980693115</v>
      </c>
      <c r="C151">
        <f>Demographics!I$3*((Demographics!I$2-Demographics!I156)/Demographics!I$4)^2</f>
        <v>3.4961604494650724</v>
      </c>
      <c r="D151">
        <f>Demographics!J$3*((Demographics!J$2-Demographics!J156)/Demographics!J$4)^2</f>
        <v>27.174057215114203</v>
      </c>
      <c r="E151">
        <f>Demographics!K$3*((Demographics!K$2-Demographics!K156)/Demographics!K$4)^2</f>
        <v>102.26257668155758</v>
      </c>
      <c r="F151">
        <f>Demographics!L$3*((Demographics!L$2-Demographics!L156)/Demographics!L$4)^2</f>
        <v>47.207752102977423</v>
      </c>
      <c r="G151">
        <f>Demographics!M$3*((Demographics!M$2-Demographics!M156)/Demographics!M$4)^2</f>
        <v>95.02126557039648</v>
      </c>
      <c r="H151">
        <f>Demographics!N$3*((Demographics!N$2-Demographics!N156)/Demographics!N$4)^2</f>
        <v>26.85935401012626</v>
      </c>
      <c r="I151">
        <f>Demographics!O$3*((Demographics!O$2-Demographics!O156)/Demographics!O$4)^2</f>
        <v>21.010057642399381</v>
      </c>
      <c r="J151">
        <f>Demographics!P$3*((Demographics!P$2-Demographics!P156)/Demographics!P$4)^2</f>
        <v>12.904703546545903</v>
      </c>
      <c r="K151">
        <f>Demographics!Q$3*((Demographics!Q$2-Demographics!Q156)/Demographics!Q$4)^2</f>
        <v>3.2614645571359362</v>
      </c>
      <c r="L151">
        <f>Demographics!R$3*((Demographics!R$2-Demographics!R156)/Demographics!R$4)^2</f>
        <v>2.1548360926037393</v>
      </c>
      <c r="M151">
        <f>Demographics!S$3*((Demographics!S$2-Demographics!S156)/Demographics!S$4)^2</f>
        <v>11.9379052440579</v>
      </c>
      <c r="N151">
        <f>Demographics!T$3*((Demographics!T$2-Demographics!T156)/Demographics!T$4)^2</f>
        <v>11.009139969392962</v>
      </c>
      <c r="O151">
        <f>Demographics!U$3*((Demographics!U$2-Demographics!U156)/Demographics!U$4)^2</f>
        <v>50.128837810797997</v>
      </c>
      <c r="P151">
        <f>Demographics!V$3*((Demographics!V$2-Demographics!V156)/Demographics!V$4)^2</f>
        <v>301.42199643497497</v>
      </c>
      <c r="Q151">
        <f>Demographics!W$3*((Demographics!W$2-Demographics!W156)/Demographics!W$4)^2</f>
        <v>21.564195438990453</v>
      </c>
      <c r="R151">
        <f>Demographics!X$3*((Demographics!X$2-Demographics!X156)/Demographics!X$4)^2</f>
        <v>15.600739500732445</v>
      </c>
      <c r="S151">
        <f>Demographics!Y$3*((Demographics!Y$2-Demographics!Y156)/Demographics!Y$4)^2</f>
        <v>1.4164955239288382</v>
      </c>
      <c r="T151">
        <f>Demographics!Z$3*((Demographics!Z$2-Demographics!Z156)/Demographics!Z$4)^2</f>
        <v>103.66372223229052</v>
      </c>
      <c r="U151">
        <f>Demographics!AA$3*((Demographics!AA$2-Demographics!AA156)/Demographics!AA$4)^2</f>
        <v>112.75716473311205</v>
      </c>
      <c r="V151">
        <f>Demographics!AB$3*((Demographics!AB$2-Demographics!AB156)/Demographics!AB$4)^2</f>
        <v>5.3261526464694349</v>
      </c>
    </row>
    <row r="152" spans="1:22" x14ac:dyDescent="0.25">
      <c r="A152">
        <f>Demographics!G$3*((Demographics!G$2-Demographics!G157)/Demographics!G$4)^2</f>
        <v>9.9029538433525275</v>
      </c>
      <c r="B152">
        <f>Demographics!H$3*((Demographics!H$2-Demographics!H157)/Demographics!H$4)^2</f>
        <v>111.01768215180331</v>
      </c>
      <c r="C152">
        <f>Demographics!I$3*((Demographics!I$2-Demographics!I157)/Demographics!I$4)^2</f>
        <v>43.490240344494289</v>
      </c>
      <c r="D152">
        <f>Demographics!J$3*((Demographics!J$2-Demographics!J157)/Demographics!J$4)^2</f>
        <v>33.229021498932291</v>
      </c>
      <c r="E152">
        <f>Demographics!K$3*((Demographics!K$2-Demographics!K157)/Demographics!K$4)^2</f>
        <v>104.42558316346893</v>
      </c>
      <c r="F152">
        <f>Demographics!L$3*((Demographics!L$2-Demographics!L157)/Demographics!L$4)^2</f>
        <v>0.44586975313099142</v>
      </c>
      <c r="G152">
        <f>Demographics!M$3*((Demographics!M$2-Demographics!M157)/Demographics!M$4)^2</f>
        <v>230.74847008125789</v>
      </c>
      <c r="H152">
        <f>Demographics!N$3*((Demographics!N$2-Demographics!N157)/Demographics!N$4)^2</f>
        <v>6.114563399724009</v>
      </c>
      <c r="I152">
        <f>Demographics!O$3*((Demographics!O$2-Demographics!O157)/Demographics!O$4)^2</f>
        <v>77.827411361863625</v>
      </c>
      <c r="J152">
        <f>Demographics!P$3*((Demographics!P$2-Demographics!P157)/Demographics!P$4)^2</f>
        <v>20.241061010425305</v>
      </c>
      <c r="K152">
        <f>Demographics!Q$3*((Demographics!Q$2-Demographics!Q157)/Demographics!Q$4)^2</f>
        <v>6.642441048492123</v>
      </c>
      <c r="L152">
        <f>Demographics!R$3*((Demographics!R$2-Demographics!R157)/Demographics!R$4)^2</f>
        <v>2.9871616265383771</v>
      </c>
      <c r="M152">
        <f>Demographics!S$3*((Demographics!S$2-Demographics!S157)/Demographics!S$4)^2</f>
        <v>13.808261255421495</v>
      </c>
      <c r="N152">
        <f>Demographics!T$3*((Demographics!T$2-Demographics!T157)/Demographics!T$4)^2</f>
        <v>25.531142249566841</v>
      </c>
      <c r="O152">
        <f>Demographics!U$3*((Demographics!U$2-Demographics!U157)/Demographics!U$4)^2</f>
        <v>54.801364241134571</v>
      </c>
      <c r="P152">
        <f>Demographics!V$3*((Demographics!V$2-Demographics!V157)/Demographics!V$4)^2</f>
        <v>322.91776575235116</v>
      </c>
      <c r="Q152">
        <f>Demographics!W$3*((Demographics!W$2-Demographics!W157)/Demographics!W$4)^2</f>
        <v>25.947206159316423</v>
      </c>
      <c r="R152">
        <f>Demographics!X$3*((Demographics!X$2-Demographics!X157)/Demographics!X$4)^2</f>
        <v>48.035595015674332</v>
      </c>
      <c r="S152">
        <f>Demographics!Y$3*((Demographics!Y$2-Demographics!Y157)/Demographics!Y$4)^2</f>
        <v>14.644713222129667</v>
      </c>
      <c r="T152">
        <f>Demographics!Z$3*((Demographics!Z$2-Demographics!Z157)/Demographics!Z$4)^2</f>
        <v>3.9524780329450113</v>
      </c>
      <c r="U152">
        <f>Demographics!AA$3*((Demographics!AA$2-Demographics!AA157)/Demographics!AA$4)^2</f>
        <v>229.77168785487518</v>
      </c>
      <c r="V152">
        <f>Demographics!AB$3*((Demographics!AB$2-Demographics!AB157)/Demographics!AB$4)^2</f>
        <v>425.16108656327185</v>
      </c>
    </row>
  </sheetData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theme="6" tint="0.79998168889431442"/>
  </sheetPr>
  <dimension ref="A1:F152"/>
  <sheetViews>
    <sheetView workbookViewId="0">
      <selection activeCell="M6" sqref="M6"/>
    </sheetView>
  </sheetViews>
  <sheetFormatPr defaultRowHeight="12.5" x14ac:dyDescent="0.25"/>
  <cols>
    <col min="1" max="1" width="9.08984375" style="81"/>
    <col min="2" max="2" width="30.7265625" style="81" customWidth="1"/>
    <col min="3" max="3" width="9.08984375" style="81"/>
  </cols>
  <sheetData>
    <row r="1" spans="1:6" x14ac:dyDescent="0.25">
      <c r="A1" s="61">
        <v>301</v>
      </c>
      <c r="B1" s="60" t="s">
        <v>228</v>
      </c>
      <c r="C1" s="61">
        <v>301</v>
      </c>
      <c r="F1">
        <f>C1-A1</f>
        <v>0</v>
      </c>
    </row>
    <row r="2" spans="1:6" x14ac:dyDescent="0.25">
      <c r="A2" s="61">
        <v>302</v>
      </c>
      <c r="B2" s="60" t="s">
        <v>17</v>
      </c>
      <c r="C2" s="61">
        <v>302</v>
      </c>
      <c r="F2">
        <f t="shared" ref="F2:F65" si="0">C2-A2</f>
        <v>0</v>
      </c>
    </row>
    <row r="3" spans="1:6" x14ac:dyDescent="0.25">
      <c r="A3" s="61">
        <v>370</v>
      </c>
      <c r="B3" s="60" t="s">
        <v>58</v>
      </c>
      <c r="C3" s="61">
        <v>370</v>
      </c>
      <c r="F3">
        <f t="shared" si="0"/>
        <v>0</v>
      </c>
    </row>
    <row r="4" spans="1:6" x14ac:dyDescent="0.25">
      <c r="A4" s="61">
        <v>800</v>
      </c>
      <c r="B4" s="60" t="s">
        <v>229</v>
      </c>
      <c r="C4" s="61">
        <v>800</v>
      </c>
      <c r="F4">
        <f t="shared" si="0"/>
        <v>0</v>
      </c>
    </row>
    <row r="5" spans="1:6" x14ac:dyDescent="0.25">
      <c r="A5" s="61">
        <v>822</v>
      </c>
      <c r="B5" s="60" t="s">
        <v>241</v>
      </c>
      <c r="C5" s="61">
        <v>822</v>
      </c>
      <c r="F5">
        <f t="shared" si="0"/>
        <v>0</v>
      </c>
    </row>
    <row r="6" spans="1:6" x14ac:dyDescent="0.25">
      <c r="A6" s="61">
        <v>303</v>
      </c>
      <c r="B6" s="60" t="s">
        <v>18</v>
      </c>
      <c r="C6" s="61">
        <v>303</v>
      </c>
      <c r="F6">
        <f t="shared" si="0"/>
        <v>0</v>
      </c>
    </row>
    <row r="7" spans="1:6" x14ac:dyDescent="0.25">
      <c r="A7" s="61">
        <v>330</v>
      </c>
      <c r="B7" s="60" t="s">
        <v>36</v>
      </c>
      <c r="C7" s="61">
        <v>330</v>
      </c>
      <c r="F7">
        <f t="shared" si="0"/>
        <v>0</v>
      </c>
    </row>
    <row r="8" spans="1:6" x14ac:dyDescent="0.25">
      <c r="A8" s="61">
        <v>889</v>
      </c>
      <c r="B8" s="60" t="s">
        <v>227</v>
      </c>
      <c r="C8" s="61">
        <v>889</v>
      </c>
      <c r="F8">
        <f t="shared" si="0"/>
        <v>0</v>
      </c>
    </row>
    <row r="9" spans="1:6" x14ac:dyDescent="0.25">
      <c r="A9" s="61">
        <v>890</v>
      </c>
      <c r="B9" s="60" t="s">
        <v>129</v>
      </c>
      <c r="C9" s="61">
        <v>890</v>
      </c>
      <c r="F9">
        <f t="shared" si="0"/>
        <v>0</v>
      </c>
    </row>
    <row r="10" spans="1:6" x14ac:dyDescent="0.25">
      <c r="A10" s="61">
        <v>350</v>
      </c>
      <c r="B10" s="60" t="s">
        <v>48</v>
      </c>
      <c r="C10" s="61">
        <v>350</v>
      </c>
      <c r="F10">
        <f t="shared" si="0"/>
        <v>0</v>
      </c>
    </row>
    <row r="11" spans="1:6" x14ac:dyDescent="0.25">
      <c r="A11" s="61">
        <v>839</v>
      </c>
      <c r="B11" s="60" t="s">
        <v>245</v>
      </c>
      <c r="C11" s="61">
        <v>839</v>
      </c>
      <c r="F11">
        <f t="shared" si="0"/>
        <v>0</v>
      </c>
    </row>
    <row r="12" spans="1:6" x14ac:dyDescent="0.25">
      <c r="A12" s="61">
        <v>867</v>
      </c>
      <c r="B12" s="60" t="s">
        <v>107</v>
      </c>
      <c r="C12" s="61">
        <v>867</v>
      </c>
      <c r="F12">
        <f t="shared" si="0"/>
        <v>0</v>
      </c>
    </row>
    <row r="13" spans="1:6" x14ac:dyDescent="0.25">
      <c r="A13" s="61">
        <v>380</v>
      </c>
      <c r="B13" s="60" t="s">
        <v>62</v>
      </c>
      <c r="C13" s="61">
        <v>380</v>
      </c>
      <c r="F13">
        <f t="shared" si="0"/>
        <v>0</v>
      </c>
    </row>
    <row r="14" spans="1:6" x14ac:dyDescent="0.25">
      <c r="A14" s="61">
        <v>304</v>
      </c>
      <c r="B14" s="60" t="s">
        <v>19</v>
      </c>
      <c r="C14" s="61">
        <v>304</v>
      </c>
      <c r="F14">
        <f t="shared" si="0"/>
        <v>0</v>
      </c>
    </row>
    <row r="15" spans="1:6" x14ac:dyDescent="0.25">
      <c r="A15" s="61">
        <v>846</v>
      </c>
      <c r="B15" s="60" t="s">
        <v>230</v>
      </c>
      <c r="C15" s="61">
        <v>846</v>
      </c>
      <c r="F15">
        <f t="shared" si="0"/>
        <v>0</v>
      </c>
    </row>
    <row r="16" spans="1:6" x14ac:dyDescent="0.25">
      <c r="A16" s="61">
        <v>801</v>
      </c>
      <c r="B16" s="60" t="s">
        <v>231</v>
      </c>
      <c r="C16" s="61">
        <v>801</v>
      </c>
      <c r="F16">
        <f t="shared" si="0"/>
        <v>0</v>
      </c>
    </row>
    <row r="17" spans="1:6" x14ac:dyDescent="0.25">
      <c r="A17" s="61">
        <v>305</v>
      </c>
      <c r="B17" s="60" t="s">
        <v>20</v>
      </c>
      <c r="C17" s="61">
        <v>305</v>
      </c>
      <c r="F17">
        <f t="shared" si="0"/>
        <v>0</v>
      </c>
    </row>
    <row r="18" spans="1:6" x14ac:dyDescent="0.25">
      <c r="A18" s="61">
        <v>825</v>
      </c>
      <c r="B18" s="60" t="s">
        <v>88</v>
      </c>
      <c r="C18" s="61">
        <v>825</v>
      </c>
      <c r="F18">
        <f t="shared" si="0"/>
        <v>0</v>
      </c>
    </row>
    <row r="19" spans="1:6" x14ac:dyDescent="0.25">
      <c r="A19" s="61">
        <v>351</v>
      </c>
      <c r="B19" s="60" t="s">
        <v>49</v>
      </c>
      <c r="C19" s="61">
        <v>351</v>
      </c>
      <c r="F19">
        <f t="shared" si="0"/>
        <v>0</v>
      </c>
    </row>
    <row r="20" spans="1:6" x14ac:dyDescent="0.25">
      <c r="A20" s="61">
        <v>381</v>
      </c>
      <c r="B20" s="60" t="s">
        <v>63</v>
      </c>
      <c r="C20" s="61">
        <v>381</v>
      </c>
      <c r="F20">
        <f t="shared" si="0"/>
        <v>0</v>
      </c>
    </row>
    <row r="21" spans="1:6" x14ac:dyDescent="0.25">
      <c r="A21" s="61">
        <v>873</v>
      </c>
      <c r="B21" s="60" t="s">
        <v>113</v>
      </c>
      <c r="C21" s="61">
        <v>873</v>
      </c>
      <c r="F21">
        <f t="shared" si="0"/>
        <v>0</v>
      </c>
    </row>
    <row r="22" spans="1:6" x14ac:dyDescent="0.25">
      <c r="A22" s="61">
        <v>202</v>
      </c>
      <c r="B22" s="60" t="s">
        <v>5</v>
      </c>
      <c r="C22" s="61">
        <v>202</v>
      </c>
      <c r="F22">
        <f t="shared" si="0"/>
        <v>0</v>
      </c>
    </row>
    <row r="23" spans="1:6" x14ac:dyDescent="0.25">
      <c r="A23" s="61">
        <v>823</v>
      </c>
      <c r="B23" s="60" t="s">
        <v>242</v>
      </c>
      <c r="C23" s="61">
        <v>823</v>
      </c>
      <c r="F23">
        <f t="shared" si="0"/>
        <v>0</v>
      </c>
    </row>
    <row r="24" spans="1:6" x14ac:dyDescent="0.25">
      <c r="A24" s="61">
        <v>895</v>
      </c>
      <c r="B24" s="60" t="s">
        <v>243</v>
      </c>
      <c r="C24" s="61">
        <v>895</v>
      </c>
      <c r="F24">
        <f t="shared" si="0"/>
        <v>0</v>
      </c>
    </row>
    <row r="25" spans="1:6" x14ac:dyDescent="0.25">
      <c r="A25" s="61">
        <v>896</v>
      </c>
      <c r="B25" s="60" t="s">
        <v>244</v>
      </c>
      <c r="C25" s="61">
        <v>896</v>
      </c>
      <c r="F25">
        <f t="shared" si="0"/>
        <v>0</v>
      </c>
    </row>
    <row r="26" spans="1:6" x14ac:dyDescent="0.25">
      <c r="A26" s="61">
        <v>201</v>
      </c>
      <c r="B26" s="60" t="s">
        <v>4</v>
      </c>
      <c r="C26" s="61">
        <v>201</v>
      </c>
      <c r="F26">
        <f t="shared" si="0"/>
        <v>0</v>
      </c>
    </row>
    <row r="27" spans="1:6" x14ac:dyDescent="0.25">
      <c r="A27" s="61">
        <v>908</v>
      </c>
      <c r="B27" s="60" t="s">
        <v>134</v>
      </c>
      <c r="C27" s="61">
        <v>908</v>
      </c>
      <c r="F27">
        <f t="shared" si="0"/>
        <v>0</v>
      </c>
    </row>
    <row r="28" spans="1:6" x14ac:dyDescent="0.25">
      <c r="A28" s="61">
        <v>331</v>
      </c>
      <c r="B28" s="60" t="s">
        <v>37</v>
      </c>
      <c r="C28" s="61">
        <v>331</v>
      </c>
      <c r="F28">
        <f t="shared" si="0"/>
        <v>0</v>
      </c>
    </row>
    <row r="29" spans="1:6" x14ac:dyDescent="0.25">
      <c r="A29" s="61">
        <v>306</v>
      </c>
      <c r="B29" s="60" t="s">
        <v>21</v>
      </c>
      <c r="C29" s="61">
        <v>306</v>
      </c>
      <c r="F29">
        <f t="shared" si="0"/>
        <v>0</v>
      </c>
    </row>
    <row r="30" spans="1:6" x14ac:dyDescent="0.25">
      <c r="A30" s="61">
        <v>909</v>
      </c>
      <c r="B30" s="60" t="s">
        <v>135</v>
      </c>
      <c r="C30" s="61">
        <v>909</v>
      </c>
      <c r="F30">
        <f t="shared" si="0"/>
        <v>0</v>
      </c>
    </row>
    <row r="31" spans="1:6" x14ac:dyDescent="0.25">
      <c r="A31" s="61">
        <v>841</v>
      </c>
      <c r="B31" s="60" t="s">
        <v>94</v>
      </c>
      <c r="C31" s="61">
        <v>841</v>
      </c>
      <c r="F31">
        <f t="shared" si="0"/>
        <v>0</v>
      </c>
    </row>
    <row r="32" spans="1:6" x14ac:dyDescent="0.25">
      <c r="A32" s="61">
        <v>831</v>
      </c>
      <c r="B32" s="60" t="s">
        <v>221</v>
      </c>
      <c r="C32" s="61">
        <v>831</v>
      </c>
      <c r="F32">
        <f t="shared" si="0"/>
        <v>0</v>
      </c>
    </row>
    <row r="33" spans="1:6" x14ac:dyDescent="0.25">
      <c r="A33" s="61">
        <v>830</v>
      </c>
      <c r="B33" s="60" t="s">
        <v>90</v>
      </c>
      <c r="C33" s="61">
        <v>830</v>
      </c>
      <c r="F33">
        <f t="shared" si="0"/>
        <v>0</v>
      </c>
    </row>
    <row r="34" spans="1:6" x14ac:dyDescent="0.25">
      <c r="A34" s="61">
        <v>878</v>
      </c>
      <c r="B34" s="60" t="s">
        <v>117</v>
      </c>
      <c r="C34" s="61">
        <v>878</v>
      </c>
      <c r="F34">
        <f t="shared" si="0"/>
        <v>0</v>
      </c>
    </row>
    <row r="35" spans="1:6" x14ac:dyDescent="0.25">
      <c r="A35" s="61">
        <v>371</v>
      </c>
      <c r="B35" s="60" t="s">
        <v>59</v>
      </c>
      <c r="C35" s="61">
        <v>371</v>
      </c>
      <c r="F35">
        <f t="shared" si="0"/>
        <v>0</v>
      </c>
    </row>
    <row r="36" spans="1:6" x14ac:dyDescent="0.25">
      <c r="A36" s="61">
        <v>838</v>
      </c>
      <c r="B36" s="60" t="s">
        <v>92</v>
      </c>
      <c r="C36" s="61">
        <v>838</v>
      </c>
      <c r="F36">
        <f t="shared" si="0"/>
        <v>0</v>
      </c>
    </row>
    <row r="37" spans="1:6" x14ac:dyDescent="0.25">
      <c r="A37" s="61">
        <v>332</v>
      </c>
      <c r="B37" s="60" t="s">
        <v>38</v>
      </c>
      <c r="C37" s="61">
        <v>332</v>
      </c>
      <c r="F37">
        <f t="shared" si="0"/>
        <v>0</v>
      </c>
    </row>
    <row r="38" spans="1:6" x14ac:dyDescent="0.25">
      <c r="A38" s="61">
        <v>840</v>
      </c>
      <c r="B38" s="60" t="s">
        <v>93</v>
      </c>
      <c r="C38" s="61">
        <v>840</v>
      </c>
      <c r="F38">
        <f t="shared" si="0"/>
        <v>0</v>
      </c>
    </row>
    <row r="39" spans="1:6" x14ac:dyDescent="0.25">
      <c r="A39" s="61">
        <v>307</v>
      </c>
      <c r="B39" s="60" t="s">
        <v>22</v>
      </c>
      <c r="C39" s="61">
        <v>307</v>
      </c>
      <c r="F39">
        <f t="shared" si="0"/>
        <v>0</v>
      </c>
    </row>
    <row r="40" spans="1:6" x14ac:dyDescent="0.25">
      <c r="A40" s="61">
        <v>811</v>
      </c>
      <c r="B40" s="60" t="s">
        <v>223</v>
      </c>
      <c r="C40" s="61">
        <v>811</v>
      </c>
      <c r="F40">
        <f t="shared" si="0"/>
        <v>0</v>
      </c>
    </row>
    <row r="41" spans="1:6" x14ac:dyDescent="0.25">
      <c r="A41" s="61">
        <v>845</v>
      </c>
      <c r="B41" s="60" t="s">
        <v>95</v>
      </c>
      <c r="C41" s="61">
        <v>845</v>
      </c>
      <c r="F41">
        <f t="shared" si="0"/>
        <v>0</v>
      </c>
    </row>
    <row r="42" spans="1:6" x14ac:dyDescent="0.25">
      <c r="A42" s="61">
        <v>308</v>
      </c>
      <c r="B42" s="60" t="s">
        <v>23</v>
      </c>
      <c r="C42" s="61">
        <v>308</v>
      </c>
      <c r="F42">
        <f t="shared" si="0"/>
        <v>0</v>
      </c>
    </row>
    <row r="43" spans="1:6" x14ac:dyDescent="0.25">
      <c r="A43" s="61">
        <v>881</v>
      </c>
      <c r="B43" s="60" t="s">
        <v>120</v>
      </c>
      <c r="C43" s="61">
        <v>881</v>
      </c>
      <c r="F43">
        <f t="shared" si="0"/>
        <v>0</v>
      </c>
    </row>
    <row r="44" spans="1:6" x14ac:dyDescent="0.25">
      <c r="A44" s="61">
        <v>390</v>
      </c>
      <c r="B44" s="60" t="s">
        <v>67</v>
      </c>
      <c r="C44" s="61">
        <v>390</v>
      </c>
      <c r="F44">
        <f t="shared" si="0"/>
        <v>0</v>
      </c>
    </row>
    <row r="45" spans="1:6" x14ac:dyDescent="0.25">
      <c r="A45" s="61">
        <v>916</v>
      </c>
      <c r="B45" s="60" t="s">
        <v>136</v>
      </c>
      <c r="C45" s="61">
        <v>916</v>
      </c>
      <c r="F45">
        <f t="shared" si="0"/>
        <v>0</v>
      </c>
    </row>
    <row r="46" spans="1:6" x14ac:dyDescent="0.25">
      <c r="A46" s="61">
        <v>203</v>
      </c>
      <c r="B46" s="60" t="s">
        <v>6</v>
      </c>
      <c r="C46" s="61">
        <v>203</v>
      </c>
      <c r="F46">
        <f t="shared" si="0"/>
        <v>0</v>
      </c>
    </row>
    <row r="47" spans="1:6" x14ac:dyDescent="0.25">
      <c r="A47" s="61">
        <v>204</v>
      </c>
      <c r="B47" s="60" t="s">
        <v>7</v>
      </c>
      <c r="C47" s="61">
        <v>204</v>
      </c>
      <c r="F47">
        <f t="shared" si="0"/>
        <v>0</v>
      </c>
    </row>
    <row r="48" spans="1:6" x14ac:dyDescent="0.25">
      <c r="A48" s="61">
        <v>876</v>
      </c>
      <c r="B48" s="60" t="s">
        <v>115</v>
      </c>
      <c r="C48" s="61">
        <v>876</v>
      </c>
      <c r="F48">
        <f t="shared" si="0"/>
        <v>0</v>
      </c>
    </row>
    <row r="49" spans="1:6" x14ac:dyDescent="0.25">
      <c r="A49" s="61">
        <v>205</v>
      </c>
      <c r="B49" s="60" t="s">
        <v>232</v>
      </c>
      <c r="C49" s="61">
        <v>205</v>
      </c>
      <c r="F49">
        <f t="shared" si="0"/>
        <v>0</v>
      </c>
    </row>
    <row r="50" spans="1:6" x14ac:dyDescent="0.25">
      <c r="A50" s="61">
        <v>850</v>
      </c>
      <c r="B50" s="60" t="s">
        <v>97</v>
      </c>
      <c r="C50" s="61">
        <v>850</v>
      </c>
      <c r="F50">
        <f t="shared" si="0"/>
        <v>0</v>
      </c>
    </row>
    <row r="51" spans="1:6" x14ac:dyDescent="0.25">
      <c r="A51" s="61">
        <v>309</v>
      </c>
      <c r="B51" s="60" t="s">
        <v>24</v>
      </c>
      <c r="C51" s="61">
        <v>309</v>
      </c>
      <c r="F51">
        <f t="shared" si="0"/>
        <v>0</v>
      </c>
    </row>
    <row r="52" spans="1:6" x14ac:dyDescent="0.25">
      <c r="A52" s="61">
        <v>310</v>
      </c>
      <c r="B52" s="60" t="s">
        <v>25</v>
      </c>
      <c r="C52" s="61">
        <v>310</v>
      </c>
      <c r="F52">
        <f t="shared" si="0"/>
        <v>0</v>
      </c>
    </row>
    <row r="53" spans="1:6" x14ac:dyDescent="0.25">
      <c r="A53" s="61">
        <v>805</v>
      </c>
      <c r="B53" s="60" t="s">
        <v>77</v>
      </c>
      <c r="C53" s="61">
        <v>805</v>
      </c>
      <c r="F53">
        <f t="shared" si="0"/>
        <v>0</v>
      </c>
    </row>
    <row r="54" spans="1:6" x14ac:dyDescent="0.25">
      <c r="A54" s="61">
        <v>311</v>
      </c>
      <c r="B54" s="60" t="s">
        <v>26</v>
      </c>
      <c r="C54" s="61">
        <v>311</v>
      </c>
      <c r="F54">
        <f t="shared" si="0"/>
        <v>0</v>
      </c>
    </row>
    <row r="55" spans="1:6" x14ac:dyDescent="0.25">
      <c r="A55" s="61">
        <v>884</v>
      </c>
      <c r="B55" s="60" t="s">
        <v>123</v>
      </c>
      <c r="C55" s="61">
        <v>884</v>
      </c>
      <c r="F55">
        <f t="shared" si="0"/>
        <v>0</v>
      </c>
    </row>
    <row r="56" spans="1:6" x14ac:dyDescent="0.25">
      <c r="A56" s="61">
        <v>919</v>
      </c>
      <c r="B56" s="60" t="s">
        <v>137</v>
      </c>
      <c r="C56" s="61">
        <v>919</v>
      </c>
      <c r="F56">
        <f t="shared" si="0"/>
        <v>0</v>
      </c>
    </row>
    <row r="57" spans="1:6" x14ac:dyDescent="0.25">
      <c r="A57" s="61">
        <v>312</v>
      </c>
      <c r="B57" s="60" t="s">
        <v>27</v>
      </c>
      <c r="C57" s="61">
        <v>312</v>
      </c>
      <c r="F57">
        <f t="shared" si="0"/>
        <v>0</v>
      </c>
    </row>
    <row r="58" spans="1:6" x14ac:dyDescent="0.25">
      <c r="A58" s="61">
        <v>313</v>
      </c>
      <c r="B58" s="60" t="s">
        <v>28</v>
      </c>
      <c r="C58" s="61">
        <v>313</v>
      </c>
      <c r="F58">
        <f t="shared" si="0"/>
        <v>0</v>
      </c>
    </row>
    <row r="59" spans="1:6" x14ac:dyDescent="0.25">
      <c r="A59" s="61">
        <v>921</v>
      </c>
      <c r="B59" s="60" t="s">
        <v>138</v>
      </c>
      <c r="C59" s="61">
        <v>921</v>
      </c>
      <c r="F59">
        <f t="shared" si="0"/>
        <v>0</v>
      </c>
    </row>
    <row r="60" spans="1:6" x14ac:dyDescent="0.25">
      <c r="A60" s="61">
        <v>420</v>
      </c>
      <c r="B60" s="60" t="s">
        <v>72</v>
      </c>
      <c r="C60" s="61">
        <v>420</v>
      </c>
      <c r="F60">
        <f t="shared" si="0"/>
        <v>0</v>
      </c>
    </row>
    <row r="61" spans="1:6" x14ac:dyDescent="0.25">
      <c r="A61" s="61">
        <v>206</v>
      </c>
      <c r="B61" s="60" t="s">
        <v>9</v>
      </c>
      <c r="C61" s="61">
        <v>206</v>
      </c>
      <c r="F61">
        <f t="shared" si="0"/>
        <v>0</v>
      </c>
    </row>
    <row r="62" spans="1:6" x14ac:dyDescent="0.25">
      <c r="A62" s="61">
        <v>207</v>
      </c>
      <c r="B62" s="60" t="s">
        <v>233</v>
      </c>
      <c r="C62" s="61">
        <v>207</v>
      </c>
      <c r="F62">
        <f t="shared" si="0"/>
        <v>0</v>
      </c>
    </row>
    <row r="63" spans="1:6" x14ac:dyDescent="0.25">
      <c r="A63" s="61">
        <v>886</v>
      </c>
      <c r="B63" s="60" t="s">
        <v>125</v>
      </c>
      <c r="C63" s="61">
        <v>886</v>
      </c>
      <c r="F63">
        <f t="shared" si="0"/>
        <v>0</v>
      </c>
    </row>
    <row r="64" spans="1:6" x14ac:dyDescent="0.25">
      <c r="A64" s="61">
        <v>810</v>
      </c>
      <c r="B64" s="60" t="s">
        <v>234</v>
      </c>
      <c r="C64" s="61">
        <v>810</v>
      </c>
      <c r="F64">
        <f t="shared" si="0"/>
        <v>0</v>
      </c>
    </row>
    <row r="65" spans="1:6" x14ac:dyDescent="0.25">
      <c r="A65" s="61">
        <v>314</v>
      </c>
      <c r="B65" s="60" t="s">
        <v>224</v>
      </c>
      <c r="C65" s="61">
        <v>314</v>
      </c>
      <c r="F65">
        <f t="shared" si="0"/>
        <v>0</v>
      </c>
    </row>
    <row r="66" spans="1:6" x14ac:dyDescent="0.25">
      <c r="A66" s="61">
        <v>382</v>
      </c>
      <c r="B66" s="60" t="s">
        <v>64</v>
      </c>
      <c r="C66" s="61">
        <v>382</v>
      </c>
      <c r="F66">
        <f t="shared" ref="F66:F129" si="1">C66-A66</f>
        <v>0</v>
      </c>
    </row>
    <row r="67" spans="1:6" x14ac:dyDescent="0.25">
      <c r="A67" s="61">
        <v>340</v>
      </c>
      <c r="B67" s="60" t="s">
        <v>43</v>
      </c>
      <c r="C67" s="61">
        <v>340</v>
      </c>
      <c r="F67">
        <f t="shared" si="1"/>
        <v>0</v>
      </c>
    </row>
    <row r="68" spans="1:6" x14ac:dyDescent="0.25">
      <c r="A68" s="61">
        <v>208</v>
      </c>
      <c r="B68" s="60" t="s">
        <v>11</v>
      </c>
      <c r="C68" s="61">
        <v>208</v>
      </c>
      <c r="F68">
        <f t="shared" si="1"/>
        <v>0</v>
      </c>
    </row>
    <row r="69" spans="1:6" x14ac:dyDescent="0.25">
      <c r="A69" s="61">
        <v>888</v>
      </c>
      <c r="B69" s="60" t="s">
        <v>127</v>
      </c>
      <c r="C69" s="61">
        <v>888</v>
      </c>
      <c r="F69">
        <f t="shared" si="1"/>
        <v>0</v>
      </c>
    </row>
    <row r="70" spans="1:6" x14ac:dyDescent="0.25">
      <c r="A70" s="61">
        <v>383</v>
      </c>
      <c r="B70" s="60" t="s">
        <v>65</v>
      </c>
      <c r="C70" s="61">
        <v>383</v>
      </c>
      <c r="F70">
        <f t="shared" si="1"/>
        <v>0</v>
      </c>
    </row>
    <row r="71" spans="1:6" x14ac:dyDescent="0.25">
      <c r="A71" s="61">
        <v>856</v>
      </c>
      <c r="B71" s="60" t="s">
        <v>101</v>
      </c>
      <c r="C71" s="61">
        <v>856</v>
      </c>
      <c r="F71">
        <f t="shared" si="1"/>
        <v>0</v>
      </c>
    </row>
    <row r="72" spans="1:6" x14ac:dyDescent="0.25">
      <c r="A72" s="61">
        <v>855</v>
      </c>
      <c r="B72" s="60" t="s">
        <v>100</v>
      </c>
      <c r="C72" s="61">
        <v>855</v>
      </c>
      <c r="F72">
        <f t="shared" si="1"/>
        <v>0</v>
      </c>
    </row>
    <row r="73" spans="1:6" x14ac:dyDescent="0.25">
      <c r="A73" s="61">
        <v>209</v>
      </c>
      <c r="B73" s="60" t="s">
        <v>12</v>
      </c>
      <c r="C73" s="61">
        <v>209</v>
      </c>
      <c r="F73">
        <f t="shared" si="1"/>
        <v>0</v>
      </c>
    </row>
    <row r="74" spans="1:6" x14ac:dyDescent="0.25">
      <c r="A74" s="61">
        <v>925</v>
      </c>
      <c r="B74" s="60" t="s">
        <v>139</v>
      </c>
      <c r="C74" s="61">
        <v>925</v>
      </c>
      <c r="F74">
        <f t="shared" si="1"/>
        <v>0</v>
      </c>
    </row>
    <row r="75" spans="1:6" x14ac:dyDescent="0.25">
      <c r="A75" s="61">
        <v>341</v>
      </c>
      <c r="B75" s="60" t="s">
        <v>44</v>
      </c>
      <c r="C75" s="61">
        <v>341</v>
      </c>
      <c r="F75">
        <f t="shared" si="1"/>
        <v>0</v>
      </c>
    </row>
    <row r="76" spans="1:6" x14ac:dyDescent="0.25">
      <c r="A76" s="61">
        <v>821</v>
      </c>
      <c r="B76" s="60" t="s">
        <v>87</v>
      </c>
      <c r="C76" s="61">
        <v>821</v>
      </c>
      <c r="F76">
        <f t="shared" si="1"/>
        <v>0</v>
      </c>
    </row>
    <row r="77" spans="1:6" x14ac:dyDescent="0.25">
      <c r="A77" s="61">
        <v>352</v>
      </c>
      <c r="B77" s="60" t="s">
        <v>50</v>
      </c>
      <c r="C77" s="61">
        <v>352</v>
      </c>
      <c r="F77">
        <f t="shared" si="1"/>
        <v>0</v>
      </c>
    </row>
    <row r="78" spans="1:6" x14ac:dyDescent="0.25">
      <c r="A78" s="61">
        <v>887</v>
      </c>
      <c r="B78" s="60" t="s">
        <v>126</v>
      </c>
      <c r="C78" s="61">
        <v>887</v>
      </c>
      <c r="F78">
        <f t="shared" si="1"/>
        <v>0</v>
      </c>
    </row>
    <row r="79" spans="1:6" x14ac:dyDescent="0.25">
      <c r="A79" s="61">
        <v>315</v>
      </c>
      <c r="B79" s="60" t="s">
        <v>30</v>
      </c>
      <c r="C79" s="61">
        <v>315</v>
      </c>
      <c r="F79">
        <f t="shared" si="1"/>
        <v>0</v>
      </c>
    </row>
    <row r="80" spans="1:6" x14ac:dyDescent="0.25">
      <c r="A80" s="61">
        <v>806</v>
      </c>
      <c r="B80" s="60" t="s">
        <v>78</v>
      </c>
      <c r="C80" s="61">
        <v>806</v>
      </c>
      <c r="F80">
        <f t="shared" si="1"/>
        <v>0</v>
      </c>
    </row>
    <row r="81" spans="1:6" x14ac:dyDescent="0.25">
      <c r="A81" s="61">
        <v>826</v>
      </c>
      <c r="B81" s="60" t="s">
        <v>89</v>
      </c>
      <c r="C81" s="61">
        <v>826</v>
      </c>
      <c r="F81">
        <f t="shared" si="1"/>
        <v>0</v>
      </c>
    </row>
    <row r="82" spans="1:6" x14ac:dyDescent="0.25">
      <c r="A82" s="61">
        <v>391</v>
      </c>
      <c r="B82" s="60" t="s">
        <v>68</v>
      </c>
      <c r="C82" s="61">
        <v>391</v>
      </c>
      <c r="F82">
        <f t="shared" si="1"/>
        <v>0</v>
      </c>
    </row>
    <row r="83" spans="1:6" x14ac:dyDescent="0.25">
      <c r="A83" s="61">
        <v>316</v>
      </c>
      <c r="B83" s="60" t="s">
        <v>31</v>
      </c>
      <c r="C83" s="61">
        <v>316</v>
      </c>
      <c r="F83">
        <f t="shared" si="1"/>
        <v>0</v>
      </c>
    </row>
    <row r="84" spans="1:6" x14ac:dyDescent="0.25">
      <c r="A84" s="61">
        <v>926</v>
      </c>
      <c r="B84" s="60" t="s">
        <v>140</v>
      </c>
      <c r="C84" s="61">
        <v>926</v>
      </c>
      <c r="F84">
        <f t="shared" si="1"/>
        <v>0</v>
      </c>
    </row>
    <row r="85" spans="1:6" x14ac:dyDescent="0.25">
      <c r="A85" s="61">
        <v>812</v>
      </c>
      <c r="B85" s="60" t="s">
        <v>83</v>
      </c>
      <c r="C85" s="61">
        <v>812</v>
      </c>
      <c r="F85">
        <f t="shared" si="1"/>
        <v>0</v>
      </c>
    </row>
    <row r="86" spans="1:6" x14ac:dyDescent="0.25">
      <c r="A86" s="61">
        <v>813</v>
      </c>
      <c r="B86" s="60" t="s">
        <v>84</v>
      </c>
      <c r="C86" s="61">
        <v>813</v>
      </c>
      <c r="F86">
        <f t="shared" si="1"/>
        <v>0</v>
      </c>
    </row>
    <row r="87" spans="1:6" x14ac:dyDescent="0.25">
      <c r="A87" s="61">
        <v>802</v>
      </c>
      <c r="B87" s="60" t="s">
        <v>75</v>
      </c>
      <c r="C87" s="61">
        <v>802</v>
      </c>
      <c r="F87">
        <f t="shared" si="1"/>
        <v>0</v>
      </c>
    </row>
    <row r="88" spans="1:6" x14ac:dyDescent="0.25">
      <c r="A88" s="61">
        <v>392</v>
      </c>
      <c r="B88" s="60" t="s">
        <v>69</v>
      </c>
      <c r="C88" s="61">
        <v>392</v>
      </c>
      <c r="F88">
        <f t="shared" si="1"/>
        <v>0</v>
      </c>
    </row>
    <row r="89" spans="1:6" x14ac:dyDescent="0.25">
      <c r="A89" s="61">
        <v>815</v>
      </c>
      <c r="B89" s="60" t="s">
        <v>85</v>
      </c>
      <c r="C89" s="61">
        <v>815</v>
      </c>
      <c r="F89">
        <f t="shared" si="1"/>
        <v>0</v>
      </c>
    </row>
    <row r="90" spans="1:6" x14ac:dyDescent="0.25">
      <c r="A90" s="61">
        <v>940</v>
      </c>
      <c r="B90" s="60" t="s">
        <v>246</v>
      </c>
      <c r="C90" s="61">
        <v>940</v>
      </c>
      <c r="D90" s="81"/>
      <c r="E90" s="81"/>
      <c r="F90" s="81">
        <f t="shared" si="1"/>
        <v>0</v>
      </c>
    </row>
    <row r="91" spans="1:6" x14ac:dyDescent="0.25">
      <c r="A91" s="61">
        <v>941</v>
      </c>
      <c r="B91" s="60" t="s">
        <v>247</v>
      </c>
      <c r="C91" s="61">
        <v>941</v>
      </c>
      <c r="D91" s="81"/>
      <c r="E91" s="81"/>
      <c r="F91" s="81">
        <f t="shared" si="1"/>
        <v>0</v>
      </c>
    </row>
    <row r="92" spans="1:6" x14ac:dyDescent="0.25">
      <c r="A92" s="61">
        <v>929</v>
      </c>
      <c r="B92" s="60" t="s">
        <v>141</v>
      </c>
      <c r="C92" s="61">
        <v>929</v>
      </c>
      <c r="F92">
        <f t="shared" si="1"/>
        <v>0</v>
      </c>
    </row>
    <row r="93" spans="1:6" x14ac:dyDescent="0.25">
      <c r="A93" s="61">
        <v>892</v>
      </c>
      <c r="B93" s="60" t="s">
        <v>225</v>
      </c>
      <c r="C93" s="61">
        <v>892</v>
      </c>
      <c r="F93">
        <f t="shared" si="1"/>
        <v>0</v>
      </c>
    </row>
    <row r="94" spans="1:6" x14ac:dyDescent="0.25">
      <c r="A94" s="61">
        <v>891</v>
      </c>
      <c r="B94" s="60" t="s">
        <v>130</v>
      </c>
      <c r="C94" s="61">
        <v>891</v>
      </c>
      <c r="F94">
        <f t="shared" si="1"/>
        <v>0</v>
      </c>
    </row>
    <row r="95" spans="1:6" x14ac:dyDescent="0.25">
      <c r="A95" s="61">
        <v>353</v>
      </c>
      <c r="B95" s="60" t="s">
        <v>51</v>
      </c>
      <c r="C95" s="61">
        <v>353</v>
      </c>
      <c r="F95">
        <f t="shared" si="1"/>
        <v>0</v>
      </c>
    </row>
    <row r="96" spans="1:6" x14ac:dyDescent="0.25">
      <c r="A96" s="61">
        <v>931</v>
      </c>
      <c r="B96" s="60" t="s">
        <v>142</v>
      </c>
      <c r="C96" s="61">
        <v>931</v>
      </c>
      <c r="F96">
        <f t="shared" si="1"/>
        <v>0</v>
      </c>
    </row>
    <row r="97" spans="1:6" x14ac:dyDescent="0.25">
      <c r="A97" s="61">
        <v>874</v>
      </c>
      <c r="B97" s="60" t="s">
        <v>226</v>
      </c>
      <c r="C97" s="61">
        <v>874</v>
      </c>
      <c r="F97">
        <f t="shared" si="1"/>
        <v>0</v>
      </c>
    </row>
    <row r="98" spans="1:6" x14ac:dyDescent="0.25">
      <c r="A98" s="61">
        <v>879</v>
      </c>
      <c r="B98" s="60" t="s">
        <v>118</v>
      </c>
      <c r="C98" s="61">
        <v>879</v>
      </c>
      <c r="F98">
        <f t="shared" si="1"/>
        <v>0</v>
      </c>
    </row>
    <row r="99" spans="1:6" x14ac:dyDescent="0.25">
      <c r="A99" s="61">
        <v>851</v>
      </c>
      <c r="B99" s="60" t="s">
        <v>98</v>
      </c>
      <c r="C99" s="61">
        <v>851</v>
      </c>
      <c r="F99">
        <f t="shared" si="1"/>
        <v>0</v>
      </c>
    </row>
    <row r="100" spans="1:6" x14ac:dyDescent="0.25">
      <c r="A100" s="61">
        <v>870</v>
      </c>
      <c r="B100" s="60" t="s">
        <v>110</v>
      </c>
      <c r="C100" s="61">
        <v>870</v>
      </c>
      <c r="F100">
        <f t="shared" si="1"/>
        <v>0</v>
      </c>
    </row>
    <row r="101" spans="1:6" x14ac:dyDescent="0.25">
      <c r="A101" s="61">
        <v>317</v>
      </c>
      <c r="B101" s="60" t="s">
        <v>32</v>
      </c>
      <c r="C101" s="61">
        <v>317</v>
      </c>
      <c r="F101">
        <f t="shared" si="1"/>
        <v>0</v>
      </c>
    </row>
    <row r="102" spans="1:6" x14ac:dyDescent="0.25">
      <c r="A102" s="61">
        <v>807</v>
      </c>
      <c r="B102" s="60" t="s">
        <v>235</v>
      </c>
      <c r="C102" s="61">
        <v>807</v>
      </c>
      <c r="F102">
        <f t="shared" si="1"/>
        <v>0</v>
      </c>
    </row>
    <row r="103" spans="1:6" x14ac:dyDescent="0.25">
      <c r="A103" s="61">
        <v>318</v>
      </c>
      <c r="B103" s="60" t="s">
        <v>33</v>
      </c>
      <c r="C103" s="61">
        <v>318</v>
      </c>
      <c r="F103">
        <f t="shared" si="1"/>
        <v>0</v>
      </c>
    </row>
    <row r="104" spans="1:6" x14ac:dyDescent="0.25">
      <c r="A104" s="61">
        <v>354</v>
      </c>
      <c r="B104" s="60" t="s">
        <v>52</v>
      </c>
      <c r="C104" s="61">
        <v>354</v>
      </c>
      <c r="F104">
        <f t="shared" si="1"/>
        <v>0</v>
      </c>
    </row>
    <row r="105" spans="1:6" x14ac:dyDescent="0.25">
      <c r="A105" s="61">
        <v>372</v>
      </c>
      <c r="B105" s="60" t="s">
        <v>60</v>
      </c>
      <c r="C105" s="61">
        <v>372</v>
      </c>
      <c r="F105">
        <f t="shared" si="1"/>
        <v>0</v>
      </c>
    </row>
    <row r="106" spans="1:6" x14ac:dyDescent="0.25">
      <c r="A106" s="61">
        <v>857</v>
      </c>
      <c r="B106" s="60" t="s">
        <v>102</v>
      </c>
      <c r="C106" s="61">
        <v>857</v>
      </c>
      <c r="F106">
        <f t="shared" si="1"/>
        <v>0</v>
      </c>
    </row>
    <row r="107" spans="1:6" x14ac:dyDescent="0.25">
      <c r="A107" s="61">
        <v>355</v>
      </c>
      <c r="B107" s="60" t="s">
        <v>53</v>
      </c>
      <c r="C107" s="61">
        <v>355</v>
      </c>
      <c r="F107">
        <f t="shared" si="1"/>
        <v>0</v>
      </c>
    </row>
    <row r="108" spans="1:6" x14ac:dyDescent="0.25">
      <c r="A108" s="61">
        <v>333</v>
      </c>
      <c r="B108" s="60" t="s">
        <v>39</v>
      </c>
      <c r="C108" s="61">
        <v>333</v>
      </c>
      <c r="F108">
        <f t="shared" si="1"/>
        <v>0</v>
      </c>
    </row>
    <row r="109" spans="1:6" x14ac:dyDescent="0.25">
      <c r="A109" s="61">
        <v>343</v>
      </c>
      <c r="B109" s="60" t="s">
        <v>46</v>
      </c>
      <c r="C109" s="61">
        <v>343</v>
      </c>
      <c r="F109">
        <f t="shared" si="1"/>
        <v>0</v>
      </c>
    </row>
    <row r="110" spans="1:6" x14ac:dyDescent="0.25">
      <c r="A110" s="61">
        <v>373</v>
      </c>
      <c r="B110" s="60" t="s">
        <v>61</v>
      </c>
      <c r="C110" s="61">
        <v>373</v>
      </c>
      <c r="F110">
        <f t="shared" si="1"/>
        <v>0</v>
      </c>
    </row>
    <row r="111" spans="1:6" x14ac:dyDescent="0.25">
      <c r="A111" s="61">
        <v>893</v>
      </c>
      <c r="B111" s="60" t="s">
        <v>132</v>
      </c>
      <c r="C111" s="61">
        <v>893</v>
      </c>
      <c r="F111">
        <f t="shared" si="1"/>
        <v>0</v>
      </c>
    </row>
    <row r="112" spans="1:6" x14ac:dyDescent="0.25">
      <c r="A112" s="61">
        <v>871</v>
      </c>
      <c r="B112" s="60" t="s">
        <v>111</v>
      </c>
      <c r="C112" s="61">
        <v>871</v>
      </c>
      <c r="F112">
        <f t="shared" si="1"/>
        <v>0</v>
      </c>
    </row>
    <row r="113" spans="1:6" x14ac:dyDescent="0.25">
      <c r="A113" s="61">
        <v>334</v>
      </c>
      <c r="B113" s="60" t="s">
        <v>40</v>
      </c>
      <c r="C113" s="61">
        <v>334</v>
      </c>
      <c r="F113">
        <f t="shared" si="1"/>
        <v>0</v>
      </c>
    </row>
    <row r="114" spans="1:6" x14ac:dyDescent="0.25">
      <c r="A114" s="61">
        <v>933</v>
      </c>
      <c r="B114" s="60" t="s">
        <v>143</v>
      </c>
      <c r="C114" s="61">
        <v>933</v>
      </c>
      <c r="F114">
        <f t="shared" si="1"/>
        <v>0</v>
      </c>
    </row>
    <row r="115" spans="1:6" x14ac:dyDescent="0.25">
      <c r="A115" s="61">
        <v>803</v>
      </c>
      <c r="B115" s="60" t="s">
        <v>76</v>
      </c>
      <c r="C115" s="61">
        <v>803</v>
      </c>
      <c r="F115">
        <f t="shared" si="1"/>
        <v>0</v>
      </c>
    </row>
    <row r="116" spans="1:6" x14ac:dyDescent="0.25">
      <c r="A116" s="61">
        <v>393</v>
      </c>
      <c r="B116" s="60" t="s">
        <v>70</v>
      </c>
      <c r="C116" s="61">
        <v>393</v>
      </c>
      <c r="F116">
        <f t="shared" si="1"/>
        <v>0</v>
      </c>
    </row>
    <row r="117" spans="1:6" x14ac:dyDescent="0.25">
      <c r="A117" s="61">
        <v>852</v>
      </c>
      <c r="B117" s="60" t="s">
        <v>99</v>
      </c>
      <c r="C117" s="61">
        <v>852</v>
      </c>
      <c r="F117">
        <f t="shared" si="1"/>
        <v>0</v>
      </c>
    </row>
    <row r="118" spans="1:6" x14ac:dyDescent="0.25">
      <c r="A118" s="61">
        <v>882</v>
      </c>
      <c r="B118" s="60" t="s">
        <v>236</v>
      </c>
      <c r="C118" s="61">
        <v>882</v>
      </c>
      <c r="F118">
        <f t="shared" si="1"/>
        <v>0</v>
      </c>
    </row>
    <row r="119" spans="1:6" x14ac:dyDescent="0.25">
      <c r="A119" s="61">
        <v>210</v>
      </c>
      <c r="B119" s="60" t="s">
        <v>13</v>
      </c>
      <c r="C119" s="61">
        <v>210</v>
      </c>
      <c r="F119">
        <f t="shared" si="1"/>
        <v>0</v>
      </c>
    </row>
    <row r="120" spans="1:6" x14ac:dyDescent="0.25">
      <c r="A120" s="61">
        <v>342</v>
      </c>
      <c r="B120" s="60" t="s">
        <v>220</v>
      </c>
      <c r="C120" s="61">
        <v>342</v>
      </c>
      <c r="F120">
        <f t="shared" si="1"/>
        <v>0</v>
      </c>
    </row>
    <row r="121" spans="1:6" x14ac:dyDescent="0.25">
      <c r="A121" s="61">
        <v>860</v>
      </c>
      <c r="B121" s="60" t="s">
        <v>103</v>
      </c>
      <c r="C121" s="61">
        <v>860</v>
      </c>
      <c r="F121">
        <f t="shared" si="1"/>
        <v>0</v>
      </c>
    </row>
    <row r="122" spans="1:6" x14ac:dyDescent="0.25">
      <c r="A122" s="61">
        <v>356</v>
      </c>
      <c r="B122" s="60" t="s">
        <v>54</v>
      </c>
      <c r="C122" s="61">
        <v>356</v>
      </c>
      <c r="F122">
        <f t="shared" si="1"/>
        <v>0</v>
      </c>
    </row>
    <row r="123" spans="1:6" x14ac:dyDescent="0.25">
      <c r="A123" s="61">
        <v>808</v>
      </c>
      <c r="B123" s="60" t="s">
        <v>237</v>
      </c>
      <c r="C123" s="61">
        <v>808</v>
      </c>
      <c r="F123">
        <f t="shared" si="1"/>
        <v>0</v>
      </c>
    </row>
    <row r="124" spans="1:6" x14ac:dyDescent="0.25">
      <c r="A124" s="61">
        <v>861</v>
      </c>
      <c r="B124" s="60" t="s">
        <v>238</v>
      </c>
      <c r="C124" s="61">
        <v>861</v>
      </c>
      <c r="F124">
        <f t="shared" si="1"/>
        <v>0</v>
      </c>
    </row>
    <row r="125" spans="1:6" x14ac:dyDescent="0.25">
      <c r="A125" s="61">
        <v>935</v>
      </c>
      <c r="B125" s="60" t="s">
        <v>144</v>
      </c>
      <c r="C125" s="61">
        <v>935</v>
      </c>
      <c r="F125">
        <f t="shared" si="1"/>
        <v>0</v>
      </c>
    </row>
    <row r="126" spans="1:6" x14ac:dyDescent="0.25">
      <c r="A126" s="61">
        <v>394</v>
      </c>
      <c r="B126" s="60" t="s">
        <v>71</v>
      </c>
      <c r="C126" s="61">
        <v>394</v>
      </c>
      <c r="F126">
        <f t="shared" si="1"/>
        <v>0</v>
      </c>
    </row>
    <row r="127" spans="1:6" x14ac:dyDescent="0.25">
      <c r="A127" s="61">
        <v>936</v>
      </c>
      <c r="B127" s="60" t="s">
        <v>145</v>
      </c>
      <c r="C127" s="61">
        <v>936</v>
      </c>
      <c r="F127">
        <f t="shared" si="1"/>
        <v>0</v>
      </c>
    </row>
    <row r="128" spans="1:6" x14ac:dyDescent="0.25">
      <c r="A128" s="61">
        <v>319</v>
      </c>
      <c r="B128" s="60" t="s">
        <v>34</v>
      </c>
      <c r="C128" s="61">
        <v>319</v>
      </c>
      <c r="F128">
        <f t="shared" si="1"/>
        <v>0</v>
      </c>
    </row>
    <row r="129" spans="1:6" x14ac:dyDescent="0.25">
      <c r="A129" s="61">
        <v>866</v>
      </c>
      <c r="B129" s="60" t="s">
        <v>106</v>
      </c>
      <c r="C129" s="61">
        <v>866</v>
      </c>
      <c r="F129">
        <f t="shared" si="1"/>
        <v>0</v>
      </c>
    </row>
    <row r="130" spans="1:6" x14ac:dyDescent="0.25">
      <c r="A130" s="61">
        <v>357</v>
      </c>
      <c r="B130" s="60" t="s">
        <v>55</v>
      </c>
      <c r="C130" s="61">
        <v>357</v>
      </c>
      <c r="F130">
        <f t="shared" ref="F130:F152" si="2">C130-A130</f>
        <v>0</v>
      </c>
    </row>
    <row r="131" spans="1:6" x14ac:dyDescent="0.25">
      <c r="A131" s="61">
        <v>894</v>
      </c>
      <c r="B131" s="60" t="s">
        <v>239</v>
      </c>
      <c r="C131" s="61">
        <v>894</v>
      </c>
      <c r="F131">
        <f t="shared" si="2"/>
        <v>0</v>
      </c>
    </row>
    <row r="132" spans="1:6" x14ac:dyDescent="0.25">
      <c r="A132" s="61">
        <v>883</v>
      </c>
      <c r="B132" s="60" t="s">
        <v>122</v>
      </c>
      <c r="C132" s="61">
        <v>883</v>
      </c>
      <c r="F132">
        <f t="shared" si="2"/>
        <v>0</v>
      </c>
    </row>
    <row r="133" spans="1:6" x14ac:dyDescent="0.25">
      <c r="A133" s="61">
        <v>880</v>
      </c>
      <c r="B133" s="60" t="s">
        <v>119</v>
      </c>
      <c r="C133" s="61">
        <v>880</v>
      </c>
      <c r="F133">
        <f t="shared" si="2"/>
        <v>0</v>
      </c>
    </row>
    <row r="134" spans="1:6" x14ac:dyDescent="0.25">
      <c r="A134" s="61">
        <v>211</v>
      </c>
      <c r="B134" s="60" t="s">
        <v>14</v>
      </c>
      <c r="C134" s="61">
        <v>211</v>
      </c>
      <c r="F134">
        <f t="shared" si="2"/>
        <v>0</v>
      </c>
    </row>
    <row r="135" spans="1:6" x14ac:dyDescent="0.25">
      <c r="A135" s="61">
        <v>358</v>
      </c>
      <c r="B135" s="60" t="s">
        <v>56</v>
      </c>
      <c r="C135" s="61">
        <v>358</v>
      </c>
      <c r="F135">
        <f t="shared" si="2"/>
        <v>0</v>
      </c>
    </row>
    <row r="136" spans="1:6" x14ac:dyDescent="0.25">
      <c r="A136" s="61">
        <v>384</v>
      </c>
      <c r="B136" s="60" t="s">
        <v>66</v>
      </c>
      <c r="C136" s="61">
        <v>384</v>
      </c>
      <c r="F136">
        <f t="shared" si="2"/>
        <v>0</v>
      </c>
    </row>
    <row r="137" spans="1:6" x14ac:dyDescent="0.25">
      <c r="A137" s="61">
        <v>335</v>
      </c>
      <c r="B137" s="60" t="s">
        <v>41</v>
      </c>
      <c r="C137" s="61">
        <v>335</v>
      </c>
      <c r="F137">
        <f t="shared" si="2"/>
        <v>0</v>
      </c>
    </row>
    <row r="138" spans="1:6" x14ac:dyDescent="0.25">
      <c r="A138" s="61">
        <v>320</v>
      </c>
      <c r="B138" s="60" t="s">
        <v>35</v>
      </c>
      <c r="C138" s="61">
        <v>320</v>
      </c>
      <c r="F138">
        <f t="shared" si="2"/>
        <v>0</v>
      </c>
    </row>
    <row r="139" spans="1:6" x14ac:dyDescent="0.25">
      <c r="A139" s="61">
        <v>212</v>
      </c>
      <c r="B139" s="60" t="s">
        <v>15</v>
      </c>
      <c r="C139" s="61">
        <v>212</v>
      </c>
      <c r="F139">
        <f t="shared" si="2"/>
        <v>0</v>
      </c>
    </row>
    <row r="140" spans="1:6" x14ac:dyDescent="0.25">
      <c r="A140" s="61">
        <v>877</v>
      </c>
      <c r="B140" s="60" t="s">
        <v>116</v>
      </c>
      <c r="C140" s="61">
        <v>877</v>
      </c>
      <c r="F140">
        <f t="shared" si="2"/>
        <v>0</v>
      </c>
    </row>
    <row r="141" spans="1:6" x14ac:dyDescent="0.25">
      <c r="A141" s="61">
        <v>937</v>
      </c>
      <c r="B141" s="60" t="s">
        <v>146</v>
      </c>
      <c r="C141" s="61">
        <v>937</v>
      </c>
      <c r="F141">
        <f t="shared" si="2"/>
        <v>0</v>
      </c>
    </row>
    <row r="142" spans="1:6" x14ac:dyDescent="0.25">
      <c r="A142" s="61">
        <v>869</v>
      </c>
      <c r="B142" s="60" t="s">
        <v>109</v>
      </c>
      <c r="C142" s="61">
        <v>869</v>
      </c>
      <c r="F142">
        <f t="shared" si="2"/>
        <v>0</v>
      </c>
    </row>
    <row r="143" spans="1:6" x14ac:dyDescent="0.25">
      <c r="A143" s="61">
        <v>938</v>
      </c>
      <c r="B143" s="60" t="s">
        <v>147</v>
      </c>
      <c r="C143" s="61">
        <v>938</v>
      </c>
      <c r="F143">
        <f t="shared" si="2"/>
        <v>0</v>
      </c>
    </row>
    <row r="144" spans="1:6" x14ac:dyDescent="0.25">
      <c r="A144" s="61">
        <v>213</v>
      </c>
      <c r="B144" s="60" t="s">
        <v>16</v>
      </c>
      <c r="C144" s="61">
        <v>213</v>
      </c>
      <c r="F144">
        <f t="shared" si="2"/>
        <v>0</v>
      </c>
    </row>
    <row r="145" spans="1:6" x14ac:dyDescent="0.25">
      <c r="A145" s="61">
        <v>359</v>
      </c>
      <c r="B145" s="60" t="s">
        <v>57</v>
      </c>
      <c r="C145" s="61">
        <v>359</v>
      </c>
      <c r="F145">
        <f t="shared" si="2"/>
        <v>0</v>
      </c>
    </row>
    <row r="146" spans="1:6" x14ac:dyDescent="0.25">
      <c r="A146" s="61">
        <v>865</v>
      </c>
      <c r="B146" s="60" t="s">
        <v>105</v>
      </c>
      <c r="C146" s="61">
        <v>865</v>
      </c>
      <c r="F146">
        <f t="shared" si="2"/>
        <v>0</v>
      </c>
    </row>
    <row r="147" spans="1:6" x14ac:dyDescent="0.25">
      <c r="A147" s="61">
        <v>868</v>
      </c>
      <c r="B147" s="60" t="s">
        <v>240</v>
      </c>
      <c r="C147" s="61">
        <v>868</v>
      </c>
      <c r="F147">
        <f t="shared" si="2"/>
        <v>0</v>
      </c>
    </row>
    <row r="148" spans="1:6" x14ac:dyDescent="0.25">
      <c r="A148" s="61">
        <v>344</v>
      </c>
      <c r="B148" s="60" t="s">
        <v>47</v>
      </c>
      <c r="C148" s="61">
        <v>344</v>
      </c>
      <c r="F148">
        <f t="shared" si="2"/>
        <v>0</v>
      </c>
    </row>
    <row r="149" spans="1:6" x14ac:dyDescent="0.25">
      <c r="A149" s="61">
        <v>872</v>
      </c>
      <c r="B149" s="60" t="s">
        <v>112</v>
      </c>
      <c r="C149" s="61">
        <v>872</v>
      </c>
      <c r="F149">
        <f t="shared" si="2"/>
        <v>0</v>
      </c>
    </row>
    <row r="150" spans="1:6" x14ac:dyDescent="0.25">
      <c r="A150" s="61">
        <v>336</v>
      </c>
      <c r="B150" s="60" t="s">
        <v>42</v>
      </c>
      <c r="C150" s="61">
        <v>336</v>
      </c>
      <c r="F150">
        <f t="shared" si="2"/>
        <v>0</v>
      </c>
    </row>
    <row r="151" spans="1:6" x14ac:dyDescent="0.25">
      <c r="A151" s="61">
        <v>885</v>
      </c>
      <c r="B151" s="60" t="s">
        <v>124</v>
      </c>
      <c r="C151" s="61">
        <v>885</v>
      </c>
      <c r="F151">
        <f t="shared" si="2"/>
        <v>0</v>
      </c>
    </row>
    <row r="152" spans="1:6" x14ac:dyDescent="0.25">
      <c r="A152" s="61">
        <v>816</v>
      </c>
      <c r="B152" s="60" t="s">
        <v>222</v>
      </c>
      <c r="C152" s="61">
        <v>816</v>
      </c>
      <c r="F152">
        <f t="shared" si="2"/>
        <v>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Neighbour Finder</vt:lpstr>
      <vt:lpstr>Regional</vt:lpstr>
      <vt:lpstr>Variable Weightings</vt:lpstr>
      <vt:lpstr>Region</vt:lpstr>
      <vt:lpstr>RegDist</vt:lpstr>
      <vt:lpstr>Demographics</vt:lpstr>
      <vt:lpstr>Distcalc</vt:lpstr>
      <vt:lpstr>namelookup</vt:lpstr>
      <vt:lpstr>LAList</vt:lpstr>
      <vt:lpstr>Outcomes</vt:lpstr>
      <vt:lpstr>'Neighbour Finder'!Print_Area</vt:lpstr>
    </vt:vector>
  </TitlesOfParts>
  <Company>National Foundation for Educational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bentt</dc:creator>
  <cp:lastModifiedBy>NELSON, Rachel</cp:lastModifiedBy>
  <cp:lastPrinted>2012-01-05T11:23:06Z</cp:lastPrinted>
  <dcterms:created xsi:type="dcterms:W3CDTF">2006-03-20T15:06:23Z</dcterms:created>
  <dcterms:modified xsi:type="dcterms:W3CDTF">2021-03-31T11:10:11Z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