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5.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75" yWindow="105" windowWidth="7710" windowHeight="8055" activeTab="4"/>
  </bookViews>
  <sheets>
    <sheet name="Notes" sheetId="8" r:id="rId1"/>
    <sheet name="By type" sheetId="1" r:id="rId2"/>
    <sheet name="By age and gender" sheetId="5" r:id="rId3"/>
    <sheet name="By ethnic group" sheetId="6" r:id="rId4"/>
    <sheet name="Time series" sheetId="7" r:id="rId5"/>
  </sheets>
  <definedNames>
    <definedName name="_xlnm.Print_Area" localSheetId="3">'By ethnic group'!$A$1:$J$167</definedName>
    <definedName name="_xlnm.Print_Titles" localSheetId="2">'By age and gender'!$1:$6</definedName>
    <definedName name="_xlnm.Print_Titles" localSheetId="3">'By ethnic group'!$1:$6</definedName>
    <definedName name="_xlnm.Print_Titles" localSheetId="1">'By type'!$1:$6</definedName>
    <definedName name="_xlnm.Print_Titles" localSheetId="4">'Time series'!$1:$6</definedName>
  </definedNames>
  <calcPr calcId="145621"/>
</workbook>
</file>

<file path=xl/calcChain.xml><?xml version="1.0" encoding="utf-8"?>
<calcChain xmlns="http://schemas.openxmlformats.org/spreadsheetml/2006/main">
  <c r="H115" i="5" l="1"/>
  <c r="C115" i="5"/>
  <c r="R8" i="5"/>
  <c r="R9" i="5"/>
  <c r="R10" i="5"/>
  <c r="R11" i="5"/>
  <c r="R12" i="5"/>
  <c r="R13" i="5"/>
  <c r="R14" i="5"/>
  <c r="R15" i="5"/>
  <c r="R16" i="5"/>
  <c r="R17" i="5"/>
  <c r="R18" i="5"/>
  <c r="R19" i="5"/>
  <c r="R20" i="5"/>
  <c r="R21" i="5"/>
  <c r="R22" i="5"/>
  <c r="R23" i="5"/>
  <c r="R24" i="5"/>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7" i="5"/>
  <c r="R58" i="5"/>
  <c r="R59" i="5"/>
  <c r="R60" i="5"/>
  <c r="R61" i="5"/>
  <c r="R62" i="5"/>
  <c r="R63" i="5"/>
  <c r="R64" i="5"/>
  <c r="R65" i="5"/>
  <c r="R66" i="5"/>
  <c r="R67" i="5"/>
  <c r="R68" i="5"/>
  <c r="R69" i="5"/>
  <c r="R70" i="5"/>
  <c r="R71" i="5"/>
  <c r="R72" i="5"/>
  <c r="R73" i="5"/>
  <c r="R74" i="5"/>
  <c r="R75" i="5"/>
  <c r="R76" i="5"/>
  <c r="R77" i="5"/>
  <c r="R78" i="5"/>
  <c r="R79" i="5"/>
  <c r="R80" i="5"/>
  <c r="R81" i="5"/>
  <c r="R82" i="5"/>
  <c r="R83" i="5"/>
  <c r="R84" i="5"/>
  <c r="R85" i="5"/>
  <c r="R86" i="5"/>
  <c r="R87" i="5"/>
  <c r="R88" i="5"/>
  <c r="R89" i="5"/>
  <c r="R90" i="5"/>
  <c r="R91" i="5"/>
  <c r="R92" i="5"/>
  <c r="R93" i="5"/>
  <c r="R94" i="5"/>
  <c r="R95" i="5"/>
  <c r="R96" i="5"/>
  <c r="R97" i="5"/>
  <c r="R98" i="5"/>
  <c r="R99" i="5"/>
  <c r="R100" i="5"/>
  <c r="R101" i="5"/>
  <c r="R102" i="5"/>
  <c r="R103" i="5"/>
  <c r="R104" i="5"/>
  <c r="R105" i="5"/>
  <c r="R106" i="5"/>
  <c r="R107" i="5"/>
  <c r="R108" i="5"/>
  <c r="R109" i="5"/>
  <c r="R110" i="5"/>
  <c r="R111" i="5"/>
  <c r="R112" i="5"/>
  <c r="R113" i="5"/>
  <c r="R114" i="5"/>
  <c r="R116" i="5"/>
  <c r="R117" i="5"/>
  <c r="R118" i="5"/>
  <c r="R119" i="5"/>
  <c r="R120" i="5"/>
  <c r="R121" i="5"/>
  <c r="R122" i="5"/>
  <c r="R123" i="5"/>
  <c r="R124" i="5"/>
  <c r="R125" i="5"/>
  <c r="R126" i="5"/>
  <c r="R127" i="5"/>
  <c r="R128" i="5"/>
  <c r="R129" i="5"/>
  <c r="R130" i="5"/>
  <c r="R131" i="5"/>
  <c r="R132" i="5"/>
  <c r="R133" i="5"/>
  <c r="R134" i="5"/>
  <c r="R135" i="5"/>
  <c r="R136" i="5"/>
  <c r="R137" i="5"/>
  <c r="R138" i="5"/>
  <c r="R139" i="5"/>
  <c r="R140" i="5"/>
  <c r="R141" i="5"/>
  <c r="R142" i="5"/>
  <c r="R143" i="5"/>
  <c r="R144" i="5"/>
  <c r="R145" i="5"/>
  <c r="R146" i="5"/>
  <c r="R147" i="5"/>
  <c r="R148" i="5"/>
  <c r="R149" i="5"/>
  <c r="R150" i="5"/>
  <c r="R151" i="5"/>
  <c r="R152" i="5"/>
  <c r="R153" i="5"/>
  <c r="R154" i="5"/>
  <c r="R155" i="5"/>
  <c r="R156" i="5"/>
  <c r="R157" i="5"/>
  <c r="R158" i="5"/>
  <c r="R159" i="5"/>
  <c r="R160" i="5"/>
  <c r="R161" i="5"/>
  <c r="R162" i="5"/>
  <c r="R163" i="5"/>
  <c r="R164" i="5"/>
  <c r="R165" i="5"/>
  <c r="R166" i="5"/>
  <c r="R167" i="5"/>
  <c r="C155" i="1"/>
  <c r="C115" i="1"/>
  <c r="C105" i="1"/>
  <c r="C90" i="1"/>
  <c r="C74" i="1"/>
  <c r="C62" i="1"/>
  <c r="C28" i="1"/>
  <c r="C8" i="1"/>
  <c r="C131" i="1" l="1"/>
  <c r="C7" i="1"/>
  <c r="C7" i="5"/>
  <c r="H7" i="5"/>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09" i="5"/>
  <c r="Q110" i="5"/>
  <c r="Q111" i="5"/>
  <c r="Q112" i="5"/>
  <c r="Q113" i="5"/>
  <c r="Q114" i="5"/>
  <c r="Q115" i="5"/>
  <c r="R115" i="5" s="1"/>
  <c r="Q116" i="5"/>
  <c r="Q117" i="5"/>
  <c r="Q118" i="5"/>
  <c r="Q119" i="5"/>
  <c r="Q120" i="5"/>
  <c r="Q121" i="5"/>
  <c r="Q122" i="5"/>
  <c r="Q123" i="5"/>
  <c r="Q124" i="5"/>
  <c r="Q125" i="5"/>
  <c r="Q126" i="5"/>
  <c r="Q127" i="5"/>
  <c r="Q128" i="5"/>
  <c r="Q129" i="5"/>
  <c r="Q130" i="5"/>
  <c r="Q131" i="5"/>
  <c r="Q132" i="5"/>
  <c r="Q133" i="5"/>
  <c r="Q134" i="5"/>
  <c r="Q135" i="5"/>
  <c r="Q136" i="5"/>
  <c r="Q137" i="5"/>
  <c r="Q138" i="5"/>
  <c r="Q139" i="5"/>
  <c r="Q140" i="5"/>
  <c r="Q141" i="5"/>
  <c r="Q142" i="5"/>
  <c r="Q143" i="5"/>
  <c r="Q144" i="5"/>
  <c r="Q145" i="5"/>
  <c r="Q146" i="5"/>
  <c r="Q147" i="5"/>
  <c r="Q148" i="5"/>
  <c r="Q149" i="5"/>
  <c r="Q150" i="5"/>
  <c r="Q151" i="5"/>
  <c r="Q152" i="5"/>
  <c r="Q153" i="5"/>
  <c r="Q154" i="5"/>
  <c r="Q155" i="5"/>
  <c r="Q156" i="5"/>
  <c r="Q157" i="5"/>
  <c r="Q158" i="5"/>
  <c r="Q159" i="5"/>
  <c r="Q160" i="5"/>
  <c r="Q161" i="5"/>
  <c r="Q162" i="5"/>
  <c r="Q163" i="5"/>
  <c r="Q164" i="5"/>
  <c r="Q165" i="5"/>
  <c r="Q166" i="5"/>
  <c r="Q167" i="5"/>
  <c r="C131" i="5"/>
  <c r="H131" i="5"/>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8" i="6"/>
  <c r="Q7" i="5" l="1"/>
  <c r="R7" i="5" s="1"/>
  <c r="C7" i="6"/>
  <c r="S125" i="7" l="1"/>
  <c r="R125" i="7"/>
  <c r="S114" i="7"/>
  <c r="R114" i="7"/>
  <c r="S85" i="7"/>
  <c r="R85" i="7"/>
  <c r="S71" i="7"/>
  <c r="R71" i="7"/>
  <c r="S36" i="7"/>
  <c r="R36" i="7"/>
  <c r="R7" i="7"/>
  <c r="R8" i="7"/>
  <c r="R9" i="7"/>
  <c r="R10" i="7"/>
  <c r="R11" i="7"/>
  <c r="R12" i="7"/>
  <c r="R13" i="7"/>
  <c r="R14" i="7"/>
  <c r="R15" i="7"/>
  <c r="R16" i="7"/>
  <c r="R17" i="7"/>
  <c r="R18" i="7"/>
  <c r="R19" i="7"/>
  <c r="R20" i="7"/>
  <c r="R21" i="7"/>
  <c r="R22" i="7"/>
  <c r="R23" i="7"/>
  <c r="R24" i="7"/>
  <c r="R25" i="7"/>
  <c r="R26" i="7"/>
  <c r="R27" i="7"/>
  <c r="R28" i="7"/>
  <c r="R29" i="7"/>
  <c r="R30" i="7"/>
  <c r="R31" i="7"/>
  <c r="R32" i="7"/>
  <c r="R33" i="7"/>
  <c r="R34" i="7"/>
  <c r="R35" i="7"/>
  <c r="R37" i="7"/>
  <c r="R38" i="7"/>
  <c r="R39" i="7"/>
  <c r="R40" i="7"/>
  <c r="R41" i="7"/>
  <c r="R42" i="7"/>
  <c r="R43" i="7"/>
  <c r="R44" i="7"/>
  <c r="R45" i="7"/>
  <c r="R46" i="7"/>
  <c r="R47" i="7"/>
  <c r="R48" i="7"/>
  <c r="R49" i="7"/>
  <c r="R50" i="7"/>
  <c r="R51" i="7"/>
  <c r="R52" i="7"/>
  <c r="R53" i="7"/>
  <c r="R54" i="7"/>
  <c r="R55" i="7"/>
  <c r="R56" i="7"/>
  <c r="R57" i="7"/>
  <c r="R58" i="7"/>
  <c r="R59" i="7"/>
  <c r="R60" i="7"/>
  <c r="R61" i="7"/>
  <c r="R62" i="7"/>
  <c r="R63" i="7"/>
  <c r="R64" i="7"/>
  <c r="R65" i="7"/>
  <c r="R66" i="7"/>
  <c r="R67" i="7"/>
  <c r="R68" i="7"/>
  <c r="R69" i="7"/>
  <c r="R70" i="7"/>
  <c r="R72" i="7"/>
  <c r="R73" i="7"/>
  <c r="R74" i="7"/>
  <c r="R75" i="7"/>
  <c r="R76" i="7"/>
  <c r="R77" i="7"/>
  <c r="R78" i="7"/>
  <c r="R79" i="7"/>
  <c r="R80" i="7"/>
  <c r="R81" i="7"/>
  <c r="R82" i="7"/>
  <c r="R83" i="7"/>
  <c r="R84" i="7"/>
  <c r="R86" i="7"/>
  <c r="R87" i="7"/>
  <c r="R88" i="7"/>
  <c r="R89" i="7"/>
  <c r="R90" i="7"/>
  <c r="R91" i="7"/>
  <c r="R92" i="7"/>
  <c r="R93" i="7"/>
  <c r="R94" i="7"/>
  <c r="R95" i="7"/>
  <c r="R96" i="7"/>
  <c r="R97" i="7"/>
  <c r="R98" i="7"/>
  <c r="R99" i="7"/>
  <c r="R100" i="7"/>
  <c r="R101" i="7"/>
  <c r="R102" i="7"/>
  <c r="R103" i="7"/>
  <c r="R104" i="7"/>
  <c r="R105" i="7"/>
  <c r="R106" i="7"/>
  <c r="R107" i="7"/>
  <c r="R108" i="7"/>
  <c r="R109" i="7"/>
  <c r="R110" i="7"/>
  <c r="R111" i="7"/>
  <c r="R112" i="7"/>
  <c r="R113" i="7"/>
  <c r="R115" i="7"/>
  <c r="R116" i="7"/>
  <c r="R117" i="7"/>
  <c r="R118" i="7"/>
  <c r="R119" i="7"/>
  <c r="R121" i="7"/>
  <c r="R122" i="7"/>
  <c r="R123" i="7"/>
  <c r="R124" i="7"/>
  <c r="R126" i="7"/>
  <c r="R127" i="7"/>
  <c r="R128" i="7"/>
  <c r="R129" i="7"/>
  <c r="R130" i="7"/>
  <c r="R131" i="7"/>
  <c r="R132" i="7"/>
  <c r="R133" i="7"/>
  <c r="R134" i="7"/>
  <c r="R135" i="7"/>
  <c r="R136" i="7"/>
  <c r="R137" i="7"/>
  <c r="R138" i="7"/>
  <c r="R139" i="7"/>
  <c r="R140" i="7"/>
  <c r="R141" i="7"/>
  <c r="R142" i="7"/>
  <c r="R143" i="7"/>
  <c r="R144" i="7"/>
  <c r="R145" i="7"/>
  <c r="R146" i="7"/>
  <c r="R147" i="7"/>
  <c r="R148" i="7"/>
  <c r="R149" i="7"/>
  <c r="R150" i="7"/>
  <c r="R151" i="7"/>
  <c r="R152" i="7"/>
  <c r="R153" i="7"/>
  <c r="R154" i="7"/>
  <c r="R155" i="7"/>
  <c r="R156" i="7"/>
  <c r="R157" i="7"/>
  <c r="R158" i="7"/>
  <c r="R159" i="7"/>
  <c r="R160" i="7"/>
  <c r="R161" i="7"/>
  <c r="R162" i="7"/>
  <c r="R163" i="7"/>
  <c r="R164" i="7"/>
  <c r="R165" i="7"/>
  <c r="R166" i="7"/>
  <c r="R167" i="7"/>
  <c r="J114" i="1"/>
  <c r="I114" i="1"/>
  <c r="I85" i="1"/>
  <c r="J85" i="1" s="1"/>
  <c r="J71" i="1"/>
  <c r="I71" i="1"/>
  <c r="I36" i="1"/>
  <c r="J36" i="1" s="1"/>
  <c r="I125" i="7"/>
  <c r="H125" i="7"/>
  <c r="I114" i="7"/>
  <c r="H114" i="7"/>
  <c r="I85" i="7"/>
  <c r="H85" i="7"/>
  <c r="I71" i="7"/>
  <c r="H71" i="7"/>
  <c r="I36" i="7"/>
  <c r="H36" i="7"/>
  <c r="S167" i="7" l="1"/>
  <c r="S166" i="7"/>
  <c r="S165" i="7"/>
  <c r="S164" i="7"/>
  <c r="S163" i="7"/>
  <c r="S162" i="7"/>
  <c r="S161" i="7"/>
  <c r="S160" i="7"/>
  <c r="S159" i="7"/>
  <c r="S158" i="7"/>
  <c r="S157" i="7"/>
  <c r="S156" i="7"/>
  <c r="S155" i="7"/>
  <c r="S154" i="7"/>
  <c r="S153" i="7"/>
  <c r="S152" i="7"/>
  <c r="S151" i="7"/>
  <c r="S150" i="7"/>
  <c r="S149" i="7"/>
  <c r="S148" i="7"/>
  <c r="S147" i="7"/>
  <c r="S146" i="7"/>
  <c r="S145" i="7"/>
  <c r="S144" i="7"/>
  <c r="S143" i="7"/>
  <c r="S142" i="7"/>
  <c r="S141" i="7"/>
  <c r="S140" i="7"/>
  <c r="S139" i="7"/>
  <c r="S138" i="7"/>
  <c r="S137" i="7"/>
  <c r="S136" i="7"/>
  <c r="S135" i="7"/>
  <c r="S134" i="7"/>
  <c r="S133" i="7"/>
  <c r="S132" i="7"/>
  <c r="S131" i="7"/>
  <c r="S130" i="7"/>
  <c r="S129" i="7"/>
  <c r="S128" i="7"/>
  <c r="S127" i="7"/>
  <c r="S126" i="7"/>
  <c r="S124" i="7"/>
  <c r="S123" i="7"/>
  <c r="S122" i="7"/>
  <c r="S121" i="7"/>
  <c r="S119" i="7"/>
  <c r="S118" i="7"/>
  <c r="S117" i="7"/>
  <c r="S116" i="7"/>
  <c r="S115" i="7"/>
  <c r="S113" i="7"/>
  <c r="S112" i="7"/>
  <c r="S111" i="7"/>
  <c r="S110" i="7"/>
  <c r="S109" i="7"/>
  <c r="S108" i="7"/>
  <c r="S107" i="7"/>
  <c r="S106" i="7"/>
  <c r="S105" i="7"/>
  <c r="S104" i="7"/>
  <c r="S103" i="7"/>
  <c r="S102" i="7"/>
  <c r="S101" i="7"/>
  <c r="S100" i="7"/>
  <c r="S99" i="7"/>
  <c r="S98" i="7"/>
  <c r="S97" i="7"/>
  <c r="S96" i="7"/>
  <c r="S95" i="7"/>
  <c r="S94" i="7"/>
  <c r="S93" i="7"/>
  <c r="S92" i="7"/>
  <c r="S91" i="7"/>
  <c r="S90" i="7"/>
  <c r="S89" i="7"/>
  <c r="S88" i="7"/>
  <c r="S87" i="7"/>
  <c r="S86" i="7"/>
  <c r="S84" i="7"/>
  <c r="S83" i="7"/>
  <c r="S82" i="7"/>
  <c r="S81" i="7"/>
  <c r="S80" i="7"/>
  <c r="S79" i="7"/>
  <c r="S78" i="7"/>
  <c r="S77" i="7"/>
  <c r="S76" i="7"/>
  <c r="S75" i="7"/>
  <c r="S74" i="7"/>
  <c r="S73" i="7"/>
  <c r="S72" i="7"/>
  <c r="S70" i="7"/>
  <c r="S69" i="7"/>
  <c r="S68" i="7"/>
  <c r="S67" i="7"/>
  <c r="S66" i="7"/>
  <c r="S65" i="7"/>
  <c r="S64" i="7"/>
  <c r="S63" i="7"/>
  <c r="S62" i="7"/>
  <c r="S61" i="7"/>
  <c r="S60" i="7"/>
  <c r="S59" i="7"/>
  <c r="S58" i="7"/>
  <c r="S57" i="7"/>
  <c r="S56" i="7"/>
  <c r="S55" i="7"/>
  <c r="S54" i="7"/>
  <c r="S53" i="7"/>
  <c r="S52" i="7"/>
  <c r="S51" i="7"/>
  <c r="S50" i="7"/>
  <c r="S49" i="7"/>
  <c r="S48" i="7"/>
  <c r="S47" i="7"/>
  <c r="S46" i="7"/>
  <c r="S45" i="7"/>
  <c r="S44" i="7"/>
  <c r="S43" i="7"/>
  <c r="S42" i="7"/>
  <c r="S41" i="7"/>
  <c r="S40" i="7"/>
  <c r="S39" i="7"/>
  <c r="S38" i="7"/>
  <c r="S37" i="7"/>
  <c r="S35" i="7"/>
  <c r="S34" i="7"/>
  <c r="S33" i="7"/>
  <c r="S32" i="7"/>
  <c r="S31" i="7"/>
  <c r="S30" i="7"/>
  <c r="S29" i="7"/>
  <c r="S28" i="7"/>
  <c r="S27" i="7"/>
  <c r="S26" i="7"/>
  <c r="S25" i="7"/>
  <c r="S24" i="7"/>
  <c r="S23" i="7"/>
  <c r="S22" i="7"/>
  <c r="S21" i="7"/>
  <c r="S20" i="7"/>
  <c r="S19" i="7"/>
  <c r="S18" i="7"/>
  <c r="S17" i="7"/>
  <c r="S16" i="7"/>
  <c r="S15" i="7"/>
  <c r="S14" i="7"/>
  <c r="S13" i="7"/>
  <c r="S12" i="7"/>
  <c r="S11" i="7"/>
  <c r="S10" i="7"/>
  <c r="S9" i="7"/>
  <c r="S8" i="7"/>
  <c r="S7" i="7"/>
  <c r="H8" i="7"/>
  <c r="H9" i="7"/>
  <c r="I9" i="7" s="1"/>
  <c r="H10" i="7"/>
  <c r="H11" i="7"/>
  <c r="H12" i="7"/>
  <c r="H13" i="7"/>
  <c r="H14" i="7"/>
  <c r="H15" i="7"/>
  <c r="H16" i="7"/>
  <c r="H17" i="7"/>
  <c r="I17" i="7" s="1"/>
  <c r="H18" i="7"/>
  <c r="H19" i="7"/>
  <c r="H20" i="7"/>
  <c r="H21" i="7"/>
  <c r="H22" i="7"/>
  <c r="H23" i="7"/>
  <c r="H24" i="7"/>
  <c r="H25" i="7"/>
  <c r="I25" i="7" s="1"/>
  <c r="H26" i="7"/>
  <c r="H27" i="7"/>
  <c r="H28" i="7"/>
  <c r="H29" i="7"/>
  <c r="H30" i="7"/>
  <c r="H31" i="7"/>
  <c r="H32" i="7"/>
  <c r="H33" i="7"/>
  <c r="I33" i="7" s="1"/>
  <c r="H34" i="7"/>
  <c r="H35" i="7"/>
  <c r="H37" i="7"/>
  <c r="I37" i="7" s="1"/>
  <c r="H38" i="7"/>
  <c r="I38" i="7" s="1"/>
  <c r="H39" i="7"/>
  <c r="I39" i="7" s="1"/>
  <c r="H40" i="7"/>
  <c r="I40" i="7" s="1"/>
  <c r="H41" i="7"/>
  <c r="I41" i="7" s="1"/>
  <c r="H42" i="7"/>
  <c r="I42" i="7" s="1"/>
  <c r="H43" i="7"/>
  <c r="I43" i="7" s="1"/>
  <c r="H44" i="7"/>
  <c r="I44" i="7" s="1"/>
  <c r="H45" i="7"/>
  <c r="I45" i="7" s="1"/>
  <c r="H46" i="7"/>
  <c r="I46" i="7" s="1"/>
  <c r="H47" i="7"/>
  <c r="I47" i="7" s="1"/>
  <c r="H48" i="7"/>
  <c r="I48" i="7" s="1"/>
  <c r="H49" i="7"/>
  <c r="I49" i="7" s="1"/>
  <c r="H50" i="7"/>
  <c r="I50" i="7" s="1"/>
  <c r="H51" i="7"/>
  <c r="I51" i="7" s="1"/>
  <c r="H52" i="7"/>
  <c r="I52" i="7" s="1"/>
  <c r="H53" i="7"/>
  <c r="I53" i="7" s="1"/>
  <c r="H54" i="7"/>
  <c r="I54" i="7" s="1"/>
  <c r="H55" i="7"/>
  <c r="I55" i="7" s="1"/>
  <c r="H56" i="7"/>
  <c r="I56" i="7" s="1"/>
  <c r="H57" i="7"/>
  <c r="I57" i="7" s="1"/>
  <c r="H58" i="7"/>
  <c r="I58" i="7" s="1"/>
  <c r="H59" i="7"/>
  <c r="I59" i="7" s="1"/>
  <c r="H60" i="7"/>
  <c r="I60" i="7" s="1"/>
  <c r="H61" i="7"/>
  <c r="I61" i="7" s="1"/>
  <c r="H62" i="7"/>
  <c r="I62" i="7" s="1"/>
  <c r="H63" i="7"/>
  <c r="I63" i="7" s="1"/>
  <c r="H64" i="7"/>
  <c r="I64" i="7" s="1"/>
  <c r="H65" i="7"/>
  <c r="I65" i="7" s="1"/>
  <c r="H66" i="7"/>
  <c r="I66" i="7" s="1"/>
  <c r="H67" i="7"/>
  <c r="I67" i="7" s="1"/>
  <c r="H68" i="7"/>
  <c r="I68" i="7" s="1"/>
  <c r="H69" i="7"/>
  <c r="I69" i="7" s="1"/>
  <c r="H70" i="7"/>
  <c r="I70" i="7" s="1"/>
  <c r="H72" i="7"/>
  <c r="I72" i="7" s="1"/>
  <c r="H73" i="7"/>
  <c r="I73" i="7" s="1"/>
  <c r="H74" i="7"/>
  <c r="I74" i="7" s="1"/>
  <c r="H75" i="7"/>
  <c r="I75" i="7" s="1"/>
  <c r="H76" i="7"/>
  <c r="I76" i="7" s="1"/>
  <c r="H77" i="7"/>
  <c r="I77" i="7" s="1"/>
  <c r="H78" i="7"/>
  <c r="I78" i="7" s="1"/>
  <c r="H79" i="7"/>
  <c r="I79" i="7" s="1"/>
  <c r="H80" i="7"/>
  <c r="I80" i="7" s="1"/>
  <c r="H81" i="7"/>
  <c r="I81" i="7" s="1"/>
  <c r="H82" i="7"/>
  <c r="H83" i="7"/>
  <c r="H84" i="7"/>
  <c r="H86" i="7"/>
  <c r="H87" i="7"/>
  <c r="H88" i="7"/>
  <c r="H89" i="7"/>
  <c r="H90" i="7"/>
  <c r="H91" i="7"/>
  <c r="H92" i="7"/>
  <c r="H93" i="7"/>
  <c r="H94" i="7"/>
  <c r="H95" i="7"/>
  <c r="H96" i="7"/>
  <c r="I96" i="7" s="1"/>
  <c r="H97" i="7"/>
  <c r="H98" i="7"/>
  <c r="H99" i="7"/>
  <c r="H100" i="7"/>
  <c r="H101" i="7"/>
  <c r="H102" i="7"/>
  <c r="H103" i="7"/>
  <c r="H104" i="7"/>
  <c r="H105" i="7"/>
  <c r="H106" i="7"/>
  <c r="H107" i="7"/>
  <c r="H108" i="7"/>
  <c r="H109" i="7"/>
  <c r="H110" i="7"/>
  <c r="H111" i="7"/>
  <c r="H112" i="7"/>
  <c r="I112" i="7" s="1"/>
  <c r="H113" i="7"/>
  <c r="H115" i="7"/>
  <c r="I115" i="7" s="1"/>
  <c r="H116" i="7"/>
  <c r="I116" i="7" s="1"/>
  <c r="H117" i="7"/>
  <c r="I117" i="7" s="1"/>
  <c r="H118" i="7"/>
  <c r="I118" i="7" s="1"/>
  <c r="H119" i="7"/>
  <c r="I119" i="7" s="1"/>
  <c r="H121" i="7"/>
  <c r="H122" i="7"/>
  <c r="I122" i="7" s="1"/>
  <c r="H123" i="7"/>
  <c r="H124" i="7"/>
  <c r="H126" i="7"/>
  <c r="I126" i="7" s="1"/>
  <c r="H127" i="7"/>
  <c r="H128" i="7"/>
  <c r="I128" i="7" s="1"/>
  <c r="H129" i="7"/>
  <c r="H130" i="7"/>
  <c r="I130" i="7" s="1"/>
  <c r="H131" i="7"/>
  <c r="H132" i="7"/>
  <c r="I132" i="7" s="1"/>
  <c r="H133" i="7"/>
  <c r="H134" i="7"/>
  <c r="I134" i="7" s="1"/>
  <c r="H135" i="7"/>
  <c r="H136" i="7"/>
  <c r="I136" i="7" s="1"/>
  <c r="H137" i="7"/>
  <c r="H138" i="7"/>
  <c r="I138" i="7" s="1"/>
  <c r="H139" i="7"/>
  <c r="H140" i="7"/>
  <c r="I140" i="7" s="1"/>
  <c r="H141" i="7"/>
  <c r="H142" i="7"/>
  <c r="I142" i="7" s="1"/>
  <c r="H143" i="7"/>
  <c r="H144" i="7"/>
  <c r="I144" i="7" s="1"/>
  <c r="H145" i="7"/>
  <c r="H146" i="7"/>
  <c r="I146" i="7" s="1"/>
  <c r="H147" i="7"/>
  <c r="H148" i="7"/>
  <c r="I148" i="7" s="1"/>
  <c r="H149" i="7"/>
  <c r="H150" i="7"/>
  <c r="I150" i="7" s="1"/>
  <c r="H151" i="7"/>
  <c r="H152" i="7"/>
  <c r="I152" i="7" s="1"/>
  <c r="H153" i="7"/>
  <c r="H154" i="7"/>
  <c r="I154" i="7" s="1"/>
  <c r="H155" i="7"/>
  <c r="H156" i="7"/>
  <c r="I156" i="7" s="1"/>
  <c r="H157" i="7"/>
  <c r="H158" i="7"/>
  <c r="I158" i="7" s="1"/>
  <c r="H159" i="7"/>
  <c r="H160" i="7"/>
  <c r="I160" i="7" s="1"/>
  <c r="H161" i="7"/>
  <c r="H162" i="7"/>
  <c r="I162" i="7" s="1"/>
  <c r="H163" i="7"/>
  <c r="H164" i="7"/>
  <c r="I164" i="7" s="1"/>
  <c r="H165" i="7"/>
  <c r="H166" i="7"/>
  <c r="I166" i="7" s="1"/>
  <c r="H167" i="7"/>
  <c r="H7" i="7"/>
  <c r="I7" i="7" s="1"/>
  <c r="I38" i="1"/>
  <c r="J38" i="1" s="1"/>
  <c r="I41" i="1"/>
  <c r="J41" i="1" s="1"/>
  <c r="I42" i="1"/>
  <c r="J42" i="1" s="1"/>
  <c r="I45" i="1"/>
  <c r="J45" i="1" s="1"/>
  <c r="I46" i="1"/>
  <c r="J46" i="1" s="1"/>
  <c r="I49" i="1"/>
  <c r="J49" i="1" s="1"/>
  <c r="I50" i="1"/>
  <c r="J50" i="1" s="1"/>
  <c r="I53" i="1"/>
  <c r="J53" i="1" s="1"/>
  <c r="I54" i="1"/>
  <c r="J54" i="1" s="1"/>
  <c r="I57" i="1"/>
  <c r="J57" i="1" s="1"/>
  <c r="I58" i="1"/>
  <c r="J58" i="1" s="1"/>
  <c r="I61" i="1"/>
  <c r="J61" i="1" s="1"/>
  <c r="I65" i="1"/>
  <c r="J65" i="1" s="1"/>
  <c r="I66" i="1"/>
  <c r="J66" i="1" s="1"/>
  <c r="I67" i="1"/>
  <c r="J67" i="1" s="1"/>
  <c r="I69" i="1"/>
  <c r="J69" i="1" s="1"/>
  <c r="I74" i="1"/>
  <c r="J74" i="1" s="1"/>
  <c r="I75" i="1"/>
  <c r="J75" i="1" s="1"/>
  <c r="I78" i="1"/>
  <c r="J78" i="1" s="1"/>
  <c r="I79" i="1"/>
  <c r="J79" i="1" s="1"/>
  <c r="I116" i="1"/>
  <c r="J116" i="1" s="1"/>
  <c r="I118" i="1"/>
  <c r="J118" i="1" s="1"/>
  <c r="I126" i="1"/>
  <c r="J126" i="1" s="1"/>
  <c r="I130" i="1"/>
  <c r="J130" i="1" s="1"/>
  <c r="I134" i="1"/>
  <c r="J134" i="1" s="1"/>
  <c r="I138" i="1"/>
  <c r="J138" i="1" s="1"/>
  <c r="I142" i="1"/>
  <c r="J142" i="1" s="1"/>
  <c r="I144" i="1"/>
  <c r="J144" i="1" s="1"/>
  <c r="I146" i="1"/>
  <c r="J146" i="1" s="1"/>
  <c r="I150" i="1"/>
  <c r="J150" i="1" s="1"/>
  <c r="I154" i="1"/>
  <c r="J154" i="1" s="1"/>
  <c r="I158" i="1"/>
  <c r="J158" i="1" s="1"/>
  <c r="I162" i="1"/>
  <c r="J162" i="1" s="1"/>
  <c r="I166" i="1"/>
  <c r="J166" i="1" s="1"/>
  <c r="I9" i="1"/>
  <c r="J9" i="1" s="1"/>
  <c r="I33" i="1"/>
  <c r="J33" i="1" s="1"/>
  <c r="I7" i="1" l="1"/>
  <c r="J7" i="1" s="1"/>
  <c r="I152" i="1"/>
  <c r="J152" i="1" s="1"/>
  <c r="I72" i="1"/>
  <c r="J72" i="1" s="1"/>
  <c r="I17" i="1"/>
  <c r="J17" i="1" s="1"/>
  <c r="I160" i="1"/>
  <c r="J160" i="1" s="1"/>
  <c r="I128" i="1"/>
  <c r="J128" i="1" s="1"/>
  <c r="I96" i="1"/>
  <c r="J96" i="1" s="1"/>
  <c r="I76" i="1"/>
  <c r="J76" i="1" s="1"/>
  <c r="I70" i="1"/>
  <c r="J70" i="1" s="1"/>
  <c r="I136" i="1"/>
  <c r="J136" i="1" s="1"/>
  <c r="I80" i="1"/>
  <c r="J80" i="1" s="1"/>
  <c r="I63" i="1"/>
  <c r="J63" i="1" s="1"/>
  <c r="I60" i="1"/>
  <c r="J60" i="1" s="1"/>
  <c r="I56" i="1"/>
  <c r="J56" i="1" s="1"/>
  <c r="I52" i="1"/>
  <c r="J52" i="1" s="1"/>
  <c r="I48" i="1"/>
  <c r="J48" i="1" s="1"/>
  <c r="I44" i="1"/>
  <c r="J44" i="1" s="1"/>
  <c r="I40" i="1"/>
  <c r="J40" i="1" s="1"/>
  <c r="I25" i="1"/>
  <c r="J25" i="1" s="1"/>
  <c r="I164" i="1"/>
  <c r="J164" i="1" s="1"/>
  <c r="I156" i="1"/>
  <c r="J156" i="1" s="1"/>
  <c r="I148" i="1"/>
  <c r="J148" i="1" s="1"/>
  <c r="I140" i="1"/>
  <c r="J140" i="1" s="1"/>
  <c r="I132" i="1"/>
  <c r="J132" i="1" s="1"/>
  <c r="I122" i="1"/>
  <c r="J122" i="1" s="1"/>
  <c r="I81" i="1"/>
  <c r="J81" i="1" s="1"/>
  <c r="I77" i="1"/>
  <c r="J77" i="1" s="1"/>
  <c r="I73" i="1"/>
  <c r="J73" i="1" s="1"/>
  <c r="I68" i="1"/>
  <c r="J68" i="1" s="1"/>
  <c r="I64" i="1"/>
  <c r="J64" i="1" s="1"/>
  <c r="I59" i="1"/>
  <c r="J59" i="1" s="1"/>
  <c r="I55" i="1"/>
  <c r="J55" i="1" s="1"/>
  <c r="I51" i="1"/>
  <c r="J51" i="1" s="1"/>
  <c r="I47" i="1"/>
  <c r="J47" i="1" s="1"/>
  <c r="I43" i="1"/>
  <c r="J43" i="1" s="1"/>
  <c r="I39" i="1"/>
  <c r="J39" i="1" s="1"/>
  <c r="I119" i="1"/>
  <c r="J119" i="1" s="1"/>
  <c r="I117" i="1"/>
  <c r="J117" i="1" s="1"/>
  <c r="I112" i="1"/>
  <c r="J112" i="1" s="1"/>
  <c r="I37" i="1"/>
  <c r="J37" i="1" s="1"/>
  <c r="I115" i="1"/>
  <c r="J115" i="1" s="1"/>
  <c r="I62" i="1"/>
  <c r="J62" i="1" s="1"/>
  <c r="I167" i="1"/>
  <c r="J167" i="1" s="1"/>
  <c r="I167" i="7"/>
  <c r="I165" i="1"/>
  <c r="J165" i="1" s="1"/>
  <c r="I165" i="7"/>
  <c r="I163" i="1"/>
  <c r="J163" i="1" s="1"/>
  <c r="I163" i="7"/>
  <c r="I161" i="1"/>
  <c r="J161" i="1" s="1"/>
  <c r="I161" i="7"/>
  <c r="I159" i="1"/>
  <c r="J159" i="1" s="1"/>
  <c r="I159" i="7"/>
  <c r="I157" i="1"/>
  <c r="J157" i="1" s="1"/>
  <c r="I157" i="7"/>
  <c r="I155" i="1"/>
  <c r="J155" i="1" s="1"/>
  <c r="I155" i="7"/>
  <c r="I153" i="1"/>
  <c r="J153" i="1" s="1"/>
  <c r="I153" i="7"/>
  <c r="I151" i="1"/>
  <c r="J151" i="1" s="1"/>
  <c r="I151" i="7"/>
  <c r="I149" i="1"/>
  <c r="J149" i="1" s="1"/>
  <c r="I149" i="7"/>
  <c r="I147" i="1"/>
  <c r="J147" i="1" s="1"/>
  <c r="I147" i="7"/>
  <c r="I145" i="1"/>
  <c r="J145" i="1" s="1"/>
  <c r="I145" i="7"/>
  <c r="I143" i="1"/>
  <c r="J143" i="1" s="1"/>
  <c r="I143" i="7"/>
  <c r="I141" i="1"/>
  <c r="J141" i="1" s="1"/>
  <c r="I141" i="7"/>
  <c r="I139" i="1"/>
  <c r="J139" i="1" s="1"/>
  <c r="I139" i="7"/>
  <c r="I137" i="1"/>
  <c r="J137" i="1" s="1"/>
  <c r="I137" i="7"/>
  <c r="I135" i="1"/>
  <c r="J135" i="1" s="1"/>
  <c r="I135" i="7"/>
  <c r="I133" i="1"/>
  <c r="J133" i="1" s="1"/>
  <c r="I133" i="7"/>
  <c r="I131" i="1"/>
  <c r="J131" i="1" s="1"/>
  <c r="I131" i="7"/>
  <c r="I129" i="1"/>
  <c r="J129" i="1" s="1"/>
  <c r="I129" i="7"/>
  <c r="I127" i="1"/>
  <c r="J127" i="1" s="1"/>
  <c r="I127" i="7"/>
  <c r="I123" i="1"/>
  <c r="J123" i="1" s="1"/>
  <c r="I123" i="7"/>
  <c r="I121" i="1"/>
  <c r="J121" i="1" s="1"/>
  <c r="I121" i="7"/>
  <c r="I113" i="1"/>
  <c r="J113" i="1" s="1"/>
  <c r="I113" i="7"/>
  <c r="I111" i="1"/>
  <c r="J111" i="1" s="1"/>
  <c r="I111" i="7"/>
  <c r="I109" i="1"/>
  <c r="J109" i="1" s="1"/>
  <c r="I109" i="7"/>
  <c r="I107" i="1"/>
  <c r="J107" i="1" s="1"/>
  <c r="I107" i="7"/>
  <c r="I105" i="1"/>
  <c r="J105" i="1" s="1"/>
  <c r="I105" i="7"/>
  <c r="I103" i="1"/>
  <c r="J103" i="1" s="1"/>
  <c r="I103" i="7"/>
  <c r="I101" i="1"/>
  <c r="J101" i="1" s="1"/>
  <c r="I101" i="7"/>
  <c r="I99" i="1"/>
  <c r="J99" i="1" s="1"/>
  <c r="I99" i="7"/>
  <c r="I97" i="1"/>
  <c r="J97" i="1" s="1"/>
  <c r="I97" i="7"/>
  <c r="I95" i="1"/>
  <c r="J95" i="1" s="1"/>
  <c r="I95" i="7"/>
  <c r="I93" i="1"/>
  <c r="J93" i="1" s="1"/>
  <c r="I93" i="7"/>
  <c r="I91" i="1"/>
  <c r="J91" i="1" s="1"/>
  <c r="I91" i="7"/>
  <c r="I89" i="1"/>
  <c r="J89" i="1" s="1"/>
  <c r="I89" i="7"/>
  <c r="I87" i="1"/>
  <c r="J87" i="1" s="1"/>
  <c r="I87" i="7"/>
  <c r="I83" i="1"/>
  <c r="J83" i="1" s="1"/>
  <c r="I83" i="7"/>
  <c r="I34" i="1"/>
  <c r="J34" i="1" s="1"/>
  <c r="I34" i="7"/>
  <c r="I32" i="1"/>
  <c r="J32" i="1" s="1"/>
  <c r="I32" i="7"/>
  <c r="I30" i="1"/>
  <c r="J30" i="1" s="1"/>
  <c r="I30" i="7"/>
  <c r="I28" i="1"/>
  <c r="J28" i="1" s="1"/>
  <c r="I28" i="7"/>
  <c r="I26" i="1"/>
  <c r="J26" i="1" s="1"/>
  <c r="I26" i="7"/>
  <c r="I24" i="1"/>
  <c r="J24" i="1" s="1"/>
  <c r="I24" i="7"/>
  <c r="I22" i="1"/>
  <c r="J22" i="1" s="1"/>
  <c r="I22" i="7"/>
  <c r="I20" i="1"/>
  <c r="J20" i="1" s="1"/>
  <c r="I20" i="7"/>
  <c r="I18" i="1"/>
  <c r="J18" i="1" s="1"/>
  <c r="I18" i="7"/>
  <c r="I16" i="1"/>
  <c r="J16" i="1" s="1"/>
  <c r="I16" i="7"/>
  <c r="I14" i="1"/>
  <c r="J14" i="1" s="1"/>
  <c r="I14" i="7"/>
  <c r="I12" i="1"/>
  <c r="J12" i="1" s="1"/>
  <c r="I12" i="7"/>
  <c r="I10" i="1"/>
  <c r="J10" i="1" s="1"/>
  <c r="I10" i="7"/>
  <c r="I8" i="1"/>
  <c r="J8" i="1" s="1"/>
  <c r="I8" i="7"/>
  <c r="I124" i="1"/>
  <c r="J124" i="1" s="1"/>
  <c r="I124" i="7"/>
  <c r="I110" i="1"/>
  <c r="J110" i="1" s="1"/>
  <c r="I110" i="7"/>
  <c r="I108" i="1"/>
  <c r="J108" i="1" s="1"/>
  <c r="I108" i="7"/>
  <c r="I106" i="1"/>
  <c r="J106" i="1" s="1"/>
  <c r="I106" i="7"/>
  <c r="I104" i="1"/>
  <c r="J104" i="1" s="1"/>
  <c r="I104" i="7"/>
  <c r="I102" i="1"/>
  <c r="J102" i="1" s="1"/>
  <c r="I102" i="7"/>
  <c r="I100" i="1"/>
  <c r="J100" i="1" s="1"/>
  <c r="I100" i="7"/>
  <c r="I98" i="1"/>
  <c r="J98" i="1" s="1"/>
  <c r="I98" i="7"/>
  <c r="I94" i="1"/>
  <c r="J94" i="1" s="1"/>
  <c r="I94" i="7"/>
  <c r="I92" i="1"/>
  <c r="J92" i="1" s="1"/>
  <c r="I92" i="7"/>
  <c r="I90" i="1"/>
  <c r="J90" i="1" s="1"/>
  <c r="I90" i="7"/>
  <c r="I88" i="1"/>
  <c r="J88" i="1" s="1"/>
  <c r="I88" i="7"/>
  <c r="I86" i="1"/>
  <c r="J86" i="1" s="1"/>
  <c r="I86" i="7"/>
  <c r="I84" i="1"/>
  <c r="J84" i="1" s="1"/>
  <c r="I84" i="7"/>
  <c r="I82" i="1"/>
  <c r="J82" i="1" s="1"/>
  <c r="I82" i="7"/>
  <c r="I35" i="1"/>
  <c r="J35" i="1" s="1"/>
  <c r="I35" i="7"/>
  <c r="I31" i="1"/>
  <c r="J31" i="1" s="1"/>
  <c r="I31" i="7"/>
  <c r="I29" i="1"/>
  <c r="J29" i="1" s="1"/>
  <c r="I29" i="7"/>
  <c r="I27" i="1"/>
  <c r="J27" i="1" s="1"/>
  <c r="I27" i="7"/>
  <c r="I23" i="1"/>
  <c r="J23" i="1" s="1"/>
  <c r="I23" i="7"/>
  <c r="I21" i="1"/>
  <c r="J21" i="1" s="1"/>
  <c r="I21" i="7"/>
  <c r="I19" i="1"/>
  <c r="J19" i="1" s="1"/>
  <c r="I19" i="7"/>
  <c r="I15" i="1"/>
  <c r="J15" i="1" s="1"/>
  <c r="I15" i="7"/>
  <c r="I13" i="1"/>
  <c r="J13" i="1" s="1"/>
  <c r="I13" i="7"/>
  <c r="I11" i="1"/>
  <c r="J11" i="1" s="1"/>
  <c r="I11" i="7"/>
  <c r="I125" i="1"/>
  <c r="J125" i="1" s="1"/>
</calcChain>
</file>

<file path=xl/sharedStrings.xml><?xml version="1.0" encoding="utf-8"?>
<sst xmlns="http://schemas.openxmlformats.org/spreadsheetml/2006/main" count="1005" uniqueCount="235">
  <si>
    <t>Apprenticeship</t>
  </si>
  <si>
    <t>Total</t>
  </si>
  <si>
    <t>ENGLAND</t>
  </si>
  <si>
    <t>SOUTH EAST</t>
  </si>
  <si>
    <t xml:space="preserve">Bracknell Forest </t>
  </si>
  <si>
    <t xml:space="preserve">Brighton &amp; Hove </t>
  </si>
  <si>
    <t xml:space="preserve">Buckinghamshire </t>
  </si>
  <si>
    <t xml:space="preserve">East Sussex </t>
  </si>
  <si>
    <t xml:space="preserve">Hampshire </t>
  </si>
  <si>
    <t xml:space="preserve">Isle of Wight </t>
  </si>
  <si>
    <t xml:space="preserve">Kent </t>
  </si>
  <si>
    <t xml:space="preserve">Medway </t>
  </si>
  <si>
    <t xml:space="preserve">Milton Keynes </t>
  </si>
  <si>
    <t xml:space="preserve">Oxfordshire </t>
  </si>
  <si>
    <t xml:space="preserve">Portsmouth </t>
  </si>
  <si>
    <t xml:space="preserve">Reading </t>
  </si>
  <si>
    <t xml:space="preserve">Slough </t>
  </si>
  <si>
    <t xml:space="preserve">Southampton </t>
  </si>
  <si>
    <t xml:space="preserve">Surrey </t>
  </si>
  <si>
    <t xml:space="preserve">West Berkshire </t>
  </si>
  <si>
    <t xml:space="preserve">West Sussex </t>
  </si>
  <si>
    <t xml:space="preserve">Windsor &amp; Maidenhead </t>
  </si>
  <si>
    <t xml:space="preserve">Wokingham </t>
  </si>
  <si>
    <t>LONDON</t>
  </si>
  <si>
    <t xml:space="preserve">Barking &amp; Dagenham </t>
  </si>
  <si>
    <t xml:space="preserve">Barnet </t>
  </si>
  <si>
    <t xml:space="preserve">Bexley </t>
  </si>
  <si>
    <t xml:space="preserve">Brent </t>
  </si>
  <si>
    <t xml:space="preserve">Bromley </t>
  </si>
  <si>
    <t xml:space="preserve">Camden </t>
  </si>
  <si>
    <t>City of London</t>
  </si>
  <si>
    <t xml:space="preserve">Croydon </t>
  </si>
  <si>
    <t xml:space="preserve">Ealing </t>
  </si>
  <si>
    <t xml:space="preserve">Enfield </t>
  </si>
  <si>
    <t>Female</t>
  </si>
  <si>
    <t>Male</t>
  </si>
  <si>
    <t>White</t>
  </si>
  <si>
    <t>Mixed race</t>
  </si>
  <si>
    <t>Black or black British</t>
  </si>
  <si>
    <t>Asian or Asian British</t>
  </si>
  <si>
    <t>Chinese</t>
  </si>
  <si>
    <t>Other</t>
  </si>
  <si>
    <t>Jun 2012</t>
  </si>
  <si>
    <t>Change in year</t>
  </si>
  <si>
    <t>Mar 2012</t>
  </si>
  <si>
    <t>Dec 2011</t>
  </si>
  <si>
    <t xml:space="preserve">Greenwich </t>
  </si>
  <si>
    <t xml:space="preserve">Hackney </t>
  </si>
  <si>
    <t xml:space="preserve">Hammersmith &amp; Fulham </t>
  </si>
  <si>
    <t xml:space="preserve">Haringey </t>
  </si>
  <si>
    <t xml:space="preserve">Harrow </t>
  </si>
  <si>
    <t xml:space="preserve">Havering </t>
  </si>
  <si>
    <t xml:space="preserve">Hillingdon </t>
  </si>
  <si>
    <t xml:space="preserve">Hounslow </t>
  </si>
  <si>
    <t xml:space="preserve">Islington </t>
  </si>
  <si>
    <t xml:space="preserve">Kensington &amp; Chelsea </t>
  </si>
  <si>
    <t xml:space="preserve">Kingston </t>
  </si>
  <si>
    <t xml:space="preserve">Lambeth </t>
  </si>
  <si>
    <t xml:space="preserve">Lewisham </t>
  </si>
  <si>
    <t xml:space="preserve">Merton </t>
  </si>
  <si>
    <t xml:space="preserve">Newham </t>
  </si>
  <si>
    <t xml:space="preserve">Redbridge </t>
  </si>
  <si>
    <t xml:space="preserve">Richmond </t>
  </si>
  <si>
    <t xml:space="preserve">Southwark </t>
  </si>
  <si>
    <t xml:space="preserve">Sutton </t>
  </si>
  <si>
    <t>Tower Hamlets</t>
  </si>
  <si>
    <t xml:space="preserve">Waltham Forest </t>
  </si>
  <si>
    <t xml:space="preserve">Wandsworth </t>
  </si>
  <si>
    <t xml:space="preserve">Westminster </t>
  </si>
  <si>
    <t>EAST OF ENGLAND</t>
  </si>
  <si>
    <t>Bedford Borough</t>
  </si>
  <si>
    <t xml:space="preserve">Cambridgeshire </t>
  </si>
  <si>
    <t xml:space="preserve">Central Bedfordshire </t>
  </si>
  <si>
    <t xml:space="preserve">Essex </t>
  </si>
  <si>
    <t>Hertfordshire</t>
  </si>
  <si>
    <t xml:space="preserve">Luton </t>
  </si>
  <si>
    <t>Norfolk</t>
  </si>
  <si>
    <t xml:space="preserve">Peterborough </t>
  </si>
  <si>
    <t xml:space="preserve">Southend </t>
  </si>
  <si>
    <t>Suffolk</t>
  </si>
  <si>
    <t xml:space="preserve">Thurrock </t>
  </si>
  <si>
    <t>SOUTH WEST</t>
  </si>
  <si>
    <t xml:space="preserve">Bath &amp; NE Somerset </t>
  </si>
  <si>
    <t>Bournemouth</t>
  </si>
  <si>
    <t xml:space="preserve">Bristol </t>
  </si>
  <si>
    <t xml:space="preserve">Cornwall </t>
  </si>
  <si>
    <t xml:space="preserve">Devon </t>
  </si>
  <si>
    <t>Dorset</t>
  </si>
  <si>
    <t>Gloucestershire</t>
  </si>
  <si>
    <t xml:space="preserve">North Somerset </t>
  </si>
  <si>
    <t xml:space="preserve">Plymouth </t>
  </si>
  <si>
    <t>Poole</t>
  </si>
  <si>
    <t>Somerset</t>
  </si>
  <si>
    <t xml:space="preserve">South Gloucestershire </t>
  </si>
  <si>
    <t>Swindon</t>
  </si>
  <si>
    <t xml:space="preserve">Torbay </t>
  </si>
  <si>
    <t>Wiltshire</t>
  </si>
  <si>
    <t>WEST MIDLANDS</t>
  </si>
  <si>
    <t xml:space="preserve">Birmingham </t>
  </si>
  <si>
    <t xml:space="preserve">Coventry </t>
  </si>
  <si>
    <t xml:space="preserve">Dudley </t>
  </si>
  <si>
    <t xml:space="preserve">Herefordshire </t>
  </si>
  <si>
    <t xml:space="preserve">Sandwell </t>
  </si>
  <si>
    <t xml:space="preserve">Shropshire </t>
  </si>
  <si>
    <t xml:space="preserve">Solihull </t>
  </si>
  <si>
    <t xml:space="preserve">Staffordshire </t>
  </si>
  <si>
    <t xml:space="preserve">Stoke on Trent </t>
  </si>
  <si>
    <t xml:space="preserve">Telford &amp; Wrekin </t>
  </si>
  <si>
    <t xml:space="preserve">Walsall </t>
  </si>
  <si>
    <t xml:space="preserve">Warwickshire </t>
  </si>
  <si>
    <t xml:space="preserve">Wolverhampton </t>
  </si>
  <si>
    <t xml:space="preserve">Worcestershire </t>
  </si>
  <si>
    <t>EAST MIDLANDS</t>
  </si>
  <si>
    <t xml:space="preserve">Derby City </t>
  </si>
  <si>
    <t xml:space="preserve">Derbyshire </t>
  </si>
  <si>
    <t xml:space="preserve">Leicester City </t>
  </si>
  <si>
    <t xml:space="preserve">Leicestershire County </t>
  </si>
  <si>
    <t xml:space="preserve">Lincolnshire </t>
  </si>
  <si>
    <t>Northamptonshire</t>
  </si>
  <si>
    <t xml:space="preserve">Nottingham </t>
  </si>
  <si>
    <t xml:space="preserve">Nottinghamshire </t>
  </si>
  <si>
    <t xml:space="preserve">Rutland </t>
  </si>
  <si>
    <t>YORKS &amp; THE HUMBER</t>
  </si>
  <si>
    <t xml:space="preserve">Barnsley </t>
  </si>
  <si>
    <t xml:space="preserve">Bradford </t>
  </si>
  <si>
    <t xml:space="preserve">Calderdale </t>
  </si>
  <si>
    <t xml:space="preserve">Doncaster </t>
  </si>
  <si>
    <t xml:space="preserve">East Riding </t>
  </si>
  <si>
    <t xml:space="preserve">Kingston upon Hull </t>
  </si>
  <si>
    <t xml:space="preserve">Kirklees </t>
  </si>
  <si>
    <t xml:space="preserve">Leeds </t>
  </si>
  <si>
    <t xml:space="preserve">North East Lincolnshire </t>
  </si>
  <si>
    <t xml:space="preserve">North Lincolnshire </t>
  </si>
  <si>
    <t xml:space="preserve">North Yorkshire </t>
  </si>
  <si>
    <t xml:space="preserve">Rotherham </t>
  </si>
  <si>
    <t xml:space="preserve">Sheffield </t>
  </si>
  <si>
    <t xml:space="preserve">Wakefield </t>
  </si>
  <si>
    <t xml:space="preserve">York </t>
  </si>
  <si>
    <t>NORTH WEST</t>
  </si>
  <si>
    <t xml:space="preserve">Blackburn-Darwen </t>
  </si>
  <si>
    <t xml:space="preserve">Blackpool </t>
  </si>
  <si>
    <t xml:space="preserve">Bolton </t>
  </si>
  <si>
    <t xml:space="preserve">Bury </t>
  </si>
  <si>
    <t>Cheshire East</t>
  </si>
  <si>
    <t>Cheshire West &amp; Chester</t>
  </si>
  <si>
    <t>Cumbria</t>
  </si>
  <si>
    <t xml:space="preserve">Halton </t>
  </si>
  <si>
    <t xml:space="preserve">Knowsley </t>
  </si>
  <si>
    <t xml:space="preserve">Lancashire County </t>
  </si>
  <si>
    <t xml:space="preserve">Liverpool </t>
  </si>
  <si>
    <t xml:space="preserve">Manchester </t>
  </si>
  <si>
    <t xml:space="preserve">Oldham </t>
  </si>
  <si>
    <t xml:space="preserve">Rochdale </t>
  </si>
  <si>
    <t xml:space="preserve">Salford </t>
  </si>
  <si>
    <t xml:space="preserve">Sefton </t>
  </si>
  <si>
    <t xml:space="preserve">St. Helens </t>
  </si>
  <si>
    <t xml:space="preserve">Stockport </t>
  </si>
  <si>
    <t xml:space="preserve">Tameside </t>
  </si>
  <si>
    <t xml:space="preserve">Trafford </t>
  </si>
  <si>
    <t xml:space="preserve">Warrington </t>
  </si>
  <si>
    <t xml:space="preserve">Wigan </t>
  </si>
  <si>
    <t xml:space="preserve">Wirral </t>
  </si>
  <si>
    <t>NORTH EAST</t>
  </si>
  <si>
    <t>County Durham</t>
  </si>
  <si>
    <t xml:space="preserve">Darlington </t>
  </si>
  <si>
    <t xml:space="preserve">Gateshead </t>
  </si>
  <si>
    <t xml:space="preserve">Hartlepool </t>
  </si>
  <si>
    <t xml:space="preserve">Middlesbrough </t>
  </si>
  <si>
    <t xml:space="preserve">Newcastle </t>
  </si>
  <si>
    <t xml:space="preserve">North Tyneside </t>
  </si>
  <si>
    <t>Northumberland</t>
  </si>
  <si>
    <t xml:space="preserve">Redcar &amp; Cleveland </t>
  </si>
  <si>
    <t xml:space="preserve">South Tyneside </t>
  </si>
  <si>
    <t xml:space="preserve">Stockton on Tees </t>
  </si>
  <si>
    <t xml:space="preserve">Sunderland </t>
  </si>
  <si>
    <t>Technical Notes</t>
  </si>
  <si>
    <t>Definitions</t>
  </si>
  <si>
    <t>Academic Age</t>
  </si>
  <si>
    <t>Reference Dates</t>
  </si>
  <si>
    <t>Data Source</t>
  </si>
  <si>
    <t>Number of 16/17 year olds</t>
  </si>
  <si>
    <t>Full time education and training</t>
  </si>
  <si>
    <t>Employment with training</t>
  </si>
  <si>
    <t>Full time employees who are undertaking an Apprenticeship that has been commissioned and delivered through the National Apprenticeship Service.</t>
  </si>
  <si>
    <t>The age of the young person is measured on 1 September</t>
  </si>
  <si>
    <t xml:space="preserve">The proportion of 16/17 year olds in education and training is generally at its highest in the Autumn term, then declines throughout the academic year as young people complete courses or drop out of learning.  For this reason, comparisons should always be made against the same quarter of the previous year. </t>
  </si>
  <si>
    <t xml:space="preserve">Full time education means undergoing more than 16 hours of guided learning per week.  This may be undertaken in school, sixth form or FE or HE institution or independent training provider. </t>
  </si>
  <si>
    <t xml:space="preserve">Local authorities are required to report to DfE using the 2011 census level ethnic codes.  </t>
  </si>
  <si>
    <t>Only the young person's main activity is recorded.</t>
  </si>
  <si>
    <t>The number of 16 and 17 year olds known to the local authority to be resident in its area.  This includes young people educated in other authority areas, students living away during term time and young people previously resident in the authoirty area who are currently in custody.</t>
  </si>
  <si>
    <t>Young people who were not educated in the maintained sector will only be included if they are known to the local authority</t>
  </si>
  <si>
    <t xml:space="preserve">Other </t>
  </si>
  <si>
    <t>Table 1: By type of activity</t>
  </si>
  <si>
    <t xml:space="preserve">Local authorities have a responsibility to track young people's participation in education or training.  They do this through exchange of information with schools and colleges, other youth services and through direct contact with young people.  Information about a young person's activity is recorded on a client database, an extract from which is used to prepare these tables.  </t>
  </si>
  <si>
    <t xml:space="preserve">The information provided must adhere to the definitions set out below.  There are also rules that govern the currency of the information held by local authorities.  Young people whose activity has not been confirmed within a set time period are recorded as 'activity not known'. </t>
  </si>
  <si>
    <t>Other education or training including:
- provision, often delivered by the voluntary and community sector, that is aimed at preparing young people for full time education or training;
- training delivered by private training organisations; 
- part time education.  Part time education will only be deemed as participation if combined with full time employment or voluntary work when the participation age is raised on 2013.</t>
  </si>
  <si>
    <t>Full time employees (16 hours per week or more) in a job that provides a structured package of on and off the job training leading to at least NVQ level 2 or equivalent qualification as defined in the National Qualification Framework.</t>
  </si>
  <si>
    <t>Missing data</t>
  </si>
  <si>
    <t>%pt change in last 12 months</t>
  </si>
  <si>
    <t>Proportion of 16-17 year olds recorded in education and training</t>
  </si>
  <si>
    <t>Table 5: Current activity not known over time</t>
  </si>
  <si>
    <t xml:space="preserve">Table 4: Education and training over time </t>
  </si>
  <si>
    <t>There is further information about the information that local authorities are required to collect, and detailed definitions, in the NCCIS Management Information Requirement:</t>
  </si>
  <si>
    <t>http://www.education.gov.uk/childrenandyoungpeople/youngpeople/participation/a0074374/national-client-caseload-information-system-nccis-management-information-required-from-ccis</t>
  </si>
  <si>
    <t>Table 2: By age and gender</t>
  </si>
  <si>
    <t>Table 3: By ethnic group</t>
  </si>
  <si>
    <t>Table 5 : Current activity not known over time</t>
  </si>
  <si>
    <t/>
  </si>
  <si>
    <t xml:space="preserve">All cohort figures have been rounded to the nearest 10.  Local authority totals may not, therefore, sum to regional and national totals. </t>
  </si>
  <si>
    <t>Proportion of 16 and 17 year olds recorded as participating in:</t>
  </si>
  <si>
    <r>
      <t>The arrows used in table 1 identify areas where the proportion in education or training has risen by 1 percentage point or more (</t>
    </r>
    <r>
      <rPr>
        <sz val="10"/>
        <rFont val="Wingdings"/>
        <charset val="2"/>
      </rPr>
      <t>ñ</t>
    </r>
    <r>
      <rPr>
        <sz val="10"/>
        <rFont val="Arial"/>
        <family val="2"/>
      </rPr>
      <t>), has risen by less than 1 percentage point or stayed the same (</t>
    </r>
    <r>
      <rPr>
        <sz val="10"/>
        <rFont val="Wingdings"/>
        <charset val="2"/>
      </rPr>
      <t>ð</t>
    </r>
    <r>
      <rPr>
        <sz val="10"/>
        <rFont val="Arial"/>
        <family val="2"/>
      </rPr>
      <t>), or fallen (</t>
    </r>
    <r>
      <rPr>
        <sz val="10"/>
        <rFont val="Wingdings"/>
        <charset val="2"/>
      </rPr>
      <t>ò</t>
    </r>
    <r>
      <rPr>
        <sz val="10"/>
        <rFont val="Arial"/>
        <family val="2"/>
      </rPr>
      <t xml:space="preserve">) since the same quarter of the previous year. </t>
    </r>
  </si>
  <si>
    <t>Figures for the Isles of Scilly are included in Cornwall</t>
  </si>
  <si>
    <t>Totals for each age group include a small number of young people whose gender is not known to the local authority, or who have refused to provide information on their gender.</t>
  </si>
  <si>
    <t>Change 
in year</t>
  </si>
  <si>
    <t>*</t>
  </si>
  <si>
    <t>Cornwall and IoS</t>
  </si>
  <si>
    <t xml:space="preserve">There is a proportion of young people in each area whose current activity is not known to their local authority.  No adjustment to the education and training figure is made to allow for this.  It is possible that some of those recorded as not known will be participating in education and training.  The extent to which this is true will affect the extent to which the figures for recorded education and training underestimate actual participation in that local authority.  Tables 1 and 5 show the proportion of young people whose current activity is not known in each authority area.  </t>
  </si>
  <si>
    <t>% 16-17 year olds recorded as participating in education or training</t>
  </si>
  <si>
    <t>Number of 16/17 year olds known          to LA</t>
  </si>
  <si>
    <t>Number of 
16 year olds known to LA</t>
  </si>
  <si>
    <t>Number of 
17 year olds known to LA</t>
  </si>
  <si>
    <t>% 16 year olds recorded as participating in education or training</t>
  </si>
  <si>
    <t>% 17 year olds recorded as participating in education or training</t>
  </si>
  <si>
    <t>Number of 16/17 year olds known
 to the LA</t>
  </si>
  <si>
    <t>Current activity 
not known 
to the LA</t>
  </si>
  <si>
    <t>Totals include young people whose ethnic group is not known to the local authority, or who have refused to provide this information</t>
  </si>
  <si>
    <t>Data have been supressed where the cohort for that ethnic group is fewer than 20 and recorded by an asterisk (*) in the tables.</t>
  </si>
  <si>
    <t>Table 4: Education and training over time</t>
  </si>
  <si>
    <t>Proportion of 16-17 year olds recorded in education and training, December 2012</t>
  </si>
  <si>
    <t>Dec 2012</t>
  </si>
  <si>
    <t>The young person's known activity on the last working day of December 2012.</t>
  </si>
  <si>
    <t xml:space="preserve">East Riding did not provide data in December 2012. </t>
  </si>
  <si>
    <t>East Riding did not provide data in December 2011 so year on year comparisons cannot be made</t>
  </si>
  <si>
    <t>Proportion of 16-17 year olds whose current activity was not known at the end of December 2011, March 2012, June 2012 and December 2012.</t>
  </si>
  <si>
    <t>Proportion of 16-17 year olds recorded in education and training at the end of December 2011, March 2012, June 2012 and December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</si>
</sst>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_-;\-* #,##0_-;_-* &quot;-&quot;??_-;_-@_-"/>
    <numFmt numFmtId="166" formatCode="_-* #,##0.00000_-;\-* #,##0.00000_-;_-* &quot;-&quot;??_-;_-@_-"/>
  </numFmts>
  <fonts count="20" x14ac:knownFonts="1">
    <font>
      <sz val="10"/>
      <name val="Arial"/>
    </font>
    <font>
      <sz val="10"/>
      <name val="Arial"/>
      <family val="2"/>
    </font>
    <font>
      <b/>
      <sz val="10"/>
      <name val="Arial"/>
      <family val="2"/>
    </font>
    <font>
      <b/>
      <sz val="12"/>
      <name val="Arial"/>
      <family val="2"/>
    </font>
    <font>
      <sz val="8"/>
      <name val="Arial"/>
      <family val="2"/>
    </font>
    <font>
      <sz val="10"/>
      <name val="Arial Narrow"/>
      <family val="2"/>
    </font>
    <font>
      <sz val="10"/>
      <name val="Arial"/>
      <family val="2"/>
    </font>
    <font>
      <b/>
      <sz val="10"/>
      <name val="Arial Narrow"/>
      <family val="2"/>
    </font>
    <font>
      <sz val="10"/>
      <color indexed="8"/>
      <name val="Arial"/>
      <family val="2"/>
    </font>
    <font>
      <b/>
      <sz val="11"/>
      <name val="Arial"/>
      <family val="2"/>
    </font>
    <font>
      <u/>
      <sz val="10"/>
      <name val="Arial"/>
      <family val="2"/>
    </font>
    <font>
      <sz val="10"/>
      <color indexed="8"/>
      <name val="Arial"/>
      <family val="2"/>
    </font>
    <font>
      <u/>
      <sz val="10"/>
      <color theme="10"/>
      <name val="Arial"/>
      <family val="2"/>
    </font>
    <font>
      <sz val="10"/>
      <color rgb="FFFF0000"/>
      <name val="Arial"/>
      <family val="2"/>
    </font>
    <font>
      <sz val="8"/>
      <color rgb="FFFF0000"/>
      <name val="Arial"/>
      <family val="2"/>
    </font>
    <font>
      <sz val="10"/>
      <name val="Wingdings"/>
      <charset val="2"/>
    </font>
    <font>
      <sz val="8"/>
      <name val="Wingdings"/>
      <charset val="2"/>
    </font>
    <font>
      <b/>
      <sz val="8"/>
      <color rgb="FFFF0000"/>
      <name val="Arial"/>
      <family val="2"/>
    </font>
    <font>
      <sz val="10"/>
      <color theme="0"/>
      <name val="Arial"/>
      <family val="2"/>
    </font>
    <font>
      <b/>
      <sz val="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right/>
      <top/>
      <bottom style="thin">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xf numFmtId="0" fontId="11" fillId="0" borderId="0">
      <alignment vertical="top"/>
    </xf>
    <xf numFmtId="0" fontId="8" fillId="0" borderId="0">
      <alignment vertical="top"/>
    </xf>
    <xf numFmtId="0" fontId="6" fillId="0" borderId="0"/>
    <xf numFmtId="43" fontId="6" fillId="0" borderId="0" applyFont="0" applyFill="0" applyBorder="0" applyAlignment="0" applyProtection="0"/>
    <xf numFmtId="9" fontId="6" fillId="0" borderId="0" applyFont="0" applyFill="0" applyBorder="0" applyAlignment="0" applyProtection="0"/>
    <xf numFmtId="0" fontId="12" fillId="0" borderId="0" applyNumberFormat="0" applyFill="0" applyBorder="0" applyAlignment="0" applyProtection="0"/>
  </cellStyleXfs>
  <cellXfs count="96">
    <xf numFmtId="0" fontId="0" fillId="0" borderId="0" xfId="0"/>
    <xf numFmtId="0" fontId="2" fillId="0" borderId="0" xfId="0" applyFont="1"/>
    <xf numFmtId="0" fontId="3" fillId="0" borderId="0" xfId="0" applyFont="1"/>
    <xf numFmtId="0" fontId="0" fillId="0" borderId="0" xfId="0" applyAlignment="1"/>
    <xf numFmtId="0" fontId="0" fillId="0" borderId="1" xfId="0" applyBorder="1"/>
    <xf numFmtId="0" fontId="5" fillId="0" borderId="1" xfId="0" applyFont="1" applyBorder="1" applyAlignment="1">
      <alignment horizontal="center" wrapText="1"/>
    </xf>
    <xf numFmtId="0" fontId="6" fillId="0" borderId="1" xfId="0" quotePrefix="1" applyFont="1" applyBorder="1" applyAlignment="1">
      <alignment horizontal="center" wrapText="1"/>
    </xf>
    <xf numFmtId="0" fontId="7" fillId="0" borderId="1" xfId="0" applyFont="1" applyBorder="1" applyAlignment="1">
      <alignment horizontal="center" wrapText="1"/>
    </xf>
    <xf numFmtId="0" fontId="5" fillId="0" borderId="1" xfId="0" applyFont="1" applyFill="1" applyBorder="1" applyAlignment="1">
      <alignment horizontal="center" wrapText="1"/>
    </xf>
    <xf numFmtId="0" fontId="0" fillId="0" borderId="0" xfId="0" applyAlignment="1">
      <alignment horizontal="center"/>
    </xf>
    <xf numFmtId="0" fontId="5" fillId="0" borderId="0" xfId="0" applyFont="1" applyFill="1" applyBorder="1" applyAlignment="1">
      <alignment horizontal="center" wrapText="1"/>
    </xf>
    <xf numFmtId="17" fontId="6" fillId="0" borderId="1" xfId="0" quotePrefix="1" applyNumberFormat="1" applyFont="1" applyBorder="1" applyAlignment="1">
      <alignment horizontal="center" wrapText="1"/>
    </xf>
    <xf numFmtId="164" fontId="8" fillId="0" borderId="0" xfId="2" applyNumberFormat="1" applyFont="1" applyBorder="1"/>
    <xf numFmtId="0" fontId="0" fillId="0" borderId="0" xfId="0" applyBorder="1"/>
    <xf numFmtId="0" fontId="6" fillId="0" borderId="0" xfId="0" applyFont="1"/>
    <xf numFmtId="0" fontId="9" fillId="0" borderId="0" xfId="0" applyFont="1"/>
    <xf numFmtId="0" fontId="10" fillId="0" borderId="0" xfId="0" applyFont="1"/>
    <xf numFmtId="0" fontId="6" fillId="0" borderId="0" xfId="0" applyFont="1" applyAlignment="1">
      <alignment wrapText="1"/>
    </xf>
    <xf numFmtId="0" fontId="6" fillId="0" borderId="0" xfId="0" applyFont="1" applyAlignment="1">
      <alignment vertical="center" wrapText="1"/>
    </xf>
    <xf numFmtId="0" fontId="10" fillId="0" borderId="0" xfId="0" applyFont="1" applyAlignment="1">
      <alignment wrapText="1"/>
    </xf>
    <xf numFmtId="0" fontId="2" fillId="0" borderId="0" xfId="0" applyFont="1" applyAlignment="1">
      <alignment wrapText="1"/>
    </xf>
    <xf numFmtId="165" fontId="0" fillId="0" borderId="0" xfId="1" applyNumberFormat="1" applyFont="1"/>
    <xf numFmtId="164" fontId="0" fillId="0" borderId="0" xfId="2" applyNumberFormat="1" applyFont="1" applyBorder="1"/>
    <xf numFmtId="164" fontId="0" fillId="0" borderId="0" xfId="2" applyNumberFormat="1" applyFont="1"/>
    <xf numFmtId="0" fontId="0" fillId="0" borderId="0" xfId="0" applyBorder="1" applyAlignment="1">
      <alignment horizontal="center"/>
    </xf>
    <xf numFmtId="165" fontId="0" fillId="0" borderId="0" xfId="1" applyNumberFormat="1" applyFont="1" applyBorder="1"/>
    <xf numFmtId="0" fontId="6" fillId="0" borderId="0" xfId="0" applyFont="1" applyAlignment="1">
      <alignment horizontal="left" wrapText="1"/>
    </xf>
    <xf numFmtId="0" fontId="0" fillId="2" borderId="0" xfId="0" applyFill="1"/>
    <xf numFmtId="0" fontId="2" fillId="2" borderId="0" xfId="0" applyFont="1" applyFill="1"/>
    <xf numFmtId="165" fontId="2" fillId="2" borderId="0" xfId="1" applyNumberFormat="1" applyFont="1" applyFill="1"/>
    <xf numFmtId="164" fontId="2" fillId="2" borderId="0" xfId="2" applyNumberFormat="1" applyFont="1" applyFill="1"/>
    <xf numFmtId="0" fontId="2" fillId="2" borderId="0" xfId="0" applyFont="1" applyFill="1" applyAlignment="1">
      <alignment horizontal="center"/>
    </xf>
    <xf numFmtId="164" fontId="0" fillId="0" borderId="0" xfId="0" applyNumberFormat="1"/>
    <xf numFmtId="165" fontId="0" fillId="0" borderId="0" xfId="0" applyNumberFormat="1"/>
    <xf numFmtId="164" fontId="2" fillId="0" borderId="0" xfId="2" applyNumberFormat="1" applyFont="1" applyBorder="1"/>
    <xf numFmtId="164" fontId="2" fillId="2" borderId="0" xfId="2" applyNumberFormat="1" applyFont="1" applyFill="1" applyBorder="1"/>
    <xf numFmtId="165" fontId="2" fillId="2" borderId="0" xfId="1" applyNumberFormat="1" applyFont="1" applyFill="1" applyBorder="1"/>
    <xf numFmtId="165" fontId="0" fillId="0" borderId="0" xfId="1" applyNumberFormat="1" applyFont="1" applyAlignment="1"/>
    <xf numFmtId="0" fontId="0" fillId="0" borderId="0" xfId="0" applyAlignment="1">
      <alignment horizontal="right"/>
    </xf>
    <xf numFmtId="164" fontId="0" fillId="0" borderId="0" xfId="0" applyNumberFormat="1" applyAlignment="1">
      <alignment horizontal="right"/>
    </xf>
    <xf numFmtId="164" fontId="0" fillId="0" borderId="0" xfId="2" applyNumberFormat="1" applyFont="1" applyAlignment="1">
      <alignment horizontal="right"/>
    </xf>
    <xf numFmtId="164" fontId="2" fillId="2" borderId="0" xfId="2" applyNumberFormat="1" applyFont="1" applyFill="1" applyAlignment="1">
      <alignment horizontal="right"/>
    </xf>
    <xf numFmtId="164" fontId="0" fillId="0" borderId="0" xfId="2" applyNumberFormat="1" applyFont="1" applyFill="1" applyAlignment="1">
      <alignment horizontal="right"/>
    </xf>
    <xf numFmtId="164" fontId="2" fillId="0" borderId="0" xfId="2" applyNumberFormat="1" applyFont="1" applyFill="1" applyAlignment="1">
      <alignment horizontal="right"/>
    </xf>
    <xf numFmtId="0" fontId="12" fillId="0" borderId="0" xfId="3" applyAlignment="1">
      <alignment wrapText="1"/>
    </xf>
    <xf numFmtId="164" fontId="2" fillId="0" borderId="0" xfId="2" applyNumberFormat="1" applyFont="1" applyBorder="1" applyAlignment="1">
      <alignment horizontal="right"/>
    </xf>
    <xf numFmtId="164" fontId="2" fillId="2" borderId="0" xfId="2" applyNumberFormat="1" applyFont="1" applyFill="1" applyBorder="1" applyAlignment="1">
      <alignment horizontal="right"/>
    </xf>
    <xf numFmtId="164" fontId="0" fillId="0" borderId="0" xfId="2" applyNumberFormat="1" applyFont="1" applyBorder="1" applyAlignment="1">
      <alignment horizontal="right"/>
    </xf>
    <xf numFmtId="166" fontId="4" fillId="0" borderId="0" xfId="1" applyNumberFormat="1" applyFont="1" applyAlignment="1">
      <alignment horizontal="center"/>
    </xf>
    <xf numFmtId="9" fontId="4" fillId="0" borderId="0" xfId="2" applyFont="1" applyAlignment="1">
      <alignment horizontal="center"/>
    </xf>
    <xf numFmtId="166" fontId="14" fillId="2" borderId="0" xfId="1" applyNumberFormat="1" applyFont="1" applyFill="1" applyAlignment="1">
      <alignment horizontal="center"/>
    </xf>
    <xf numFmtId="0" fontId="13" fillId="0" borderId="0" xfId="0" applyFont="1" applyAlignment="1">
      <alignment wrapText="1"/>
    </xf>
    <xf numFmtId="0" fontId="13" fillId="0" borderId="0" xfId="0" applyFont="1"/>
    <xf numFmtId="0" fontId="15" fillId="0" borderId="0" xfId="0" applyFont="1"/>
    <xf numFmtId="166" fontId="16" fillId="0" borderId="0" xfId="1" applyNumberFormat="1" applyFont="1" applyAlignment="1">
      <alignment horizontal="center"/>
    </xf>
    <xf numFmtId="0" fontId="5" fillId="0" borderId="1" xfId="0" applyFont="1" applyBorder="1" applyAlignment="1">
      <alignment horizontal="center" vertical="center" wrapText="1"/>
    </xf>
    <xf numFmtId="0" fontId="6" fillId="0" borderId="0" xfId="0" applyFont="1" applyFill="1" applyBorder="1" applyAlignment="1">
      <alignment vertical="center" wrapText="1"/>
    </xf>
    <xf numFmtId="164" fontId="6" fillId="0" borderId="0" xfId="2" applyNumberFormat="1" applyFont="1" applyBorder="1" applyAlignment="1">
      <alignment horizontal="right"/>
    </xf>
    <xf numFmtId="166" fontId="17" fillId="2" borderId="0" xfId="1" applyNumberFormat="1" applyFont="1" applyFill="1" applyAlignment="1">
      <alignment horizontal="center"/>
    </xf>
    <xf numFmtId="165" fontId="2" fillId="0" borderId="0" xfId="1" applyNumberFormat="1" applyFont="1"/>
    <xf numFmtId="0" fontId="0" fillId="0" borderId="0" xfId="0" applyFill="1"/>
    <xf numFmtId="0" fontId="0" fillId="0" borderId="0" xfId="0" applyFill="1" applyBorder="1"/>
    <xf numFmtId="0" fontId="6" fillId="0" borderId="0" xfId="0" applyFont="1" applyFill="1" applyBorder="1" applyAlignment="1">
      <alignment horizontal="center" wrapText="1"/>
    </xf>
    <xf numFmtId="164" fontId="2" fillId="0" borderId="0" xfId="2" applyNumberFormat="1" applyFont="1" applyFill="1" applyBorder="1"/>
    <xf numFmtId="164" fontId="0" fillId="0" borderId="0" xfId="2" applyNumberFormat="1" applyFont="1" applyFill="1" applyBorder="1"/>
    <xf numFmtId="164" fontId="0" fillId="0" borderId="0" xfId="2" applyNumberFormat="1" applyFont="1" applyFill="1"/>
    <xf numFmtId="165" fontId="2" fillId="0" borderId="0" xfId="1" applyNumberFormat="1" applyFont="1" applyAlignment="1"/>
    <xf numFmtId="165" fontId="2" fillId="2" borderId="0" xfId="1" applyNumberFormat="1" applyFont="1" applyFill="1" applyBorder="1" applyAlignment="1"/>
    <xf numFmtId="164" fontId="11" fillId="0" borderId="0" xfId="2" applyNumberFormat="1" applyFont="1" applyAlignment="1">
      <alignment horizontal="right"/>
    </xf>
    <xf numFmtId="164" fontId="8" fillId="0" borderId="0" xfId="2" applyNumberFormat="1" applyFont="1" applyAlignment="1">
      <alignment horizontal="right"/>
    </xf>
    <xf numFmtId="164" fontId="11" fillId="0" borderId="0" xfId="2" applyNumberFormat="1" applyFont="1" applyFill="1" applyAlignment="1">
      <alignment horizontal="right"/>
    </xf>
    <xf numFmtId="0" fontId="0" fillId="0" borderId="0" xfId="0" applyFill="1" applyAlignment="1">
      <alignment horizontal="right"/>
    </xf>
    <xf numFmtId="165" fontId="6" fillId="0" borderId="0" xfId="1" applyNumberFormat="1" applyFont="1" applyFill="1" applyBorder="1" applyAlignment="1"/>
    <xf numFmtId="164" fontId="0" fillId="3" borderId="0" xfId="2" applyNumberFormat="1" applyFont="1" applyFill="1"/>
    <xf numFmtId="164" fontId="2" fillId="3" borderId="0" xfId="2" applyNumberFormat="1" applyFont="1" applyFill="1"/>
    <xf numFmtId="43" fontId="0" fillId="0" borderId="0" xfId="1" applyFont="1"/>
    <xf numFmtId="0" fontId="18" fillId="0" borderId="0" xfId="0" applyFont="1"/>
    <xf numFmtId="165" fontId="18" fillId="0" borderId="0" xfId="1" applyNumberFormat="1" applyFont="1"/>
    <xf numFmtId="165" fontId="18" fillId="0" borderId="0" xfId="0" applyNumberFormat="1" applyFont="1"/>
    <xf numFmtId="0" fontId="0" fillId="0" borderId="0" xfId="0" applyFill="1" applyAlignment="1">
      <alignment horizontal="center"/>
    </xf>
    <xf numFmtId="164" fontId="0" fillId="0" borderId="0" xfId="0" applyNumberFormat="1" applyFill="1"/>
    <xf numFmtId="165" fontId="0" fillId="0" borderId="0" xfId="1" applyNumberFormat="1" applyFont="1" applyFill="1" applyAlignment="1"/>
    <xf numFmtId="166" fontId="4" fillId="0" borderId="0" xfId="1" applyNumberFormat="1" applyFont="1" applyFill="1" applyAlignment="1">
      <alignment horizontal="center"/>
    </xf>
    <xf numFmtId="164" fontId="2" fillId="0" borderId="0" xfId="2" applyNumberFormat="1" applyFont="1" applyFill="1"/>
    <xf numFmtId="0" fontId="2" fillId="0" borderId="0" xfId="0" applyFont="1" applyFill="1" applyAlignment="1">
      <alignment horizontal="center"/>
    </xf>
    <xf numFmtId="165" fontId="0" fillId="0" borderId="0" xfId="0" applyNumberFormat="1" applyFill="1"/>
    <xf numFmtId="9" fontId="19" fillId="0" borderId="0" xfId="2" applyFont="1" applyFill="1" applyAlignment="1">
      <alignment horizontal="center"/>
    </xf>
    <xf numFmtId="0" fontId="6" fillId="0" borderId="1" xfId="0" applyFont="1" applyBorder="1" applyAlignment="1">
      <alignment horizontal="center"/>
    </xf>
    <xf numFmtId="0" fontId="0" fillId="0" borderId="1" xfId="0" applyBorder="1" applyAlignment="1">
      <alignment horizontal="center"/>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165" fontId="6" fillId="0" borderId="0" xfId="1" applyNumberFormat="1" applyFont="1" applyBorder="1" applyAlignment="1">
      <alignment horizontal="center" wrapText="1"/>
    </xf>
    <xf numFmtId="165" fontId="6" fillId="0" borderId="1" xfId="1" applyNumberFormat="1" applyFont="1" applyBorder="1" applyAlignment="1">
      <alignment horizontal="center" wrapText="1"/>
    </xf>
    <xf numFmtId="0" fontId="6" fillId="0" borderId="1" xfId="0" applyFont="1" applyFill="1" applyBorder="1" applyAlignment="1">
      <alignment horizontal="center" wrapText="1"/>
    </xf>
  </cellXfs>
  <cellStyles count="10">
    <cellStyle name="Comma" xfId="1" builtinId="3"/>
    <cellStyle name="Comma 2" xfId="7"/>
    <cellStyle name="Hyperlink" xfId="3" builtinId="8"/>
    <cellStyle name="Hyperlink 2" xfId="9"/>
    <cellStyle name="Normal" xfId="0" builtinId="0"/>
    <cellStyle name="Normal 2" xfId="4"/>
    <cellStyle name="Normal 2 2" xfId="5"/>
    <cellStyle name="Normal 3" xfId="6"/>
    <cellStyle name="Percent" xfId="2" builtinId="5"/>
    <cellStyle name="Percent 2" xfId="8"/>
  </cellStyles>
  <dxfs count="0"/>
  <tableStyles count="0" defaultTableStyle="TableStyleMedium2" defaultPivotStyle="PivotStyleLight16"/>
  <colors>
    <mruColors>
      <color rgb="FF00642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v.uk/childrenandyoungpeople/youngpeople/participation/a0074374/national-client-caseload-information-system-nccis-management-information-required-from-cci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workbookViewId="0"/>
  </sheetViews>
  <sheetFormatPr defaultRowHeight="12.75" x14ac:dyDescent="0.2"/>
  <cols>
    <col min="1" max="1" width="1.7109375" customWidth="1"/>
    <col min="2" max="2" width="86.7109375" customWidth="1"/>
  </cols>
  <sheetData>
    <row r="1" spans="1:2" ht="15.75" x14ac:dyDescent="0.25">
      <c r="A1" s="2" t="s">
        <v>199</v>
      </c>
    </row>
    <row r="3" spans="1:2" ht="15" x14ac:dyDescent="0.25">
      <c r="A3" s="15" t="s">
        <v>175</v>
      </c>
    </row>
    <row r="5" spans="1:2" x14ac:dyDescent="0.2">
      <c r="A5" s="1" t="s">
        <v>179</v>
      </c>
    </row>
    <row r="6" spans="1:2" ht="60" customHeight="1" x14ac:dyDescent="0.2">
      <c r="A6" s="1"/>
      <c r="B6" s="17" t="s">
        <v>193</v>
      </c>
    </row>
    <row r="7" spans="1:2" ht="31.5" customHeight="1" x14ac:dyDescent="0.2">
      <c r="A7" s="1"/>
      <c r="B7" s="17" t="s">
        <v>208</v>
      </c>
    </row>
    <row r="8" spans="1:2" ht="20.25" customHeight="1" x14ac:dyDescent="0.2">
      <c r="A8" s="1"/>
      <c r="B8" s="17" t="s">
        <v>188</v>
      </c>
    </row>
    <row r="9" spans="1:2" ht="45.95" customHeight="1" x14ac:dyDescent="0.2">
      <c r="B9" s="17" t="s">
        <v>194</v>
      </c>
    </row>
    <row r="10" spans="1:2" ht="86.25" customHeight="1" x14ac:dyDescent="0.2">
      <c r="B10" s="17" t="s">
        <v>216</v>
      </c>
    </row>
    <row r="11" spans="1:2" ht="32.25" customHeight="1" x14ac:dyDescent="0.2">
      <c r="B11" s="17" t="s">
        <v>202</v>
      </c>
    </row>
    <row r="12" spans="1:2" ht="26.25" customHeight="1" x14ac:dyDescent="0.2">
      <c r="B12" s="44" t="s">
        <v>203</v>
      </c>
    </row>
    <row r="13" spans="1:2" ht="23.25" customHeight="1" x14ac:dyDescent="0.2"/>
    <row r="14" spans="1:2" x14ac:dyDescent="0.2">
      <c r="A14" s="1" t="s">
        <v>176</v>
      </c>
    </row>
    <row r="15" spans="1:2" ht="15.75" customHeight="1" x14ac:dyDescent="0.2">
      <c r="B15" s="16" t="s">
        <v>180</v>
      </c>
    </row>
    <row r="16" spans="1:2" ht="42.75" customHeight="1" x14ac:dyDescent="0.2">
      <c r="B16" s="17" t="s">
        <v>189</v>
      </c>
    </row>
    <row r="17" spans="2:2" ht="29.25" customHeight="1" x14ac:dyDescent="0.2">
      <c r="B17" s="17" t="s">
        <v>190</v>
      </c>
    </row>
    <row r="18" spans="2:2" x14ac:dyDescent="0.2">
      <c r="B18" s="14"/>
    </row>
    <row r="19" spans="2:2" x14ac:dyDescent="0.2">
      <c r="B19" s="16" t="s">
        <v>177</v>
      </c>
    </row>
    <row r="20" spans="2:2" x14ac:dyDescent="0.2">
      <c r="B20" s="14" t="s">
        <v>184</v>
      </c>
    </row>
    <row r="22" spans="2:2" x14ac:dyDescent="0.2">
      <c r="B22" s="16" t="s">
        <v>178</v>
      </c>
    </row>
    <row r="23" spans="2:2" x14ac:dyDescent="0.2">
      <c r="B23" s="14" t="s">
        <v>230</v>
      </c>
    </row>
    <row r="24" spans="2:2" x14ac:dyDescent="0.2">
      <c r="B24" s="14"/>
    </row>
    <row r="25" spans="2:2" x14ac:dyDescent="0.2">
      <c r="B25" s="16" t="s">
        <v>197</v>
      </c>
    </row>
    <row r="26" spans="2:2" ht="15" customHeight="1" x14ac:dyDescent="0.2">
      <c r="B26" s="14" t="s">
        <v>231</v>
      </c>
    </row>
    <row r="27" spans="2:2" ht="18" customHeight="1" x14ac:dyDescent="0.2">
      <c r="B27" s="26" t="s">
        <v>232</v>
      </c>
    </row>
    <row r="28" spans="2:2" ht="15.75" customHeight="1" x14ac:dyDescent="0.2">
      <c r="B28" s="14" t="s">
        <v>211</v>
      </c>
    </row>
    <row r="29" spans="2:2" ht="15.75" customHeight="1" x14ac:dyDescent="0.2">
      <c r="B29" s="14"/>
    </row>
    <row r="30" spans="2:2" ht="15.75" customHeight="1" x14ac:dyDescent="0.2">
      <c r="B30" s="14"/>
    </row>
    <row r="31" spans="2:2" ht="15.75" customHeight="1" x14ac:dyDescent="0.2">
      <c r="B31" s="14"/>
    </row>
    <row r="32" spans="2:2" ht="15.75" customHeight="1" x14ac:dyDescent="0.2">
      <c r="B32" s="14"/>
    </row>
    <row r="33" spans="1:2" ht="15.75" customHeight="1" x14ac:dyDescent="0.2">
      <c r="B33" s="14"/>
    </row>
    <row r="34" spans="1:2" ht="15.75" customHeight="1" x14ac:dyDescent="0.2">
      <c r="B34" s="14"/>
    </row>
    <row r="35" spans="1:2" x14ac:dyDescent="0.2">
      <c r="B35" s="14"/>
    </row>
    <row r="36" spans="1:2" x14ac:dyDescent="0.2">
      <c r="A36" s="1" t="s">
        <v>192</v>
      </c>
      <c r="B36" s="1"/>
    </row>
    <row r="37" spans="1:2" ht="7.5" customHeight="1" x14ac:dyDescent="0.2"/>
    <row r="38" spans="1:2" x14ac:dyDescent="0.2">
      <c r="B38" s="16" t="s">
        <v>181</v>
      </c>
    </row>
    <row r="39" spans="1:2" ht="25.5" x14ac:dyDescent="0.2">
      <c r="B39" s="18" t="s">
        <v>186</v>
      </c>
    </row>
    <row r="40" spans="1:2" x14ac:dyDescent="0.2">
      <c r="B40" s="17"/>
    </row>
    <row r="41" spans="1:2" x14ac:dyDescent="0.2">
      <c r="B41" s="19" t="s">
        <v>0</v>
      </c>
    </row>
    <row r="42" spans="1:2" ht="25.5" x14ac:dyDescent="0.2">
      <c r="B42" s="17" t="s">
        <v>183</v>
      </c>
    </row>
    <row r="43" spans="1:2" x14ac:dyDescent="0.2">
      <c r="B43" s="17"/>
    </row>
    <row r="44" spans="1:2" x14ac:dyDescent="0.2">
      <c r="B44" s="19" t="s">
        <v>182</v>
      </c>
    </row>
    <row r="45" spans="1:2" ht="38.25" x14ac:dyDescent="0.2">
      <c r="B45" s="17" t="s">
        <v>196</v>
      </c>
    </row>
    <row r="46" spans="1:2" x14ac:dyDescent="0.2">
      <c r="B46" s="17"/>
    </row>
    <row r="47" spans="1:2" x14ac:dyDescent="0.2">
      <c r="B47" s="19" t="s">
        <v>191</v>
      </c>
    </row>
    <row r="48" spans="1:2" ht="81" customHeight="1" x14ac:dyDescent="0.2">
      <c r="B48" s="18" t="s">
        <v>195</v>
      </c>
    </row>
    <row r="49" spans="1:5" ht="13.5" customHeight="1" x14ac:dyDescent="0.2">
      <c r="B49" s="18"/>
    </row>
    <row r="50" spans="1:5" x14ac:dyDescent="0.2">
      <c r="A50" s="1"/>
      <c r="B50" s="19" t="s">
        <v>43</v>
      </c>
    </row>
    <row r="51" spans="1:5" ht="45" customHeight="1" x14ac:dyDescent="0.2">
      <c r="B51" s="17" t="s">
        <v>185</v>
      </c>
      <c r="D51" s="48"/>
      <c r="E51" s="53"/>
    </row>
    <row r="52" spans="1:5" ht="45" customHeight="1" x14ac:dyDescent="0.2">
      <c r="B52" s="17" t="s">
        <v>210</v>
      </c>
      <c r="D52" s="54"/>
    </row>
    <row r="53" spans="1:5" ht="20.100000000000001" customHeight="1" x14ac:dyDescent="0.2">
      <c r="B53" s="17"/>
    </row>
    <row r="54" spans="1:5" ht="17.25" customHeight="1" x14ac:dyDescent="0.2">
      <c r="A54" s="1" t="s">
        <v>204</v>
      </c>
      <c r="B54" s="20"/>
    </row>
    <row r="55" spans="1:5" ht="32.25" customHeight="1" x14ac:dyDescent="0.2">
      <c r="B55" s="17" t="s">
        <v>212</v>
      </c>
    </row>
    <row r="56" spans="1:5" ht="16.5" customHeight="1" x14ac:dyDescent="0.2">
      <c r="B56" s="17"/>
    </row>
    <row r="57" spans="1:5" ht="20.100000000000001" customHeight="1" x14ac:dyDescent="0.2">
      <c r="B57" s="17"/>
    </row>
    <row r="58" spans="1:5" x14ac:dyDescent="0.2">
      <c r="A58" s="1" t="s">
        <v>205</v>
      </c>
      <c r="B58" s="20"/>
    </row>
    <row r="59" spans="1:5" ht="15.75" customHeight="1" x14ac:dyDescent="0.2">
      <c r="B59" s="17" t="s">
        <v>187</v>
      </c>
    </row>
    <row r="60" spans="1:5" ht="30.75" customHeight="1" x14ac:dyDescent="0.2">
      <c r="B60" s="17" t="s">
        <v>225</v>
      </c>
    </row>
    <row r="61" spans="1:5" s="52" customFormat="1" ht="30.75" customHeight="1" x14ac:dyDescent="0.2">
      <c r="B61" s="17" t="s">
        <v>226</v>
      </c>
    </row>
    <row r="62" spans="1:5" s="52" customFormat="1" ht="20.100000000000001" customHeight="1" x14ac:dyDescent="0.2"/>
    <row r="63" spans="1:5" s="52" customFormat="1" x14ac:dyDescent="0.2">
      <c r="A63" s="1" t="s">
        <v>227</v>
      </c>
      <c r="B63" s="20"/>
    </row>
    <row r="64" spans="1:5" s="52" customFormat="1" ht="31.5" customHeight="1" x14ac:dyDescent="0.2">
      <c r="A64" s="14"/>
      <c r="B64" s="17" t="s">
        <v>234</v>
      </c>
    </row>
    <row r="65" spans="1:2" s="52" customFormat="1" ht="20.100000000000001" customHeight="1" x14ac:dyDescent="0.2">
      <c r="B65" s="51"/>
    </row>
    <row r="66" spans="1:2" s="52" customFormat="1" x14ac:dyDescent="0.2">
      <c r="A66" s="1" t="s">
        <v>206</v>
      </c>
      <c r="B66" s="17"/>
    </row>
    <row r="67" spans="1:2" s="52" customFormat="1" ht="30" customHeight="1" x14ac:dyDescent="0.2">
      <c r="A67" s="14"/>
      <c r="B67" s="17" t="s">
        <v>233</v>
      </c>
    </row>
  </sheetData>
  <conditionalFormatting sqref="D51">
    <cfRule type="iconSet" priority="3">
      <iconSet iconSet="3ArrowsGray" showValue="0">
        <cfvo type="percent" val="0"/>
        <cfvo type="num" val="0"/>
        <cfvo type="num" val="0.01"/>
      </iconSet>
    </cfRule>
  </conditionalFormatting>
  <conditionalFormatting sqref="D52">
    <cfRule type="iconSet" priority="19">
      <iconSet iconSet="3ArrowsGray" showValue="0">
        <cfvo type="percent" val="0"/>
        <cfvo type="num" val="0"/>
        <cfvo type="num" val="0.01"/>
      </iconSet>
    </cfRule>
  </conditionalFormatting>
  <hyperlinks>
    <hyperlink ref="B12" r:id="rId1"/>
  </hyperlinks>
  <pageMargins left="0.70866141732283472" right="0.51181102362204722" top="0.74803149606299213" bottom="0.7480314960629921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9"/>
  <sheetViews>
    <sheetView workbookViewId="0">
      <pane xSplit="2" ySplit="6" topLeftCell="C7" activePane="bottomRight" state="frozen"/>
      <selection pane="topRight" activeCell="C1" sqref="C1"/>
      <selection pane="bottomLeft" activeCell="A7" sqref="A7"/>
      <selection pane="bottomRight" activeCell="C7" sqref="C7:L7"/>
    </sheetView>
  </sheetViews>
  <sheetFormatPr defaultRowHeight="12.75" x14ac:dyDescent="0.2"/>
  <cols>
    <col min="1" max="1" width="1.7109375" customWidth="1"/>
    <col min="2" max="2" width="21.7109375" customWidth="1"/>
    <col min="3" max="3" width="12.7109375" customWidth="1"/>
    <col min="4" max="4" width="11.7109375" customWidth="1"/>
    <col min="5" max="7" width="10.7109375" customWidth="1"/>
    <col min="8" max="8" width="11.7109375" customWidth="1"/>
    <col min="9" max="9" width="10.7109375" style="71" customWidth="1"/>
    <col min="10" max="10" width="5.7109375" customWidth="1"/>
    <col min="11" max="11" width="0.85546875" style="9" customWidth="1"/>
    <col min="12" max="12" width="10.7109375" style="60" customWidth="1"/>
  </cols>
  <sheetData>
    <row r="1" spans="1:21" ht="15.75" x14ac:dyDescent="0.25">
      <c r="A1" s="2" t="s">
        <v>228</v>
      </c>
    </row>
    <row r="2" spans="1:21" x14ac:dyDescent="0.2">
      <c r="D2" s="33"/>
    </row>
    <row r="3" spans="1:21" ht="15.75" x14ac:dyDescent="0.25">
      <c r="A3" s="2" t="s">
        <v>192</v>
      </c>
      <c r="C3" s="33"/>
    </row>
    <row r="4" spans="1:21" ht="15.75" x14ac:dyDescent="0.25">
      <c r="A4" s="2"/>
      <c r="C4" s="33"/>
    </row>
    <row r="5" spans="1:21" ht="16.5" customHeight="1" x14ac:dyDescent="0.2">
      <c r="C5" s="91" t="s">
        <v>223</v>
      </c>
      <c r="D5" s="87" t="s">
        <v>209</v>
      </c>
      <c r="E5" s="88"/>
      <c r="F5" s="88"/>
      <c r="G5" s="88"/>
      <c r="H5" s="88"/>
      <c r="I5" s="91" t="s">
        <v>213</v>
      </c>
      <c r="J5" s="91"/>
      <c r="L5" s="89" t="s">
        <v>224</v>
      </c>
    </row>
    <row r="6" spans="1:21" ht="42" customHeight="1" x14ac:dyDescent="0.2">
      <c r="A6" s="4"/>
      <c r="B6" s="4"/>
      <c r="C6" s="92"/>
      <c r="D6" s="5" t="s">
        <v>181</v>
      </c>
      <c r="E6" s="5" t="s">
        <v>0</v>
      </c>
      <c r="F6" s="5" t="s">
        <v>182</v>
      </c>
      <c r="G6" s="8" t="s">
        <v>41</v>
      </c>
      <c r="H6" s="5" t="s">
        <v>1</v>
      </c>
      <c r="I6" s="92"/>
      <c r="J6" s="92"/>
      <c r="K6" s="10"/>
      <c r="L6" s="90"/>
    </row>
    <row r="7" spans="1:21" ht="14.1" customHeight="1" x14ac:dyDescent="0.2">
      <c r="A7" s="1"/>
      <c r="B7" s="1" t="s">
        <v>2</v>
      </c>
      <c r="C7" s="59">
        <f>SUM(C8+C28+C62+C74+C90+C105+C115+C131+C155)</f>
        <v>1148840</v>
      </c>
      <c r="D7" s="83">
        <v>0.83399999999999996</v>
      </c>
      <c r="E7" s="83">
        <v>3.2000000000000001E-2</v>
      </c>
      <c r="F7" s="83">
        <v>7.0000000000000001E-3</v>
      </c>
      <c r="G7" s="83">
        <v>6.0000000000000001E-3</v>
      </c>
      <c r="H7" s="83">
        <v>0.879</v>
      </c>
      <c r="I7" s="43">
        <f>'Time series'!H7</f>
        <v>1.0000000000000009E-3</v>
      </c>
      <c r="J7" s="86">
        <f>I7</f>
        <v>1.0000000000000009E-3</v>
      </c>
      <c r="K7" s="84"/>
      <c r="L7" s="83">
        <v>5.7000000000000002E-2</v>
      </c>
      <c r="M7" s="80"/>
      <c r="N7" s="32"/>
      <c r="O7" s="32"/>
      <c r="P7" s="32"/>
      <c r="Q7" s="32"/>
      <c r="R7" s="32"/>
      <c r="S7" s="32"/>
      <c r="T7" s="32"/>
      <c r="U7" s="32"/>
    </row>
    <row r="8" spans="1:21" ht="14.1" customHeight="1" x14ac:dyDescent="0.2">
      <c r="A8" s="28"/>
      <c r="B8" s="28" t="s">
        <v>3</v>
      </c>
      <c r="C8" s="67">
        <f>SUM(C9:C27)</f>
        <v>176380</v>
      </c>
      <c r="D8" s="30">
        <v>0.82399999999999995</v>
      </c>
      <c r="E8" s="30">
        <v>2.3E-2</v>
      </c>
      <c r="F8" s="30">
        <v>4.0000000000000001E-3</v>
      </c>
      <c r="G8" s="30">
        <v>4.0000000000000001E-3</v>
      </c>
      <c r="H8" s="30">
        <v>0.85599999999999998</v>
      </c>
      <c r="I8" s="41">
        <f>'Time series'!H8</f>
        <v>-1.4000000000000012E-2</v>
      </c>
      <c r="J8" s="50">
        <f t="shared" ref="J8:J71" si="0">I8</f>
        <v>-1.4000000000000012E-2</v>
      </c>
      <c r="K8" s="31"/>
      <c r="L8" s="30">
        <v>7.5999999999999998E-2</v>
      </c>
    </row>
    <row r="9" spans="1:21" ht="14.1" customHeight="1" x14ac:dyDescent="0.2">
      <c r="B9" t="s">
        <v>4</v>
      </c>
      <c r="C9" s="37">
        <v>2350</v>
      </c>
      <c r="D9" s="23">
        <v>0.83099999999999996</v>
      </c>
      <c r="E9" s="23">
        <v>3.5999999999999997E-2</v>
      </c>
      <c r="F9" s="23">
        <v>7.0000000000000001E-3</v>
      </c>
      <c r="G9" s="23">
        <v>2E-3</v>
      </c>
      <c r="H9" s="23">
        <v>0.875</v>
      </c>
      <c r="I9" s="42">
        <f>'Time series'!H9</f>
        <v>9.000000000000008E-3</v>
      </c>
      <c r="J9" s="48">
        <f t="shared" si="0"/>
        <v>9.000000000000008E-3</v>
      </c>
      <c r="L9" s="65">
        <v>8.9999999999999993E-3</v>
      </c>
    </row>
    <row r="10" spans="1:21" ht="14.1" customHeight="1" x14ac:dyDescent="0.2">
      <c r="B10" t="s">
        <v>5</v>
      </c>
      <c r="C10" s="37">
        <v>4430</v>
      </c>
      <c r="D10" s="23">
        <v>0.86799999999999999</v>
      </c>
      <c r="E10" s="23">
        <v>2.4E-2</v>
      </c>
      <c r="F10" s="23">
        <v>5.0000000000000001E-3</v>
      </c>
      <c r="G10" s="23">
        <v>8.0000000000000002E-3</v>
      </c>
      <c r="H10" s="23">
        <v>0.90400000000000003</v>
      </c>
      <c r="I10" s="42">
        <f>'Time series'!H10</f>
        <v>2.4000000000000021E-2</v>
      </c>
      <c r="J10" s="48">
        <f t="shared" si="0"/>
        <v>2.4000000000000021E-2</v>
      </c>
      <c r="L10" s="65">
        <v>2.3E-2</v>
      </c>
    </row>
    <row r="11" spans="1:21" ht="14.1" customHeight="1" x14ac:dyDescent="0.2">
      <c r="B11" t="s">
        <v>6</v>
      </c>
      <c r="C11" s="37">
        <v>11030</v>
      </c>
      <c r="D11" s="23">
        <v>0.90600000000000003</v>
      </c>
      <c r="E11" s="23">
        <v>8.9999999999999993E-3</v>
      </c>
      <c r="F11" s="23">
        <v>0.02</v>
      </c>
      <c r="G11" s="23">
        <v>2E-3</v>
      </c>
      <c r="H11" s="23">
        <v>0.93700000000000006</v>
      </c>
      <c r="I11" s="42">
        <f>'Time series'!H11</f>
        <v>1.3000000000000012E-2</v>
      </c>
      <c r="J11" s="48">
        <f t="shared" si="0"/>
        <v>1.3000000000000012E-2</v>
      </c>
      <c r="L11" s="65">
        <v>8.0000000000000002E-3</v>
      </c>
    </row>
    <row r="12" spans="1:21" ht="14.1" customHeight="1" x14ac:dyDescent="0.2">
      <c r="B12" t="s">
        <v>7</v>
      </c>
      <c r="C12" s="37">
        <v>10340</v>
      </c>
      <c r="D12" s="23">
        <v>0.84099999999999997</v>
      </c>
      <c r="E12" s="23">
        <v>2.3E-2</v>
      </c>
      <c r="F12" s="23">
        <v>4.0000000000000001E-3</v>
      </c>
      <c r="G12" s="23">
        <v>8.9999999999999993E-3</v>
      </c>
      <c r="H12" s="23">
        <v>0.876</v>
      </c>
      <c r="I12" s="42">
        <f>'Time series'!H12</f>
        <v>1.4000000000000012E-2</v>
      </c>
      <c r="J12" s="48">
        <f t="shared" si="0"/>
        <v>1.4000000000000012E-2</v>
      </c>
      <c r="L12" s="65">
        <v>5.3999999999999999E-2</v>
      </c>
    </row>
    <row r="13" spans="1:21" ht="14.1" customHeight="1" x14ac:dyDescent="0.2">
      <c r="B13" t="s">
        <v>8</v>
      </c>
      <c r="C13" s="37">
        <v>27070</v>
      </c>
      <c r="D13" s="23">
        <v>0.85299999999999998</v>
      </c>
      <c r="E13" s="23">
        <v>2.7E-2</v>
      </c>
      <c r="F13" s="23">
        <v>2E-3</v>
      </c>
      <c r="G13" s="23">
        <v>6.0000000000000001E-3</v>
      </c>
      <c r="H13" s="23">
        <v>0.88700000000000001</v>
      </c>
      <c r="I13" s="42">
        <f>'Time series'!H13</f>
        <v>7.1000000000000063E-2</v>
      </c>
      <c r="J13" s="48">
        <f t="shared" si="0"/>
        <v>7.1000000000000063E-2</v>
      </c>
      <c r="L13" s="65">
        <v>5.0999999999999997E-2</v>
      </c>
    </row>
    <row r="14" spans="1:21" ht="14.1" customHeight="1" x14ac:dyDescent="0.2">
      <c r="B14" t="s">
        <v>9</v>
      </c>
      <c r="C14" s="37">
        <v>3150</v>
      </c>
      <c r="D14" s="23">
        <v>0.80400000000000005</v>
      </c>
      <c r="E14" s="23">
        <v>3.9E-2</v>
      </c>
      <c r="F14" s="23">
        <v>1E-3</v>
      </c>
      <c r="G14" s="23">
        <v>0.01</v>
      </c>
      <c r="H14" s="23">
        <v>0.85399999999999998</v>
      </c>
      <c r="I14" s="42">
        <f>'Time series'!H14</f>
        <v>-2.300000000000002E-2</v>
      </c>
      <c r="J14" s="48">
        <f t="shared" si="0"/>
        <v>-2.300000000000002E-2</v>
      </c>
      <c r="L14" s="65">
        <v>8.2000000000000003E-2</v>
      </c>
    </row>
    <row r="15" spans="1:21" ht="14.1" customHeight="1" x14ac:dyDescent="0.2">
      <c r="B15" t="s">
        <v>10</v>
      </c>
      <c r="C15" s="37">
        <v>33910</v>
      </c>
      <c r="D15" s="23">
        <v>0.85599999999999998</v>
      </c>
      <c r="E15" s="23">
        <v>2.9000000000000001E-2</v>
      </c>
      <c r="F15" s="23">
        <v>1E-3</v>
      </c>
      <c r="G15" s="23">
        <v>3.0000000000000001E-3</v>
      </c>
      <c r="H15" s="23">
        <v>0.89</v>
      </c>
      <c r="I15" s="42">
        <f>'Time series'!H15</f>
        <v>1.4000000000000012E-2</v>
      </c>
      <c r="J15" s="48">
        <f t="shared" si="0"/>
        <v>1.4000000000000012E-2</v>
      </c>
      <c r="L15" s="65">
        <v>8.9999999999999993E-3</v>
      </c>
    </row>
    <row r="16" spans="1:21" ht="14.1" customHeight="1" x14ac:dyDescent="0.2">
      <c r="B16" t="s">
        <v>11</v>
      </c>
      <c r="C16" s="37">
        <v>6830</v>
      </c>
      <c r="D16" s="23">
        <v>0.84299999999999997</v>
      </c>
      <c r="E16" s="23">
        <v>1.6E-2</v>
      </c>
      <c r="F16" s="23">
        <v>1E-3</v>
      </c>
      <c r="G16" s="23">
        <v>2E-3</v>
      </c>
      <c r="H16" s="23">
        <v>0.86299999999999999</v>
      </c>
      <c r="I16" s="42">
        <f>'Time series'!H16</f>
        <v>1.8000000000000016E-2</v>
      </c>
      <c r="J16" s="48">
        <f t="shared" si="0"/>
        <v>1.8000000000000016E-2</v>
      </c>
      <c r="L16" s="65">
        <v>4.8000000000000001E-2</v>
      </c>
    </row>
    <row r="17" spans="1:15" ht="14.1" customHeight="1" x14ac:dyDescent="0.2">
      <c r="B17" t="s">
        <v>12</v>
      </c>
      <c r="C17" s="37">
        <v>5940</v>
      </c>
      <c r="D17" s="23">
        <v>0.89500000000000002</v>
      </c>
      <c r="E17" s="23">
        <v>2.1999999999999999E-2</v>
      </c>
      <c r="F17" s="23">
        <v>3.0000000000000001E-3</v>
      </c>
      <c r="G17" s="23">
        <v>4.0000000000000001E-3</v>
      </c>
      <c r="H17" s="23">
        <v>0.92500000000000004</v>
      </c>
      <c r="I17" s="42">
        <f>'Time series'!H17</f>
        <v>2.4000000000000021E-2</v>
      </c>
      <c r="J17" s="48">
        <f t="shared" si="0"/>
        <v>2.4000000000000021E-2</v>
      </c>
      <c r="L17" s="65">
        <v>1.4E-2</v>
      </c>
    </row>
    <row r="18" spans="1:15" ht="14.1" customHeight="1" x14ac:dyDescent="0.2">
      <c r="B18" t="s">
        <v>13</v>
      </c>
      <c r="C18" s="37">
        <v>12080</v>
      </c>
      <c r="D18" s="23">
        <v>0.433</v>
      </c>
      <c r="E18" s="23">
        <v>1.7000000000000001E-2</v>
      </c>
      <c r="F18" s="23">
        <v>5.0000000000000001E-3</v>
      </c>
      <c r="G18" s="23">
        <v>1.2999999999999999E-2</v>
      </c>
      <c r="H18" s="23">
        <v>0.46700000000000003</v>
      </c>
      <c r="I18" s="42">
        <f>'Time series'!H18</f>
        <v>-0.35799999999999993</v>
      </c>
      <c r="J18" s="48">
        <f t="shared" si="0"/>
        <v>-0.35799999999999993</v>
      </c>
      <c r="L18" s="65">
        <v>0.49199999999999999</v>
      </c>
    </row>
    <row r="19" spans="1:15" ht="14.1" customHeight="1" x14ac:dyDescent="0.2">
      <c r="B19" t="s">
        <v>14</v>
      </c>
      <c r="C19" s="37">
        <v>3970</v>
      </c>
      <c r="D19" s="23">
        <v>0.84899999999999998</v>
      </c>
      <c r="E19" s="23">
        <v>1.4999999999999999E-2</v>
      </c>
      <c r="F19" s="23">
        <v>2E-3</v>
      </c>
      <c r="G19" s="23">
        <v>7.0000000000000001E-3</v>
      </c>
      <c r="H19" s="23">
        <v>0.872</v>
      </c>
      <c r="I19" s="42">
        <f>'Time series'!H19</f>
        <v>-7.0000000000000062E-3</v>
      </c>
      <c r="J19" s="48">
        <f t="shared" si="0"/>
        <v>-7.0000000000000062E-3</v>
      </c>
      <c r="L19" s="65">
        <v>0.03</v>
      </c>
    </row>
    <row r="20" spans="1:15" ht="14.1" customHeight="1" x14ac:dyDescent="0.2">
      <c r="B20" t="s">
        <v>15</v>
      </c>
      <c r="C20" s="37">
        <v>2760</v>
      </c>
      <c r="D20" s="23">
        <v>0.83799999999999997</v>
      </c>
      <c r="E20" s="23">
        <v>2.8000000000000001E-2</v>
      </c>
      <c r="F20" s="23">
        <v>5.0000000000000001E-3</v>
      </c>
      <c r="G20" s="23">
        <v>8.0000000000000002E-3</v>
      </c>
      <c r="H20" s="23">
        <v>0.88</v>
      </c>
      <c r="I20" s="42">
        <f>'Time series'!H20</f>
        <v>2.8000000000000025E-2</v>
      </c>
      <c r="J20" s="48">
        <f t="shared" si="0"/>
        <v>2.8000000000000025E-2</v>
      </c>
      <c r="L20" s="65">
        <v>8.9999999999999993E-3</v>
      </c>
    </row>
    <row r="21" spans="1:15" ht="14.1" customHeight="1" x14ac:dyDescent="0.2">
      <c r="B21" t="s">
        <v>16</v>
      </c>
      <c r="C21" s="37">
        <v>3100</v>
      </c>
      <c r="D21" s="23">
        <v>0.91400000000000003</v>
      </c>
      <c r="E21" s="23">
        <v>1.2E-2</v>
      </c>
      <c r="F21" s="23">
        <v>5.0000000000000001E-3</v>
      </c>
      <c r="G21" s="23">
        <v>2E-3</v>
      </c>
      <c r="H21" s="23">
        <v>0.93300000000000005</v>
      </c>
      <c r="I21" s="42">
        <f>'Time series'!H21</f>
        <v>5.1000000000000045E-2</v>
      </c>
      <c r="J21" s="48">
        <f t="shared" si="0"/>
        <v>5.1000000000000045E-2</v>
      </c>
      <c r="L21" s="65">
        <v>1.7999999999999999E-2</v>
      </c>
    </row>
    <row r="22" spans="1:15" ht="14.1" customHeight="1" x14ac:dyDescent="0.2">
      <c r="B22" t="s">
        <v>17</v>
      </c>
      <c r="C22" s="37">
        <v>4550</v>
      </c>
      <c r="D22" s="23">
        <v>0.83099999999999996</v>
      </c>
      <c r="E22" s="23">
        <v>0.03</v>
      </c>
      <c r="F22" s="23">
        <v>3.0000000000000001E-3</v>
      </c>
      <c r="G22" s="23">
        <v>3.0000000000000001E-3</v>
      </c>
      <c r="H22" s="23">
        <v>0.86699999999999999</v>
      </c>
      <c r="I22" s="42">
        <f>'Time series'!H22</f>
        <v>-3.0000000000000027E-3</v>
      </c>
      <c r="J22" s="48">
        <f t="shared" si="0"/>
        <v>-3.0000000000000027E-3</v>
      </c>
      <c r="L22" s="65">
        <v>0.05</v>
      </c>
    </row>
    <row r="23" spans="1:15" ht="14.1" customHeight="1" x14ac:dyDescent="0.2">
      <c r="B23" t="s">
        <v>18</v>
      </c>
      <c r="C23" s="37">
        <v>19540</v>
      </c>
      <c r="D23" s="23">
        <v>0.86599999999999999</v>
      </c>
      <c r="E23" s="23">
        <v>0.02</v>
      </c>
      <c r="F23" s="23">
        <v>8.9999999999999993E-3</v>
      </c>
      <c r="G23" s="23">
        <v>1E-3</v>
      </c>
      <c r="H23" s="23">
        <v>0.89600000000000002</v>
      </c>
      <c r="I23" s="42">
        <f>'Time series'!H23</f>
        <v>-9.000000000000008E-3</v>
      </c>
      <c r="J23" s="48">
        <f t="shared" si="0"/>
        <v>-9.000000000000008E-3</v>
      </c>
      <c r="L23" s="65">
        <v>5.8999999999999997E-2</v>
      </c>
    </row>
    <row r="24" spans="1:15" ht="14.1" customHeight="1" x14ac:dyDescent="0.2">
      <c r="B24" t="s">
        <v>19</v>
      </c>
      <c r="C24" s="37">
        <v>3190</v>
      </c>
      <c r="D24" s="23">
        <v>0.83699999999999997</v>
      </c>
      <c r="E24" s="23">
        <v>3.7999999999999999E-2</v>
      </c>
      <c r="F24" s="23">
        <v>8.0000000000000002E-3</v>
      </c>
      <c r="G24" s="23">
        <v>0.01</v>
      </c>
      <c r="H24" s="23">
        <v>0.89200000000000002</v>
      </c>
      <c r="I24" s="42">
        <f>'Time series'!H24</f>
        <v>2.4000000000000021E-2</v>
      </c>
      <c r="J24" s="48">
        <f t="shared" si="0"/>
        <v>2.4000000000000021E-2</v>
      </c>
      <c r="L24" s="65">
        <v>1.4E-2</v>
      </c>
    </row>
    <row r="25" spans="1:15" ht="14.1" customHeight="1" x14ac:dyDescent="0.2">
      <c r="B25" t="s">
        <v>20</v>
      </c>
      <c r="C25" s="37">
        <v>16530</v>
      </c>
      <c r="D25" s="23">
        <v>0.79500000000000004</v>
      </c>
      <c r="E25" s="23">
        <v>1.7000000000000001E-2</v>
      </c>
      <c r="F25" s="23">
        <v>1E-3</v>
      </c>
      <c r="G25" s="23">
        <v>1E-3</v>
      </c>
      <c r="H25" s="23">
        <v>0.81399999999999995</v>
      </c>
      <c r="I25" s="42">
        <f>'Time series'!H25</f>
        <v>-8.4000000000000075E-2</v>
      </c>
      <c r="J25" s="48">
        <f t="shared" si="0"/>
        <v>-8.4000000000000075E-2</v>
      </c>
      <c r="L25" s="65">
        <v>0.156</v>
      </c>
    </row>
    <row r="26" spans="1:15" ht="14.1" customHeight="1" x14ac:dyDescent="0.2">
      <c r="B26" t="s">
        <v>21</v>
      </c>
      <c r="C26" s="37">
        <v>2350</v>
      </c>
      <c r="D26" s="23">
        <v>0.872</v>
      </c>
      <c r="E26" s="23">
        <v>1.2999999999999999E-2</v>
      </c>
      <c r="F26" s="23">
        <v>5.0000000000000001E-3</v>
      </c>
      <c r="G26" s="23">
        <v>3.0000000000000001E-3</v>
      </c>
      <c r="H26" s="23">
        <v>0.89400000000000002</v>
      </c>
      <c r="I26" s="42">
        <f>'Time series'!H26</f>
        <v>2.200000000000002E-2</v>
      </c>
      <c r="J26" s="48">
        <f t="shared" si="0"/>
        <v>2.200000000000002E-2</v>
      </c>
      <c r="L26" s="65">
        <v>5.5E-2</v>
      </c>
    </row>
    <row r="27" spans="1:15" ht="14.1" customHeight="1" x14ac:dyDescent="0.2">
      <c r="B27" t="s">
        <v>22</v>
      </c>
      <c r="C27" s="37">
        <v>3260</v>
      </c>
      <c r="D27" s="23">
        <v>0.88300000000000001</v>
      </c>
      <c r="E27" s="23">
        <v>3.5000000000000003E-2</v>
      </c>
      <c r="F27" s="23">
        <v>7.0000000000000001E-3</v>
      </c>
      <c r="G27" s="23">
        <v>4.0000000000000001E-3</v>
      </c>
      <c r="H27" s="23">
        <v>0.93</v>
      </c>
      <c r="I27" s="42">
        <f>'Time series'!H27</f>
        <v>2.200000000000002E-2</v>
      </c>
      <c r="J27" s="48">
        <f t="shared" si="0"/>
        <v>2.200000000000002E-2</v>
      </c>
      <c r="L27" s="65">
        <v>1.2E-2</v>
      </c>
    </row>
    <row r="28" spans="1:15" ht="14.1" customHeight="1" x14ac:dyDescent="0.2">
      <c r="A28" s="28" t="s">
        <v>23</v>
      </c>
      <c r="B28" s="27"/>
      <c r="C28" s="67">
        <f>SUM(C29:C61)</f>
        <v>163230</v>
      </c>
      <c r="D28" s="30">
        <v>0.873</v>
      </c>
      <c r="E28" s="30">
        <v>1.2E-2</v>
      </c>
      <c r="F28" s="30">
        <v>1E-3</v>
      </c>
      <c r="G28" s="30">
        <v>3.0000000000000001E-3</v>
      </c>
      <c r="H28" s="30">
        <v>0.89</v>
      </c>
      <c r="I28" s="41">
        <f>'Time series'!H28</f>
        <v>2.9000000000000026E-2</v>
      </c>
      <c r="J28" s="50">
        <f t="shared" si="0"/>
        <v>2.9000000000000026E-2</v>
      </c>
      <c r="K28" s="31"/>
      <c r="L28" s="30">
        <v>7.3999999999999996E-2</v>
      </c>
    </row>
    <row r="29" spans="1:15" ht="14.1" customHeight="1" x14ac:dyDescent="0.2">
      <c r="B29" s="12" t="s">
        <v>24</v>
      </c>
      <c r="C29" s="37">
        <v>5150</v>
      </c>
      <c r="D29" s="23">
        <v>0.84299999999999997</v>
      </c>
      <c r="E29" s="23">
        <v>1.2E-2</v>
      </c>
      <c r="F29" s="23">
        <v>2E-3</v>
      </c>
      <c r="G29" s="23">
        <v>0.01</v>
      </c>
      <c r="H29" s="23">
        <v>0.86699999999999999</v>
      </c>
      <c r="I29" s="42">
        <f>'Time series'!H29</f>
        <v>-1.0000000000000009E-3</v>
      </c>
      <c r="J29" s="48">
        <f t="shared" si="0"/>
        <v>-1.0000000000000009E-3</v>
      </c>
      <c r="L29" s="65">
        <v>8.3000000000000004E-2</v>
      </c>
      <c r="O29" s="42"/>
    </row>
    <row r="30" spans="1:15" ht="14.1" customHeight="1" x14ac:dyDescent="0.2">
      <c r="B30" s="12" t="s">
        <v>25</v>
      </c>
      <c r="C30" s="37">
        <v>6750</v>
      </c>
      <c r="D30" s="23">
        <v>0.82699999999999996</v>
      </c>
      <c r="E30" s="23">
        <v>5.0000000000000001E-3</v>
      </c>
      <c r="F30" s="23">
        <v>3.0000000000000001E-3</v>
      </c>
      <c r="G30" s="23">
        <v>2E-3</v>
      </c>
      <c r="H30" s="23">
        <v>0.83799999999999997</v>
      </c>
      <c r="I30" s="42">
        <f>'Time series'!H30</f>
        <v>-6.0000000000000053E-2</v>
      </c>
      <c r="J30" s="48">
        <f t="shared" si="0"/>
        <v>-6.0000000000000053E-2</v>
      </c>
      <c r="L30" s="65">
        <v>0.14199999999999999</v>
      </c>
      <c r="O30" s="43"/>
    </row>
    <row r="31" spans="1:15" ht="14.1" customHeight="1" x14ac:dyDescent="0.2">
      <c r="B31" s="12" t="s">
        <v>26</v>
      </c>
      <c r="C31" s="37">
        <v>5540</v>
      </c>
      <c r="D31" s="23">
        <v>0.86299999999999999</v>
      </c>
      <c r="E31" s="23">
        <v>3.6999999999999998E-2</v>
      </c>
      <c r="F31" s="23">
        <v>6.0000000000000001E-3</v>
      </c>
      <c r="G31" s="23">
        <v>4.0000000000000001E-3</v>
      </c>
      <c r="H31" s="23">
        <v>0.90900000000000003</v>
      </c>
      <c r="I31" s="42">
        <f>'Time series'!H31</f>
        <v>1.2000000000000011E-2</v>
      </c>
      <c r="J31" s="48">
        <f t="shared" si="0"/>
        <v>1.2000000000000011E-2</v>
      </c>
      <c r="L31" s="65">
        <v>3.7999999999999999E-2</v>
      </c>
      <c r="O31" s="42"/>
    </row>
    <row r="32" spans="1:15" ht="14.1" customHeight="1" x14ac:dyDescent="0.2">
      <c r="B32" s="12" t="s">
        <v>27</v>
      </c>
      <c r="C32" s="37">
        <v>6580</v>
      </c>
      <c r="D32" s="23">
        <v>0.93</v>
      </c>
      <c r="E32" s="23">
        <v>5.0000000000000001E-3</v>
      </c>
      <c r="F32" s="23">
        <v>0</v>
      </c>
      <c r="G32" s="23">
        <v>2E-3</v>
      </c>
      <c r="H32" s="23">
        <v>0.93799999999999994</v>
      </c>
      <c r="I32" s="42">
        <f>'Time series'!H32</f>
        <v>0</v>
      </c>
      <c r="J32" s="48">
        <f t="shared" si="0"/>
        <v>0</v>
      </c>
      <c r="L32" s="65">
        <v>3.3000000000000002E-2</v>
      </c>
      <c r="O32" s="42"/>
    </row>
    <row r="33" spans="2:15" ht="14.1" customHeight="1" x14ac:dyDescent="0.2">
      <c r="B33" s="12" t="s">
        <v>28</v>
      </c>
      <c r="C33" s="37">
        <v>6920</v>
      </c>
      <c r="D33" s="23">
        <v>0.86099999999999999</v>
      </c>
      <c r="E33" s="23">
        <v>1.7999999999999999E-2</v>
      </c>
      <c r="F33" s="23">
        <v>1E-3</v>
      </c>
      <c r="G33" s="23">
        <v>2E-3</v>
      </c>
      <c r="H33" s="23">
        <v>0.88200000000000001</v>
      </c>
      <c r="I33" s="42">
        <f>'Time series'!H33</f>
        <v>0.15200000000000002</v>
      </c>
      <c r="J33" s="48">
        <f t="shared" si="0"/>
        <v>0.15200000000000002</v>
      </c>
      <c r="L33" s="65">
        <v>8.5999999999999993E-2</v>
      </c>
      <c r="O33" s="42"/>
    </row>
    <row r="34" spans="2:15" ht="14.1" customHeight="1" x14ac:dyDescent="0.2">
      <c r="B34" s="12" t="s">
        <v>29</v>
      </c>
      <c r="C34" s="37">
        <v>2940</v>
      </c>
      <c r="D34" s="23">
        <v>0.875</v>
      </c>
      <c r="E34" s="23">
        <v>1.7000000000000001E-2</v>
      </c>
      <c r="F34" s="23">
        <v>0</v>
      </c>
      <c r="G34" s="23">
        <v>6.0000000000000001E-3</v>
      </c>
      <c r="H34" s="23">
        <v>0.89800000000000002</v>
      </c>
      <c r="I34" s="42">
        <f>'Time series'!H34</f>
        <v>6.1000000000000054E-2</v>
      </c>
      <c r="J34" s="48">
        <f t="shared" si="0"/>
        <v>6.1000000000000054E-2</v>
      </c>
      <c r="L34" s="65">
        <v>4.1000000000000002E-2</v>
      </c>
      <c r="O34" s="42"/>
    </row>
    <row r="35" spans="2:15" ht="14.1" customHeight="1" x14ac:dyDescent="0.2">
      <c r="B35" s="12" t="s">
        <v>30</v>
      </c>
      <c r="C35" s="37">
        <v>410</v>
      </c>
      <c r="D35" s="23">
        <v>5.8999999999999997E-2</v>
      </c>
      <c r="E35" s="23">
        <v>0</v>
      </c>
      <c r="F35" s="23">
        <v>0</v>
      </c>
      <c r="G35" s="23">
        <v>0</v>
      </c>
      <c r="H35" s="23">
        <v>5.8999999999999997E-2</v>
      </c>
      <c r="I35" s="42">
        <f>'Time series'!H35</f>
        <v>-0.315</v>
      </c>
      <c r="J35" s="48">
        <f t="shared" si="0"/>
        <v>-0.315</v>
      </c>
      <c r="L35" s="65">
        <v>0.94099999999999995</v>
      </c>
      <c r="O35" s="42"/>
    </row>
    <row r="36" spans="2:15" ht="14.1" customHeight="1" x14ac:dyDescent="0.2">
      <c r="B36" s="12" t="s">
        <v>31</v>
      </c>
      <c r="C36" s="37">
        <v>7990</v>
      </c>
      <c r="D36" s="23">
        <v>0.71199999999999997</v>
      </c>
      <c r="E36" s="23">
        <v>1E-3</v>
      </c>
      <c r="F36" s="23">
        <v>1E-3</v>
      </c>
      <c r="G36" s="23">
        <v>1E-3</v>
      </c>
      <c r="H36" s="23">
        <v>0.71399999999999997</v>
      </c>
      <c r="I36" s="42">
        <f>'Time series'!H36</f>
        <v>1.9000000000000017E-2</v>
      </c>
      <c r="J36" s="48">
        <f t="shared" si="0"/>
        <v>1.9000000000000017E-2</v>
      </c>
      <c r="L36" s="65">
        <v>0.27500000000000002</v>
      </c>
      <c r="O36" s="42"/>
    </row>
    <row r="37" spans="2:15" ht="14.1" customHeight="1" x14ac:dyDescent="0.2">
      <c r="B37" s="12" t="s">
        <v>32</v>
      </c>
      <c r="C37" s="37">
        <v>6900</v>
      </c>
      <c r="D37" s="23">
        <v>0.94</v>
      </c>
      <c r="E37" s="23">
        <v>1.0999999999999999E-2</v>
      </c>
      <c r="F37" s="23">
        <v>1E-3</v>
      </c>
      <c r="G37" s="23">
        <v>2E-3</v>
      </c>
      <c r="H37" s="23">
        <v>0.95399999999999996</v>
      </c>
      <c r="I37" s="42">
        <f>'Time series'!H37</f>
        <v>1.4000000000000012E-2</v>
      </c>
      <c r="J37" s="48">
        <f t="shared" si="0"/>
        <v>1.4000000000000012E-2</v>
      </c>
      <c r="L37" s="65">
        <v>1.0999999999999999E-2</v>
      </c>
      <c r="O37" s="42"/>
    </row>
    <row r="38" spans="2:15" ht="14.1" customHeight="1" x14ac:dyDescent="0.2">
      <c r="B38" s="12" t="s">
        <v>33</v>
      </c>
      <c r="C38" s="37">
        <v>7800</v>
      </c>
      <c r="D38" s="23">
        <v>0.91200000000000003</v>
      </c>
      <c r="E38" s="23">
        <v>1.2999999999999999E-2</v>
      </c>
      <c r="F38" s="23">
        <v>0</v>
      </c>
      <c r="G38" s="23">
        <v>2E-3</v>
      </c>
      <c r="H38" s="23">
        <v>0.92700000000000005</v>
      </c>
      <c r="I38" s="42">
        <f>'Time series'!H38</f>
        <v>3.0000000000000027E-2</v>
      </c>
      <c r="J38" s="48">
        <f t="shared" si="0"/>
        <v>3.0000000000000027E-2</v>
      </c>
      <c r="L38" s="65">
        <v>3.5000000000000003E-2</v>
      </c>
      <c r="O38" s="42"/>
    </row>
    <row r="39" spans="2:15" ht="14.1" customHeight="1" x14ac:dyDescent="0.2">
      <c r="B39" s="12" t="s">
        <v>46</v>
      </c>
      <c r="C39" s="37">
        <v>5360</v>
      </c>
      <c r="D39" s="23">
        <v>0.84099999999999997</v>
      </c>
      <c r="E39" s="23">
        <v>2.1000000000000001E-2</v>
      </c>
      <c r="F39" s="23">
        <v>4.0000000000000001E-3</v>
      </c>
      <c r="G39" s="23">
        <v>3.0000000000000001E-3</v>
      </c>
      <c r="H39" s="23">
        <v>0.87</v>
      </c>
      <c r="I39" s="42">
        <f>'Time series'!H39</f>
        <v>-2.0000000000000018E-2</v>
      </c>
      <c r="J39" s="48">
        <f t="shared" si="0"/>
        <v>-2.0000000000000018E-2</v>
      </c>
      <c r="L39" s="65">
        <v>6.4000000000000001E-2</v>
      </c>
      <c r="O39" s="42"/>
    </row>
    <row r="40" spans="2:15" ht="14.1" customHeight="1" x14ac:dyDescent="0.2">
      <c r="B40" s="12" t="s">
        <v>47</v>
      </c>
      <c r="C40" s="37">
        <v>5090</v>
      </c>
      <c r="D40" s="23">
        <v>0.89700000000000002</v>
      </c>
      <c r="E40" s="23">
        <v>8.9999999999999993E-3</v>
      </c>
      <c r="F40" s="23">
        <v>1E-3</v>
      </c>
      <c r="G40" s="23">
        <v>3.0000000000000001E-3</v>
      </c>
      <c r="H40" s="23">
        <v>0.91</v>
      </c>
      <c r="I40" s="42">
        <f>'Time series'!H40</f>
        <v>6.2000000000000055E-2</v>
      </c>
      <c r="J40" s="48">
        <f t="shared" si="0"/>
        <v>6.2000000000000055E-2</v>
      </c>
      <c r="L40" s="65">
        <v>5.8000000000000003E-2</v>
      </c>
      <c r="O40" s="42"/>
    </row>
    <row r="41" spans="2:15" ht="14.1" customHeight="1" x14ac:dyDescent="0.2">
      <c r="B41" s="12" t="s">
        <v>48</v>
      </c>
      <c r="C41" s="37">
        <v>2260</v>
      </c>
      <c r="D41" s="23">
        <v>0.92</v>
      </c>
      <c r="E41" s="23">
        <v>8.0000000000000002E-3</v>
      </c>
      <c r="F41" s="23">
        <v>0</v>
      </c>
      <c r="G41" s="23">
        <v>2E-3</v>
      </c>
      <c r="H41" s="23">
        <v>0.93</v>
      </c>
      <c r="I41" s="42">
        <f>'Time series'!H41</f>
        <v>2.200000000000002E-2</v>
      </c>
      <c r="J41" s="48">
        <f t="shared" si="0"/>
        <v>2.200000000000002E-2</v>
      </c>
      <c r="L41" s="65">
        <v>2.9000000000000001E-2</v>
      </c>
      <c r="O41" s="42"/>
    </row>
    <row r="42" spans="2:15" ht="14.1" customHeight="1" x14ac:dyDescent="0.2">
      <c r="B42" s="12" t="s">
        <v>49</v>
      </c>
      <c r="C42" s="37">
        <v>5130</v>
      </c>
      <c r="D42" s="23">
        <v>0.76700000000000002</v>
      </c>
      <c r="E42" s="23">
        <v>2E-3</v>
      </c>
      <c r="F42" s="23">
        <v>0</v>
      </c>
      <c r="G42" s="23">
        <v>1E-3</v>
      </c>
      <c r="H42" s="23">
        <v>0.77</v>
      </c>
      <c r="I42" s="42">
        <f>'Time series'!H42</f>
        <v>3.1000000000000028E-2</v>
      </c>
      <c r="J42" s="48">
        <f t="shared" si="0"/>
        <v>3.1000000000000028E-2</v>
      </c>
      <c r="L42" s="65">
        <v>0.21299999999999999</v>
      </c>
      <c r="O42" s="42"/>
    </row>
    <row r="43" spans="2:15" ht="14.1" customHeight="1" x14ac:dyDescent="0.2">
      <c r="B43" s="12" t="s">
        <v>50</v>
      </c>
      <c r="C43" s="37">
        <v>4800</v>
      </c>
      <c r="D43" s="23">
        <v>0.96</v>
      </c>
      <c r="E43" s="23">
        <v>1.0999999999999999E-2</v>
      </c>
      <c r="F43" s="23">
        <v>0</v>
      </c>
      <c r="G43" s="23">
        <v>2E-3</v>
      </c>
      <c r="H43" s="23">
        <v>0.97299999999999998</v>
      </c>
      <c r="I43" s="42">
        <f>'Time series'!H43</f>
        <v>1.3000000000000012E-2</v>
      </c>
      <c r="J43" s="48">
        <f t="shared" si="0"/>
        <v>1.3000000000000012E-2</v>
      </c>
      <c r="L43" s="65">
        <v>4.0000000000000001E-3</v>
      </c>
      <c r="O43" s="42"/>
    </row>
    <row r="44" spans="2:15" ht="14.1" customHeight="1" x14ac:dyDescent="0.2">
      <c r="B44" s="12" t="s">
        <v>51</v>
      </c>
      <c r="C44" s="37">
        <v>5760</v>
      </c>
      <c r="D44" s="23">
        <v>0.86599999999999999</v>
      </c>
      <c r="E44" s="23">
        <v>2.9000000000000001E-2</v>
      </c>
      <c r="F44" s="23">
        <v>2E-3</v>
      </c>
      <c r="G44" s="23">
        <v>5.0000000000000001E-3</v>
      </c>
      <c r="H44" s="23">
        <v>0.90200000000000002</v>
      </c>
      <c r="I44" s="42">
        <f>'Time series'!H44</f>
        <v>7.0000000000000062E-3</v>
      </c>
      <c r="J44" s="48">
        <f t="shared" si="0"/>
        <v>7.0000000000000062E-3</v>
      </c>
      <c r="L44" s="65">
        <v>3.6999999999999998E-2</v>
      </c>
      <c r="O44" s="42"/>
    </row>
    <row r="45" spans="2:15" ht="14.1" customHeight="1" x14ac:dyDescent="0.2">
      <c r="B45" s="12" t="s">
        <v>52</v>
      </c>
      <c r="C45" s="37">
        <v>6000</v>
      </c>
      <c r="D45" s="23">
        <v>0.89800000000000002</v>
      </c>
      <c r="E45" s="23">
        <v>2.9000000000000001E-2</v>
      </c>
      <c r="F45" s="23">
        <v>2E-3</v>
      </c>
      <c r="G45" s="23">
        <v>5.0000000000000001E-3</v>
      </c>
      <c r="H45" s="23">
        <v>0.93400000000000005</v>
      </c>
      <c r="I45" s="42">
        <f>'Time series'!H45</f>
        <v>5.0000000000000044E-3</v>
      </c>
      <c r="J45" s="48">
        <f t="shared" si="0"/>
        <v>5.0000000000000044E-3</v>
      </c>
      <c r="L45" s="65">
        <v>2.1000000000000001E-2</v>
      </c>
      <c r="O45" s="42"/>
    </row>
    <row r="46" spans="2:15" ht="14.1" customHeight="1" x14ac:dyDescent="0.2">
      <c r="B46" s="12" t="s">
        <v>53</v>
      </c>
      <c r="C46" s="37">
        <v>4850</v>
      </c>
      <c r="D46" s="23">
        <v>0.91700000000000004</v>
      </c>
      <c r="E46" s="23">
        <v>1.0999999999999999E-2</v>
      </c>
      <c r="F46" s="23">
        <v>0</v>
      </c>
      <c r="G46" s="23">
        <v>1E-3</v>
      </c>
      <c r="H46" s="23">
        <v>0.92900000000000005</v>
      </c>
      <c r="I46" s="42">
        <f>'Time series'!H46</f>
        <v>1.0000000000000009E-2</v>
      </c>
      <c r="J46" s="48">
        <f t="shared" si="0"/>
        <v>1.0000000000000009E-2</v>
      </c>
      <c r="L46" s="65">
        <v>0.03</v>
      </c>
      <c r="O46" s="42"/>
    </row>
    <row r="47" spans="2:15" ht="14.1" customHeight="1" x14ac:dyDescent="0.2">
      <c r="B47" s="12" t="s">
        <v>54</v>
      </c>
      <c r="C47" s="37">
        <v>3510</v>
      </c>
      <c r="D47" s="23">
        <v>0.86</v>
      </c>
      <c r="E47" s="23">
        <v>1.2E-2</v>
      </c>
      <c r="F47" s="23">
        <v>1E-3</v>
      </c>
      <c r="G47" s="23">
        <v>8.9999999999999993E-3</v>
      </c>
      <c r="H47" s="23">
        <v>0.88200000000000001</v>
      </c>
      <c r="I47" s="42">
        <f>'Time series'!H47</f>
        <v>6.3000000000000056E-2</v>
      </c>
      <c r="J47" s="48">
        <f t="shared" si="0"/>
        <v>6.3000000000000056E-2</v>
      </c>
      <c r="L47" s="65">
        <v>7.0999999999999994E-2</v>
      </c>
      <c r="O47" s="42"/>
    </row>
    <row r="48" spans="2:15" ht="14.1" customHeight="1" x14ac:dyDescent="0.2">
      <c r="B48" s="12" t="s">
        <v>55</v>
      </c>
      <c r="C48" s="37">
        <v>1460</v>
      </c>
      <c r="D48" s="23">
        <v>0.876</v>
      </c>
      <c r="E48" s="23">
        <v>1.0999999999999999E-2</v>
      </c>
      <c r="F48" s="23">
        <v>0</v>
      </c>
      <c r="G48" s="23">
        <v>3.0000000000000001E-3</v>
      </c>
      <c r="H48" s="23">
        <v>0.89</v>
      </c>
      <c r="I48" s="42">
        <f>'Time series'!H48</f>
        <v>0.127</v>
      </c>
      <c r="J48" s="48">
        <f t="shared" si="0"/>
        <v>0.127</v>
      </c>
      <c r="L48" s="65">
        <v>0.05</v>
      </c>
      <c r="O48" s="42"/>
    </row>
    <row r="49" spans="1:15" ht="14.1" customHeight="1" x14ac:dyDescent="0.2">
      <c r="B49" s="12" t="s">
        <v>56</v>
      </c>
      <c r="C49" s="37">
        <v>3020</v>
      </c>
      <c r="D49" s="23">
        <v>0.89900000000000002</v>
      </c>
      <c r="E49" s="23">
        <v>8.9999999999999993E-3</v>
      </c>
      <c r="F49" s="23">
        <v>1E-3</v>
      </c>
      <c r="G49" s="23">
        <v>3.0000000000000001E-3</v>
      </c>
      <c r="H49" s="23">
        <v>0.91200000000000003</v>
      </c>
      <c r="I49" s="42">
        <f>'Time series'!H49</f>
        <v>3.400000000000003E-2</v>
      </c>
      <c r="J49" s="48">
        <f t="shared" si="0"/>
        <v>3.400000000000003E-2</v>
      </c>
      <c r="L49" s="65">
        <v>5.8999999999999997E-2</v>
      </c>
      <c r="O49" s="42"/>
    </row>
    <row r="50" spans="1:15" ht="14.1" customHeight="1" x14ac:dyDescent="0.2">
      <c r="B50" s="12" t="s">
        <v>57</v>
      </c>
      <c r="C50" s="37">
        <v>5200</v>
      </c>
      <c r="D50" s="23">
        <v>0.88500000000000001</v>
      </c>
      <c r="E50" s="23">
        <v>8.9999999999999993E-3</v>
      </c>
      <c r="F50" s="23">
        <v>0</v>
      </c>
      <c r="G50" s="23">
        <v>1E-3</v>
      </c>
      <c r="H50" s="23">
        <v>0.89500000000000002</v>
      </c>
      <c r="I50" s="42">
        <f>'Time series'!H50</f>
        <v>3.400000000000003E-2</v>
      </c>
      <c r="J50" s="48">
        <f t="shared" si="0"/>
        <v>3.400000000000003E-2</v>
      </c>
      <c r="L50" s="65">
        <v>7.6999999999999999E-2</v>
      </c>
      <c r="O50" s="43"/>
    </row>
    <row r="51" spans="1:15" ht="14.1" customHeight="1" x14ac:dyDescent="0.2">
      <c r="B51" s="12" t="s">
        <v>58</v>
      </c>
      <c r="C51" s="37">
        <v>5640</v>
      </c>
      <c r="D51" s="23">
        <v>0.85899999999999999</v>
      </c>
      <c r="E51" s="23">
        <v>5.0000000000000001E-3</v>
      </c>
      <c r="F51" s="23">
        <v>1E-3</v>
      </c>
      <c r="G51" s="23">
        <v>1E-3</v>
      </c>
      <c r="H51" s="23">
        <v>0.86599999999999999</v>
      </c>
      <c r="I51" s="42">
        <f>'Time series'!H51</f>
        <v>1.4000000000000012E-2</v>
      </c>
      <c r="J51" s="48">
        <f t="shared" si="0"/>
        <v>1.4000000000000012E-2</v>
      </c>
      <c r="L51" s="65">
        <v>0.11700000000000001</v>
      </c>
      <c r="O51" s="42"/>
    </row>
    <row r="52" spans="1:15" ht="14.1" customHeight="1" x14ac:dyDescent="0.2">
      <c r="B52" s="12" t="s">
        <v>59</v>
      </c>
      <c r="C52" s="37">
        <v>3860</v>
      </c>
      <c r="D52" s="23">
        <v>0.89600000000000002</v>
      </c>
      <c r="E52" s="23">
        <v>5.0000000000000001E-3</v>
      </c>
      <c r="F52" s="23">
        <v>0</v>
      </c>
      <c r="G52" s="23">
        <v>1E-3</v>
      </c>
      <c r="H52" s="23">
        <v>0.90200000000000002</v>
      </c>
      <c r="I52" s="42">
        <f>'Time series'!H52</f>
        <v>9.2999999999999972E-2</v>
      </c>
      <c r="J52" s="48">
        <f t="shared" si="0"/>
        <v>9.2999999999999972E-2</v>
      </c>
      <c r="L52" s="65">
        <v>7.0000000000000007E-2</v>
      </c>
      <c r="O52" s="42"/>
    </row>
    <row r="53" spans="1:15" ht="14.1" customHeight="1" x14ac:dyDescent="0.2">
      <c r="B53" s="12" t="s">
        <v>60</v>
      </c>
      <c r="C53" s="37">
        <v>7620</v>
      </c>
      <c r="D53" s="23">
        <v>0.89500000000000002</v>
      </c>
      <c r="E53" s="23">
        <v>8.9999999999999993E-3</v>
      </c>
      <c r="F53" s="23">
        <v>0</v>
      </c>
      <c r="G53" s="23">
        <v>1.2999999999999999E-2</v>
      </c>
      <c r="H53" s="23">
        <v>0.91700000000000004</v>
      </c>
      <c r="I53" s="42">
        <f>'Time series'!H53</f>
        <v>1.8000000000000016E-2</v>
      </c>
      <c r="J53" s="48">
        <f t="shared" si="0"/>
        <v>1.8000000000000016E-2</v>
      </c>
      <c r="L53" s="65">
        <v>4.5999999999999999E-2</v>
      </c>
      <c r="O53" s="42"/>
    </row>
    <row r="54" spans="1:15" ht="14.1" customHeight="1" x14ac:dyDescent="0.2">
      <c r="B54" s="12" t="s">
        <v>61</v>
      </c>
      <c r="C54" s="37">
        <v>6870</v>
      </c>
      <c r="D54" s="23">
        <v>0.92800000000000005</v>
      </c>
      <c r="E54" s="23">
        <v>1.4999999999999999E-2</v>
      </c>
      <c r="F54" s="23">
        <v>1E-3</v>
      </c>
      <c r="G54" s="23">
        <v>2E-3</v>
      </c>
      <c r="H54" s="23">
        <v>0.94699999999999995</v>
      </c>
      <c r="I54" s="42">
        <f>'Time series'!H54</f>
        <v>-4.0000000000000036E-3</v>
      </c>
      <c r="J54" s="48">
        <f t="shared" si="0"/>
        <v>-4.0000000000000036E-3</v>
      </c>
      <c r="L54" s="65">
        <v>1.2E-2</v>
      </c>
      <c r="O54" s="42"/>
    </row>
    <row r="55" spans="1:15" ht="14.1" customHeight="1" x14ac:dyDescent="0.2">
      <c r="B55" s="12" t="s">
        <v>62</v>
      </c>
      <c r="C55" s="37">
        <v>2220</v>
      </c>
      <c r="D55" s="23">
        <v>0.91500000000000004</v>
      </c>
      <c r="E55" s="23">
        <v>7.0000000000000001E-3</v>
      </c>
      <c r="F55" s="23">
        <v>2E-3</v>
      </c>
      <c r="G55" s="23">
        <v>5.0000000000000001E-3</v>
      </c>
      <c r="H55" s="23">
        <v>0.92900000000000005</v>
      </c>
      <c r="I55" s="42">
        <f>'Time series'!H55</f>
        <v>0.22400000000000009</v>
      </c>
      <c r="J55" s="48">
        <f t="shared" si="0"/>
        <v>0.22400000000000009</v>
      </c>
      <c r="L55" s="65">
        <v>4.2999999999999997E-2</v>
      </c>
      <c r="O55" s="42"/>
    </row>
    <row r="56" spans="1:15" ht="14.1" customHeight="1" x14ac:dyDescent="0.2">
      <c r="B56" s="12" t="s">
        <v>63</v>
      </c>
      <c r="C56" s="37">
        <v>5460</v>
      </c>
      <c r="D56" s="23">
        <v>0.9</v>
      </c>
      <c r="E56" s="23">
        <v>1.4E-2</v>
      </c>
      <c r="F56" s="23">
        <v>1E-3</v>
      </c>
      <c r="G56" s="23">
        <v>5.0000000000000001E-3</v>
      </c>
      <c r="H56" s="23">
        <v>0.92</v>
      </c>
      <c r="I56" s="42">
        <f>'Time series'!H56</f>
        <v>8.7000000000000077E-2</v>
      </c>
      <c r="J56" s="48">
        <f t="shared" si="0"/>
        <v>8.7000000000000077E-2</v>
      </c>
      <c r="L56" s="65">
        <v>3.3000000000000002E-2</v>
      </c>
      <c r="O56" s="42"/>
    </row>
    <row r="57" spans="1:15" ht="14.1" customHeight="1" x14ac:dyDescent="0.2">
      <c r="B57" s="12" t="s">
        <v>64</v>
      </c>
      <c r="C57" s="37">
        <v>4600</v>
      </c>
      <c r="D57" s="23">
        <v>0.88200000000000001</v>
      </c>
      <c r="E57" s="23">
        <v>7.0000000000000001E-3</v>
      </c>
      <c r="F57" s="23">
        <v>1E-3</v>
      </c>
      <c r="G57" s="23">
        <v>3.0000000000000001E-3</v>
      </c>
      <c r="H57" s="23">
        <v>0.89200000000000002</v>
      </c>
      <c r="I57" s="42">
        <f>'Time series'!H57</f>
        <v>2.200000000000002E-2</v>
      </c>
      <c r="J57" s="48">
        <f t="shared" si="0"/>
        <v>2.200000000000002E-2</v>
      </c>
      <c r="L57" s="65">
        <v>7.8E-2</v>
      </c>
      <c r="O57" s="42"/>
    </row>
    <row r="58" spans="1:15" ht="14.1" customHeight="1" x14ac:dyDescent="0.2">
      <c r="B58" s="12" t="s">
        <v>65</v>
      </c>
      <c r="C58" s="37">
        <v>5140</v>
      </c>
      <c r="D58" s="23">
        <v>0.86699999999999999</v>
      </c>
      <c r="E58" s="23">
        <v>1.4999999999999999E-2</v>
      </c>
      <c r="F58" s="23">
        <v>1E-3</v>
      </c>
      <c r="G58" s="23">
        <v>4.0000000000000001E-3</v>
      </c>
      <c r="H58" s="23">
        <v>0.88700000000000001</v>
      </c>
      <c r="I58" s="42">
        <f>'Time series'!H58</f>
        <v>-2.8000000000000025E-2</v>
      </c>
      <c r="J58" s="48">
        <f t="shared" si="0"/>
        <v>-2.8000000000000025E-2</v>
      </c>
      <c r="L58" s="65">
        <v>6.4000000000000001E-2</v>
      </c>
      <c r="O58" s="42"/>
    </row>
    <row r="59" spans="1:15" ht="14.1" customHeight="1" x14ac:dyDescent="0.2">
      <c r="B59" s="12" t="s">
        <v>66</v>
      </c>
      <c r="C59" s="37">
        <v>6110</v>
      </c>
      <c r="D59" s="23">
        <v>0.85299999999999998</v>
      </c>
      <c r="E59" s="23">
        <v>7.0000000000000001E-3</v>
      </c>
      <c r="F59" s="23">
        <v>0</v>
      </c>
      <c r="G59" s="23">
        <v>1E-3</v>
      </c>
      <c r="H59" s="23">
        <v>0.86199999999999999</v>
      </c>
      <c r="I59" s="42">
        <f>'Time series'!H59</f>
        <v>3.5000000000000031E-2</v>
      </c>
      <c r="J59" s="48">
        <f t="shared" si="0"/>
        <v>3.5000000000000031E-2</v>
      </c>
      <c r="L59" s="65">
        <v>0.11700000000000001</v>
      </c>
      <c r="O59" s="42"/>
    </row>
    <row r="60" spans="1:15" ht="14.1" customHeight="1" x14ac:dyDescent="0.2">
      <c r="B60" s="12" t="s">
        <v>67</v>
      </c>
      <c r="C60" s="37">
        <v>3830</v>
      </c>
      <c r="D60" s="23">
        <v>0.878</v>
      </c>
      <c r="E60" s="23">
        <v>8.9999999999999993E-3</v>
      </c>
      <c r="F60" s="23">
        <v>0</v>
      </c>
      <c r="G60" s="23">
        <v>3.0000000000000001E-3</v>
      </c>
      <c r="H60" s="23">
        <v>0.89</v>
      </c>
      <c r="I60" s="42">
        <f>'Time series'!H60</f>
        <v>5.9000000000000052E-2</v>
      </c>
      <c r="J60" s="48">
        <f t="shared" si="0"/>
        <v>5.9000000000000052E-2</v>
      </c>
      <c r="L60" s="65">
        <v>7.1999999999999995E-2</v>
      </c>
      <c r="O60" s="42"/>
    </row>
    <row r="61" spans="1:15" ht="14.1" customHeight="1" x14ac:dyDescent="0.2">
      <c r="B61" s="12" t="s">
        <v>68</v>
      </c>
      <c r="C61" s="37">
        <v>2460</v>
      </c>
      <c r="D61" s="23">
        <v>0.90300000000000002</v>
      </c>
      <c r="E61" s="23">
        <v>4.0000000000000001E-3</v>
      </c>
      <c r="F61" s="23">
        <v>0</v>
      </c>
      <c r="G61" s="23">
        <v>3.0000000000000001E-3</v>
      </c>
      <c r="H61" s="23">
        <v>0.91</v>
      </c>
      <c r="I61" s="42">
        <f>'Time series'!H61</f>
        <v>9.4000000000000083E-2</v>
      </c>
      <c r="J61" s="48">
        <f t="shared" si="0"/>
        <v>9.4000000000000083E-2</v>
      </c>
      <c r="L61" s="65">
        <v>5.7000000000000002E-2</v>
      </c>
      <c r="O61" s="42"/>
    </row>
    <row r="62" spans="1:15" ht="14.1" customHeight="1" x14ac:dyDescent="0.2">
      <c r="A62" s="28" t="s">
        <v>69</v>
      </c>
      <c r="B62" s="27"/>
      <c r="C62" s="67">
        <f>SUM(C63:C73)</f>
        <v>129930</v>
      </c>
      <c r="D62" s="30">
        <v>0.83399999999999996</v>
      </c>
      <c r="E62" s="30">
        <v>0.03</v>
      </c>
      <c r="F62" s="30">
        <v>6.0000000000000001E-3</v>
      </c>
      <c r="G62" s="30">
        <v>5.0000000000000001E-3</v>
      </c>
      <c r="H62" s="30">
        <v>0.875</v>
      </c>
      <c r="I62" s="41">
        <f>'Time series'!H62</f>
        <v>6.0000000000000053E-3</v>
      </c>
      <c r="J62" s="50">
        <f t="shared" si="0"/>
        <v>6.0000000000000053E-3</v>
      </c>
      <c r="K62" s="31"/>
      <c r="L62" s="30">
        <v>5.3999999999999999E-2</v>
      </c>
      <c r="O62" s="42"/>
    </row>
    <row r="63" spans="1:15" ht="14.1" customHeight="1" x14ac:dyDescent="0.2">
      <c r="B63" s="12" t="s">
        <v>70</v>
      </c>
      <c r="C63" s="37">
        <v>3540</v>
      </c>
      <c r="D63" s="23">
        <v>0.89500000000000002</v>
      </c>
      <c r="E63" s="23">
        <v>1.2E-2</v>
      </c>
      <c r="F63" s="23">
        <v>1.0999999999999999E-2</v>
      </c>
      <c r="G63" s="23">
        <v>1E-3</v>
      </c>
      <c r="H63" s="23">
        <v>0.91900000000000004</v>
      </c>
      <c r="I63" s="42">
        <f>'Time series'!H63</f>
        <v>7.0000000000000062E-3</v>
      </c>
      <c r="J63" s="48">
        <f t="shared" si="0"/>
        <v>7.0000000000000062E-3</v>
      </c>
      <c r="L63" s="65">
        <v>2.4E-2</v>
      </c>
      <c r="O63" s="42"/>
    </row>
    <row r="64" spans="1:15" ht="14.1" customHeight="1" x14ac:dyDescent="0.2">
      <c r="B64" s="12" t="s">
        <v>71</v>
      </c>
      <c r="C64" s="37">
        <v>12890</v>
      </c>
      <c r="D64" s="23">
        <v>0.85899999999999999</v>
      </c>
      <c r="E64" s="23">
        <v>4.2000000000000003E-2</v>
      </c>
      <c r="F64" s="23">
        <v>7.0000000000000001E-3</v>
      </c>
      <c r="G64" s="23">
        <v>4.0000000000000001E-3</v>
      </c>
      <c r="H64" s="23">
        <v>0.91200000000000003</v>
      </c>
      <c r="I64" s="42">
        <f>'Time series'!H64</f>
        <v>5.0000000000000044E-3</v>
      </c>
      <c r="J64" s="48">
        <f t="shared" si="0"/>
        <v>5.0000000000000044E-3</v>
      </c>
      <c r="L64" s="65">
        <v>1.6E-2</v>
      </c>
      <c r="O64" s="42"/>
    </row>
    <row r="65" spans="1:15" ht="14.1" customHeight="1" x14ac:dyDescent="0.2">
      <c r="B65" s="12" t="s">
        <v>72</v>
      </c>
      <c r="C65" s="37">
        <v>5610</v>
      </c>
      <c r="D65" s="23">
        <v>0.85499999999999998</v>
      </c>
      <c r="E65" s="23">
        <v>3.2000000000000001E-2</v>
      </c>
      <c r="F65" s="23">
        <v>6.0000000000000001E-3</v>
      </c>
      <c r="G65" s="23">
        <v>2E-3</v>
      </c>
      <c r="H65" s="23">
        <v>0.89600000000000002</v>
      </c>
      <c r="I65" s="42">
        <f>'Time series'!H65</f>
        <v>2.0000000000000018E-2</v>
      </c>
      <c r="J65" s="48">
        <f t="shared" si="0"/>
        <v>2.0000000000000018E-2</v>
      </c>
      <c r="L65" s="65">
        <v>4.5999999999999999E-2</v>
      </c>
      <c r="O65" s="42"/>
    </row>
    <row r="66" spans="1:15" ht="14.1" customHeight="1" x14ac:dyDescent="0.2">
      <c r="B66" s="12" t="s">
        <v>73</v>
      </c>
      <c r="C66" s="37">
        <v>31930</v>
      </c>
      <c r="D66" s="23">
        <v>0.80800000000000005</v>
      </c>
      <c r="E66" s="23">
        <v>3.2000000000000001E-2</v>
      </c>
      <c r="F66" s="23">
        <v>5.0000000000000001E-3</v>
      </c>
      <c r="G66" s="23">
        <v>3.0000000000000001E-3</v>
      </c>
      <c r="H66" s="23">
        <v>0.84799999999999998</v>
      </c>
      <c r="I66" s="42">
        <f>'Time series'!H66</f>
        <v>2.7000000000000024E-2</v>
      </c>
      <c r="J66" s="48">
        <f t="shared" si="0"/>
        <v>2.7000000000000024E-2</v>
      </c>
      <c r="L66" s="65">
        <v>8.3000000000000004E-2</v>
      </c>
      <c r="O66" s="42"/>
    </row>
    <row r="67" spans="1:15" ht="14.1" customHeight="1" x14ac:dyDescent="0.2">
      <c r="B67" s="12" t="s">
        <v>74</v>
      </c>
      <c r="C67" s="37">
        <v>25130</v>
      </c>
      <c r="D67" s="23">
        <v>0.872</v>
      </c>
      <c r="E67" s="23">
        <v>2.5000000000000001E-2</v>
      </c>
      <c r="F67" s="23">
        <v>5.0000000000000001E-3</v>
      </c>
      <c r="G67" s="23">
        <v>3.0000000000000001E-3</v>
      </c>
      <c r="H67" s="23">
        <v>0.90500000000000003</v>
      </c>
      <c r="I67" s="42">
        <f>'Time series'!H67</f>
        <v>0</v>
      </c>
      <c r="J67" s="48">
        <f t="shared" si="0"/>
        <v>0</v>
      </c>
      <c r="L67" s="65">
        <v>2.7E-2</v>
      </c>
      <c r="O67" s="42"/>
    </row>
    <row r="68" spans="1:15" ht="14.1" customHeight="1" x14ac:dyDescent="0.2">
      <c r="B68" s="12" t="s">
        <v>75</v>
      </c>
      <c r="C68" s="37">
        <v>4940</v>
      </c>
      <c r="D68" s="23">
        <v>0.875</v>
      </c>
      <c r="E68" s="23">
        <v>8.0000000000000002E-3</v>
      </c>
      <c r="F68" s="23">
        <v>4.0000000000000001E-3</v>
      </c>
      <c r="G68" s="23">
        <v>2.8000000000000001E-2</v>
      </c>
      <c r="H68" s="23">
        <v>0.91500000000000004</v>
      </c>
      <c r="I68" s="42">
        <f>'Time series'!H68</f>
        <v>4.0000000000000036E-3</v>
      </c>
      <c r="J68" s="48">
        <f t="shared" si="0"/>
        <v>4.0000000000000036E-3</v>
      </c>
      <c r="L68" s="65">
        <v>2.5999999999999999E-2</v>
      </c>
      <c r="O68" s="42"/>
    </row>
    <row r="69" spans="1:15" ht="14.1" customHeight="1" x14ac:dyDescent="0.2">
      <c r="B69" s="12" t="s">
        <v>76</v>
      </c>
      <c r="C69" s="37">
        <v>17890</v>
      </c>
      <c r="D69" s="23">
        <v>0.79400000000000004</v>
      </c>
      <c r="E69" s="23">
        <v>4.8000000000000001E-2</v>
      </c>
      <c r="F69" s="23">
        <v>4.0000000000000001E-3</v>
      </c>
      <c r="G69" s="23">
        <v>1.0999999999999999E-2</v>
      </c>
      <c r="H69" s="23">
        <v>0.85799999999999998</v>
      </c>
      <c r="I69" s="42">
        <f>'Time series'!H69</f>
        <v>1.7000000000000015E-2</v>
      </c>
      <c r="J69" s="48">
        <f t="shared" si="0"/>
        <v>1.7000000000000015E-2</v>
      </c>
      <c r="L69" s="65">
        <v>4.5999999999999999E-2</v>
      </c>
      <c r="O69" s="42"/>
    </row>
    <row r="70" spans="1:15" ht="14.1" customHeight="1" x14ac:dyDescent="0.2">
      <c r="B70" s="12" t="s">
        <v>77</v>
      </c>
      <c r="C70" s="37">
        <v>4610</v>
      </c>
      <c r="D70" s="23">
        <v>0.84599999999999997</v>
      </c>
      <c r="E70" s="23">
        <v>2.5000000000000001E-2</v>
      </c>
      <c r="F70" s="23">
        <v>1.0999999999999999E-2</v>
      </c>
      <c r="G70" s="23">
        <v>5.0000000000000001E-3</v>
      </c>
      <c r="H70" s="23">
        <v>0.88600000000000001</v>
      </c>
      <c r="I70" s="42">
        <f>'Time series'!H70</f>
        <v>0</v>
      </c>
      <c r="J70" s="48">
        <f t="shared" si="0"/>
        <v>0</v>
      </c>
      <c r="L70" s="65">
        <v>2.7E-2</v>
      </c>
      <c r="O70" s="42"/>
    </row>
    <row r="71" spans="1:15" ht="14.1" customHeight="1" x14ac:dyDescent="0.2">
      <c r="B71" s="12" t="s">
        <v>78</v>
      </c>
      <c r="C71" s="37">
        <v>3860</v>
      </c>
      <c r="D71" s="23">
        <v>0.73199999999999998</v>
      </c>
      <c r="E71" s="23">
        <v>1E-3</v>
      </c>
      <c r="F71" s="23">
        <v>0</v>
      </c>
      <c r="G71" s="23">
        <v>6.0000000000000001E-3</v>
      </c>
      <c r="H71" s="23">
        <v>0.73899999999999999</v>
      </c>
      <c r="I71" s="42">
        <f>'Time series'!H71</f>
        <v>-0.17300000000000004</v>
      </c>
      <c r="J71" s="48">
        <f t="shared" si="0"/>
        <v>-0.17300000000000004</v>
      </c>
      <c r="L71" s="65">
        <v>0.24399999999999999</v>
      </c>
      <c r="O71" s="42"/>
    </row>
    <row r="72" spans="1:15" ht="14.1" customHeight="1" x14ac:dyDescent="0.2">
      <c r="B72" s="12" t="s">
        <v>79</v>
      </c>
      <c r="C72" s="37">
        <v>15840</v>
      </c>
      <c r="D72" s="23">
        <v>0.83</v>
      </c>
      <c r="E72" s="23">
        <v>2.7E-2</v>
      </c>
      <c r="F72" s="23">
        <v>6.0000000000000001E-3</v>
      </c>
      <c r="G72" s="23">
        <v>0</v>
      </c>
      <c r="H72" s="23">
        <v>0.86499999999999999</v>
      </c>
      <c r="I72" s="42">
        <f>'Time series'!H72</f>
        <v>-5.0000000000000044E-3</v>
      </c>
      <c r="J72" s="48">
        <f t="shared" ref="J72:J134" si="1">I72</f>
        <v>-5.0000000000000044E-3</v>
      </c>
      <c r="L72" s="65">
        <v>6.7000000000000004E-2</v>
      </c>
      <c r="O72" s="42"/>
    </row>
    <row r="73" spans="1:15" ht="14.1" customHeight="1" x14ac:dyDescent="0.2">
      <c r="B73" s="12" t="s">
        <v>80</v>
      </c>
      <c r="C73" s="37">
        <v>3690</v>
      </c>
      <c r="D73" s="23">
        <v>0.86799999999999999</v>
      </c>
      <c r="E73" s="23">
        <v>1.7000000000000001E-2</v>
      </c>
      <c r="F73" s="23">
        <v>1.7999999999999999E-2</v>
      </c>
      <c r="G73" s="23">
        <v>5.0000000000000001E-3</v>
      </c>
      <c r="H73" s="23">
        <v>0.90700000000000003</v>
      </c>
      <c r="I73" s="42">
        <f>'Time series'!H73</f>
        <v>3.9000000000000035E-2</v>
      </c>
      <c r="J73" s="48">
        <f t="shared" si="1"/>
        <v>3.9000000000000035E-2</v>
      </c>
      <c r="L73" s="65">
        <v>1.2E-2</v>
      </c>
      <c r="O73" s="42"/>
    </row>
    <row r="74" spans="1:15" ht="14.1" customHeight="1" x14ac:dyDescent="0.2">
      <c r="A74" s="28" t="s">
        <v>81</v>
      </c>
      <c r="B74" s="27"/>
      <c r="C74" s="67">
        <f>SUM(C75:C89)</f>
        <v>112710</v>
      </c>
      <c r="D74" s="30">
        <v>0.81599999999999995</v>
      </c>
      <c r="E74" s="30">
        <v>4.1000000000000002E-2</v>
      </c>
      <c r="F74" s="30">
        <v>8.0000000000000002E-3</v>
      </c>
      <c r="G74" s="30">
        <v>8.9999999999999993E-3</v>
      </c>
      <c r="H74" s="30">
        <v>0.874</v>
      </c>
      <c r="I74" s="41">
        <f>'Time series'!H74</f>
        <v>-1.4000000000000012E-2</v>
      </c>
      <c r="J74" s="50">
        <f t="shared" si="1"/>
        <v>-1.4000000000000012E-2</v>
      </c>
      <c r="K74" s="31"/>
      <c r="L74" s="30">
        <v>5.5E-2</v>
      </c>
      <c r="O74" s="42"/>
    </row>
    <row r="75" spans="1:15" ht="14.1" customHeight="1" x14ac:dyDescent="0.2">
      <c r="B75" s="12" t="s">
        <v>82</v>
      </c>
      <c r="C75" s="37">
        <v>3300</v>
      </c>
      <c r="D75" s="23">
        <v>0.871</v>
      </c>
      <c r="E75" s="23">
        <v>3.5999999999999997E-2</v>
      </c>
      <c r="F75" s="23">
        <v>1.2E-2</v>
      </c>
      <c r="G75" s="23">
        <v>2E-3</v>
      </c>
      <c r="H75" s="23">
        <v>0.92100000000000004</v>
      </c>
      <c r="I75" s="42">
        <f>'Time series'!H75</f>
        <v>1.6000000000000014E-2</v>
      </c>
      <c r="J75" s="48">
        <f t="shared" si="1"/>
        <v>1.6000000000000014E-2</v>
      </c>
      <c r="L75" s="65">
        <v>1.4E-2</v>
      </c>
      <c r="O75" s="42"/>
    </row>
    <row r="76" spans="1:15" ht="14.1" customHeight="1" x14ac:dyDescent="0.2">
      <c r="B76" s="12" t="s">
        <v>83</v>
      </c>
      <c r="C76" s="37">
        <v>3130</v>
      </c>
      <c r="D76" s="23">
        <v>0.76300000000000001</v>
      </c>
      <c r="E76" s="23">
        <v>2.8000000000000001E-2</v>
      </c>
      <c r="F76" s="23">
        <v>6.0000000000000001E-3</v>
      </c>
      <c r="G76" s="23">
        <v>1E-3</v>
      </c>
      <c r="H76" s="23">
        <v>0.79800000000000004</v>
      </c>
      <c r="I76" s="42">
        <f>'Time series'!H76</f>
        <v>-9.3999999999999972E-2</v>
      </c>
      <c r="J76" s="48">
        <f t="shared" si="1"/>
        <v>-9.3999999999999972E-2</v>
      </c>
      <c r="L76" s="65">
        <v>0.126</v>
      </c>
      <c r="O76" s="42"/>
    </row>
    <row r="77" spans="1:15" ht="14.1" customHeight="1" x14ac:dyDescent="0.2">
      <c r="B77" s="12" t="s">
        <v>84</v>
      </c>
      <c r="C77" s="37">
        <v>7660</v>
      </c>
      <c r="D77" s="23">
        <v>0.76700000000000002</v>
      </c>
      <c r="E77" s="23">
        <v>4.4999999999999998E-2</v>
      </c>
      <c r="F77" s="23">
        <v>4.0000000000000001E-3</v>
      </c>
      <c r="G77" s="23">
        <v>3.0000000000000001E-3</v>
      </c>
      <c r="H77" s="23">
        <v>0.81799999999999995</v>
      </c>
      <c r="I77" s="42">
        <f>'Time series'!H77</f>
        <v>-4.3000000000000038E-2</v>
      </c>
      <c r="J77" s="48">
        <f t="shared" si="1"/>
        <v>-4.3000000000000038E-2</v>
      </c>
      <c r="L77" s="65">
        <v>0.11799999999999999</v>
      </c>
      <c r="O77" s="42"/>
    </row>
    <row r="78" spans="1:15" ht="14.1" customHeight="1" x14ac:dyDescent="0.2">
      <c r="B78" s="12" t="s">
        <v>85</v>
      </c>
      <c r="C78" s="37">
        <v>11930</v>
      </c>
      <c r="D78" s="23">
        <v>0.87</v>
      </c>
      <c r="E78" s="23">
        <v>2.9000000000000001E-2</v>
      </c>
      <c r="F78" s="23">
        <v>5.0000000000000001E-3</v>
      </c>
      <c r="G78" s="23">
        <v>1.4E-2</v>
      </c>
      <c r="H78" s="23">
        <v>0.91800000000000004</v>
      </c>
      <c r="I78" s="42">
        <f>'Time series'!H78</f>
        <v>9.000000000000008E-3</v>
      </c>
      <c r="J78" s="48">
        <f t="shared" si="1"/>
        <v>9.000000000000008E-3</v>
      </c>
      <c r="L78" s="65">
        <v>8.9999999999999993E-3</v>
      </c>
      <c r="O78" s="42"/>
    </row>
    <row r="79" spans="1:15" ht="14.1" customHeight="1" x14ac:dyDescent="0.2">
      <c r="B79" s="12" t="s">
        <v>86</v>
      </c>
      <c r="C79" s="37">
        <v>16350</v>
      </c>
      <c r="D79" s="23">
        <v>0.84199999999999997</v>
      </c>
      <c r="E79" s="23">
        <v>4.3999999999999997E-2</v>
      </c>
      <c r="F79" s="23">
        <v>6.0000000000000001E-3</v>
      </c>
      <c r="G79" s="23">
        <v>1.0999999999999999E-2</v>
      </c>
      <c r="H79" s="23">
        <v>0.90300000000000002</v>
      </c>
      <c r="I79" s="42">
        <f>'Time series'!H79</f>
        <v>2.1000000000000019E-2</v>
      </c>
      <c r="J79" s="48">
        <f t="shared" si="1"/>
        <v>2.1000000000000019E-2</v>
      </c>
      <c r="L79" s="65">
        <v>8.0000000000000002E-3</v>
      </c>
      <c r="O79" s="42"/>
    </row>
    <row r="80" spans="1:15" ht="14.1" customHeight="1" x14ac:dyDescent="0.2">
      <c r="B80" s="12" t="s">
        <v>87</v>
      </c>
      <c r="C80" s="37">
        <v>8590</v>
      </c>
      <c r="D80" s="23">
        <v>0.81599999999999995</v>
      </c>
      <c r="E80" s="23">
        <v>6.3E-2</v>
      </c>
      <c r="F80" s="23">
        <v>8.0000000000000002E-3</v>
      </c>
      <c r="G80" s="23">
        <v>4.0000000000000001E-3</v>
      </c>
      <c r="H80" s="23">
        <v>0.89100000000000001</v>
      </c>
      <c r="I80" s="42">
        <f>'Time series'!H80</f>
        <v>1.3000000000000012E-2</v>
      </c>
      <c r="J80" s="48">
        <f t="shared" si="1"/>
        <v>1.3000000000000012E-2</v>
      </c>
      <c r="L80" s="65">
        <v>1.9E-2</v>
      </c>
      <c r="O80" s="42"/>
    </row>
    <row r="81" spans="1:15" ht="14.1" customHeight="1" x14ac:dyDescent="0.2">
      <c r="B81" s="12" t="s">
        <v>88</v>
      </c>
      <c r="C81" s="37">
        <v>12920</v>
      </c>
      <c r="D81" s="23">
        <v>0.79600000000000004</v>
      </c>
      <c r="E81" s="23">
        <v>3.9E-2</v>
      </c>
      <c r="F81" s="23">
        <v>4.0000000000000001E-3</v>
      </c>
      <c r="G81" s="23">
        <v>1.2999999999999999E-2</v>
      </c>
      <c r="H81" s="23">
        <v>0.85199999999999998</v>
      </c>
      <c r="I81" s="42">
        <f>'Time series'!H81</f>
        <v>-1.5000000000000013E-2</v>
      </c>
      <c r="J81" s="48">
        <f t="shared" si="1"/>
        <v>-1.5000000000000013E-2</v>
      </c>
      <c r="L81" s="65">
        <v>5.8999999999999997E-2</v>
      </c>
      <c r="O81" s="42"/>
    </row>
    <row r="82" spans="1:15" ht="14.1" customHeight="1" x14ac:dyDescent="0.2">
      <c r="B82" s="12" t="s">
        <v>89</v>
      </c>
      <c r="C82" s="37">
        <v>4440</v>
      </c>
      <c r="D82" s="23">
        <v>0.88400000000000001</v>
      </c>
      <c r="E82" s="23">
        <v>4.2000000000000003E-2</v>
      </c>
      <c r="F82" s="23">
        <v>1.2999999999999999E-2</v>
      </c>
      <c r="G82" s="23">
        <v>1E-3</v>
      </c>
      <c r="H82" s="23">
        <v>0.94</v>
      </c>
      <c r="I82" s="42">
        <f>'Time series'!H82</f>
        <v>1.7999999999999905E-2</v>
      </c>
      <c r="J82" s="48">
        <f t="shared" si="1"/>
        <v>1.7999999999999905E-2</v>
      </c>
      <c r="L82" s="65">
        <v>4.0000000000000001E-3</v>
      </c>
      <c r="O82" s="42"/>
    </row>
    <row r="83" spans="1:15" ht="14.1" customHeight="1" x14ac:dyDescent="0.2">
      <c r="B83" s="12" t="s">
        <v>90</v>
      </c>
      <c r="C83" s="81">
        <v>5800</v>
      </c>
      <c r="D83" s="65">
        <v>0.82199999999999995</v>
      </c>
      <c r="E83" s="65">
        <v>6.2E-2</v>
      </c>
      <c r="F83" s="65">
        <v>3.0000000000000001E-3</v>
      </c>
      <c r="G83" s="65">
        <v>1.7999999999999999E-2</v>
      </c>
      <c r="H83" s="65">
        <v>0.90500000000000003</v>
      </c>
      <c r="I83" s="42">
        <f>'Time series'!H83</f>
        <v>1.5000000000000013E-2</v>
      </c>
      <c r="J83" s="82">
        <f t="shared" si="1"/>
        <v>1.5000000000000013E-2</v>
      </c>
      <c r="K83" s="79"/>
      <c r="L83" s="65">
        <v>1.0999999999999999E-2</v>
      </c>
      <c r="M83" s="60"/>
      <c r="O83" s="43"/>
    </row>
    <row r="84" spans="1:15" ht="14.1" customHeight="1" x14ac:dyDescent="0.2">
      <c r="B84" s="12" t="s">
        <v>91</v>
      </c>
      <c r="C84" s="81">
        <v>2890</v>
      </c>
      <c r="D84" s="65">
        <v>0.63200000000000001</v>
      </c>
      <c r="E84" s="65">
        <v>1.7000000000000001E-2</v>
      </c>
      <c r="F84" s="65">
        <v>6.0000000000000001E-3</v>
      </c>
      <c r="G84" s="65">
        <v>1.9E-2</v>
      </c>
      <c r="H84" s="65">
        <v>0.67300000000000004</v>
      </c>
      <c r="I84" s="42">
        <f>'Time series'!H84</f>
        <v>-0.18199999999999994</v>
      </c>
      <c r="J84" s="82">
        <f t="shared" si="1"/>
        <v>-0.18199999999999994</v>
      </c>
      <c r="K84" s="79"/>
      <c r="L84" s="65">
        <v>0.28699999999999998</v>
      </c>
      <c r="M84" s="60"/>
      <c r="O84" s="42"/>
    </row>
    <row r="85" spans="1:15" ht="14.1" customHeight="1" x14ac:dyDescent="0.2">
      <c r="B85" s="12" t="s">
        <v>92</v>
      </c>
      <c r="C85" s="81">
        <v>11330</v>
      </c>
      <c r="D85" s="65">
        <v>0.82399999999999995</v>
      </c>
      <c r="E85" s="65">
        <v>5.3999999999999999E-2</v>
      </c>
      <c r="F85" s="65">
        <v>6.0000000000000001E-3</v>
      </c>
      <c r="G85" s="65">
        <v>6.0000000000000001E-3</v>
      </c>
      <c r="H85" s="65">
        <v>0.89100000000000001</v>
      </c>
      <c r="I85" s="42">
        <f>'Time series'!H85</f>
        <v>-3.5000000000000031E-2</v>
      </c>
      <c r="J85" s="82">
        <f t="shared" si="1"/>
        <v>-3.5000000000000031E-2</v>
      </c>
      <c r="K85" s="79"/>
      <c r="L85" s="65">
        <v>4.7E-2</v>
      </c>
      <c r="M85" s="60"/>
      <c r="O85" s="42"/>
    </row>
    <row r="86" spans="1:15" ht="14.1" customHeight="1" x14ac:dyDescent="0.2">
      <c r="B86" s="12" t="s">
        <v>93</v>
      </c>
      <c r="C86" s="81">
        <v>6220</v>
      </c>
      <c r="D86" s="65">
        <v>0.81399999999999995</v>
      </c>
      <c r="E86" s="65">
        <v>5.6000000000000001E-2</v>
      </c>
      <c r="F86" s="65">
        <v>2.5000000000000001E-2</v>
      </c>
      <c r="G86" s="65">
        <v>2E-3</v>
      </c>
      <c r="H86" s="65">
        <v>0.89800000000000002</v>
      </c>
      <c r="I86" s="42">
        <f>'Time series'!H86</f>
        <v>-5.0000000000000044E-3</v>
      </c>
      <c r="J86" s="82">
        <f t="shared" si="1"/>
        <v>-5.0000000000000044E-3</v>
      </c>
      <c r="K86" s="79"/>
      <c r="L86" s="65">
        <v>0.05</v>
      </c>
      <c r="M86" s="60"/>
      <c r="O86" s="42"/>
    </row>
    <row r="87" spans="1:15" ht="14.1" customHeight="1" x14ac:dyDescent="0.2">
      <c r="B87" s="12" t="s">
        <v>94</v>
      </c>
      <c r="C87" s="81">
        <v>5270</v>
      </c>
      <c r="D87" s="65">
        <v>0.85399999999999998</v>
      </c>
      <c r="E87" s="65">
        <v>3.5999999999999997E-2</v>
      </c>
      <c r="F87" s="65">
        <v>8.9999999999999993E-3</v>
      </c>
      <c r="G87" s="65">
        <v>6.0000000000000001E-3</v>
      </c>
      <c r="H87" s="65">
        <v>0.90500000000000003</v>
      </c>
      <c r="I87" s="42">
        <f>'Time series'!H87</f>
        <v>2.6000000000000023E-2</v>
      </c>
      <c r="J87" s="82">
        <f t="shared" si="1"/>
        <v>2.6000000000000023E-2</v>
      </c>
      <c r="K87" s="79"/>
      <c r="L87" s="65">
        <v>4.1000000000000002E-2</v>
      </c>
      <c r="M87" s="60"/>
      <c r="O87" s="42"/>
    </row>
    <row r="88" spans="1:15" ht="14.1" customHeight="1" x14ac:dyDescent="0.2">
      <c r="B88" s="12" t="s">
        <v>95</v>
      </c>
      <c r="C88" s="81">
        <v>3130</v>
      </c>
      <c r="D88" s="65">
        <v>0.85399999999999998</v>
      </c>
      <c r="E88" s="65">
        <v>2.7E-2</v>
      </c>
      <c r="F88" s="65">
        <v>8.0000000000000002E-3</v>
      </c>
      <c r="G88" s="65">
        <v>3.4000000000000002E-2</v>
      </c>
      <c r="H88" s="65">
        <v>0.92200000000000004</v>
      </c>
      <c r="I88" s="42">
        <f>'Time series'!H88</f>
        <v>9.000000000000008E-3</v>
      </c>
      <c r="J88" s="82">
        <f t="shared" si="1"/>
        <v>9.000000000000008E-3</v>
      </c>
      <c r="K88" s="79"/>
      <c r="L88" s="65">
        <v>0.01</v>
      </c>
      <c r="M88" s="60"/>
      <c r="O88" s="42"/>
    </row>
    <row r="89" spans="1:15" ht="14.1" customHeight="1" x14ac:dyDescent="0.2">
      <c r="B89" s="12" t="s">
        <v>96</v>
      </c>
      <c r="C89" s="81">
        <v>9750</v>
      </c>
      <c r="D89" s="65">
        <v>0.754</v>
      </c>
      <c r="E89" s="65">
        <v>1.2999999999999999E-2</v>
      </c>
      <c r="F89" s="65">
        <v>8.9999999999999993E-3</v>
      </c>
      <c r="G89" s="65">
        <v>4.0000000000000001E-3</v>
      </c>
      <c r="H89" s="65">
        <v>0.78</v>
      </c>
      <c r="I89" s="42">
        <f>'Time series'!H89</f>
        <v>-7.7999999999999958E-2</v>
      </c>
      <c r="J89" s="82">
        <f t="shared" si="1"/>
        <v>-7.7999999999999958E-2</v>
      </c>
      <c r="K89" s="79"/>
      <c r="L89" s="65">
        <v>0.17</v>
      </c>
      <c r="M89" s="60"/>
      <c r="O89" s="42"/>
    </row>
    <row r="90" spans="1:15" ht="14.1" customHeight="1" x14ac:dyDescent="0.2">
      <c r="A90" s="28" t="s">
        <v>97</v>
      </c>
      <c r="B90" s="27"/>
      <c r="C90" s="67">
        <f>SUM(C91:C104)</f>
        <v>126750</v>
      </c>
      <c r="D90" s="30">
        <v>0.82399999999999995</v>
      </c>
      <c r="E90" s="30">
        <v>2.5999999999999999E-2</v>
      </c>
      <c r="F90" s="30">
        <v>0.01</v>
      </c>
      <c r="G90" s="30">
        <v>0.01</v>
      </c>
      <c r="H90" s="30">
        <v>0.87</v>
      </c>
      <c r="I90" s="41">
        <f>'Time series'!H90</f>
        <v>-2.200000000000002E-2</v>
      </c>
      <c r="J90" s="50">
        <f t="shared" si="1"/>
        <v>-2.200000000000002E-2</v>
      </c>
      <c r="K90" s="31"/>
      <c r="L90" s="30">
        <v>6.7000000000000004E-2</v>
      </c>
      <c r="M90" s="60"/>
      <c r="O90" s="42"/>
    </row>
    <row r="91" spans="1:15" ht="14.1" customHeight="1" x14ac:dyDescent="0.2">
      <c r="B91" s="12" t="s">
        <v>98</v>
      </c>
      <c r="C91" s="81">
        <v>25580</v>
      </c>
      <c r="D91" s="65">
        <v>0.75</v>
      </c>
      <c r="E91" s="65">
        <v>1.6E-2</v>
      </c>
      <c r="F91" s="65">
        <v>3.0000000000000001E-3</v>
      </c>
      <c r="G91" s="65">
        <v>1.6E-2</v>
      </c>
      <c r="H91" s="65">
        <v>0.78500000000000003</v>
      </c>
      <c r="I91" s="42">
        <f>'Time series'!H91</f>
        <v>-0.124</v>
      </c>
      <c r="J91" s="82">
        <f t="shared" si="1"/>
        <v>-0.124</v>
      </c>
      <c r="K91" s="79"/>
      <c r="L91" s="65">
        <v>0.161</v>
      </c>
      <c r="M91" s="60"/>
      <c r="O91" s="42"/>
    </row>
    <row r="92" spans="1:15" ht="14.1" customHeight="1" x14ac:dyDescent="0.2">
      <c r="B92" s="12" t="s">
        <v>99</v>
      </c>
      <c r="C92" s="81">
        <v>7450</v>
      </c>
      <c r="D92" s="65">
        <v>0.80300000000000005</v>
      </c>
      <c r="E92" s="65">
        <v>3.5000000000000003E-2</v>
      </c>
      <c r="F92" s="65">
        <v>1.4E-2</v>
      </c>
      <c r="G92" s="65">
        <v>3.5000000000000003E-2</v>
      </c>
      <c r="H92" s="65">
        <v>0.88700000000000001</v>
      </c>
      <c r="I92" s="42">
        <f>'Time series'!H92</f>
        <v>-8.0000000000000071E-3</v>
      </c>
      <c r="J92" s="82">
        <f t="shared" si="1"/>
        <v>-8.0000000000000071E-3</v>
      </c>
      <c r="K92" s="79"/>
      <c r="L92" s="65">
        <v>5.8999999999999997E-2</v>
      </c>
      <c r="M92" s="60"/>
      <c r="O92" s="42"/>
    </row>
    <row r="93" spans="1:15" ht="14.1" customHeight="1" x14ac:dyDescent="0.2">
      <c r="B93" s="12" t="s">
        <v>100</v>
      </c>
      <c r="C93" s="81">
        <v>7260</v>
      </c>
      <c r="D93" s="65">
        <v>0.80200000000000005</v>
      </c>
      <c r="E93" s="65">
        <v>3.4000000000000002E-2</v>
      </c>
      <c r="F93" s="65">
        <v>8.0000000000000002E-3</v>
      </c>
      <c r="G93" s="65">
        <v>0.01</v>
      </c>
      <c r="H93" s="65">
        <v>0.85499999999999998</v>
      </c>
      <c r="I93" s="42">
        <f>'Time series'!H93</f>
        <v>-5.5000000000000049E-2</v>
      </c>
      <c r="J93" s="82">
        <f t="shared" si="1"/>
        <v>-5.5000000000000049E-2</v>
      </c>
      <c r="K93" s="79"/>
      <c r="L93" s="65">
        <v>8.7999999999999995E-2</v>
      </c>
      <c r="M93" s="60"/>
      <c r="O93" s="42"/>
    </row>
    <row r="94" spans="1:15" ht="14.1" customHeight="1" x14ac:dyDescent="0.2">
      <c r="B94" s="12" t="s">
        <v>101</v>
      </c>
      <c r="C94" s="81">
        <v>3880</v>
      </c>
      <c r="D94" s="65">
        <v>0.83699999999999997</v>
      </c>
      <c r="E94" s="65">
        <v>2.1000000000000001E-2</v>
      </c>
      <c r="F94" s="65">
        <v>3.0000000000000001E-3</v>
      </c>
      <c r="G94" s="65">
        <v>3.0000000000000001E-3</v>
      </c>
      <c r="H94" s="65">
        <v>0.86299999999999999</v>
      </c>
      <c r="I94" s="42">
        <f>'Time series'!H94</f>
        <v>-2.0000000000000018E-3</v>
      </c>
      <c r="J94" s="82">
        <f t="shared" si="1"/>
        <v>-2.0000000000000018E-3</v>
      </c>
      <c r="K94" s="79"/>
      <c r="L94" s="65">
        <v>5.3999999999999999E-2</v>
      </c>
      <c r="M94" s="60"/>
      <c r="O94" s="42"/>
    </row>
    <row r="95" spans="1:15" ht="14.1" customHeight="1" x14ac:dyDescent="0.2">
      <c r="B95" s="12" t="s">
        <v>102</v>
      </c>
      <c r="C95" s="81">
        <v>7390</v>
      </c>
      <c r="D95" s="65">
        <v>0.89600000000000002</v>
      </c>
      <c r="E95" s="65">
        <v>1.0999999999999999E-2</v>
      </c>
      <c r="F95" s="65">
        <v>7.0000000000000001E-3</v>
      </c>
      <c r="G95" s="65">
        <v>1E-3</v>
      </c>
      <c r="H95" s="65">
        <v>0.91500000000000004</v>
      </c>
      <c r="I95" s="42">
        <f>'Time series'!H95</f>
        <v>8.0000000000000071E-3</v>
      </c>
      <c r="J95" s="82">
        <f t="shared" si="1"/>
        <v>8.0000000000000071E-3</v>
      </c>
      <c r="K95" s="79"/>
      <c r="L95" s="65">
        <v>2.3E-2</v>
      </c>
      <c r="M95" s="60"/>
      <c r="O95" s="43"/>
    </row>
    <row r="96" spans="1:15" ht="14.1" customHeight="1" x14ac:dyDescent="0.2">
      <c r="B96" s="12" t="s">
        <v>103</v>
      </c>
      <c r="C96" s="81">
        <v>6090</v>
      </c>
      <c r="D96" s="65">
        <v>0.84099999999999997</v>
      </c>
      <c r="E96" s="65">
        <v>0.02</v>
      </c>
      <c r="F96" s="65">
        <v>1.4999999999999999E-2</v>
      </c>
      <c r="G96" s="65">
        <v>2E-3</v>
      </c>
      <c r="H96" s="65">
        <v>0.878</v>
      </c>
      <c r="I96" s="42">
        <f>'Time series'!H96</f>
        <v>-2.0000000000000018E-3</v>
      </c>
      <c r="J96" s="82">
        <f t="shared" si="1"/>
        <v>-2.0000000000000018E-3</v>
      </c>
      <c r="K96" s="79"/>
      <c r="L96" s="65">
        <v>4.5999999999999999E-2</v>
      </c>
      <c r="M96" s="60"/>
      <c r="O96" s="42"/>
    </row>
    <row r="97" spans="1:15" ht="14.1" customHeight="1" x14ac:dyDescent="0.2">
      <c r="B97" s="12" t="s">
        <v>104</v>
      </c>
      <c r="C97" s="81">
        <v>4920</v>
      </c>
      <c r="D97" s="65">
        <v>0.84</v>
      </c>
      <c r="E97" s="65">
        <v>4.2999999999999997E-2</v>
      </c>
      <c r="F97" s="65">
        <v>5.0000000000000001E-3</v>
      </c>
      <c r="G97" s="65">
        <v>3.0000000000000001E-3</v>
      </c>
      <c r="H97" s="65">
        <v>0.89100000000000001</v>
      </c>
      <c r="I97" s="42">
        <f>'Time series'!H97</f>
        <v>-9.000000000000008E-3</v>
      </c>
      <c r="J97" s="82">
        <f t="shared" si="1"/>
        <v>-9.000000000000008E-3</v>
      </c>
      <c r="K97" s="79"/>
      <c r="L97" s="65">
        <v>3.5000000000000003E-2</v>
      </c>
      <c r="M97" s="60"/>
      <c r="O97" s="42"/>
    </row>
    <row r="98" spans="1:15" ht="14.1" customHeight="1" x14ac:dyDescent="0.2">
      <c r="B98" s="12" t="s">
        <v>105</v>
      </c>
      <c r="C98" s="81">
        <v>18490</v>
      </c>
      <c r="D98" s="65">
        <v>0.83499999999999996</v>
      </c>
      <c r="E98" s="65">
        <v>4.5999999999999999E-2</v>
      </c>
      <c r="F98" s="65">
        <v>1.2E-2</v>
      </c>
      <c r="G98" s="65">
        <v>7.0000000000000001E-3</v>
      </c>
      <c r="H98" s="65">
        <v>0.9</v>
      </c>
      <c r="I98" s="42">
        <f>'Time series'!H98</f>
        <v>8.0000000000000071E-3</v>
      </c>
      <c r="J98" s="82">
        <f t="shared" si="1"/>
        <v>8.0000000000000071E-3</v>
      </c>
      <c r="K98" s="79"/>
      <c r="L98" s="65">
        <v>3.6999999999999998E-2</v>
      </c>
      <c r="M98" s="60"/>
      <c r="O98" s="42"/>
    </row>
    <row r="99" spans="1:15" ht="14.1" customHeight="1" x14ac:dyDescent="0.2">
      <c r="B99" s="12" t="s">
        <v>106</v>
      </c>
      <c r="C99" s="81">
        <v>5730</v>
      </c>
      <c r="D99" s="65">
        <v>0.75600000000000001</v>
      </c>
      <c r="E99" s="65">
        <v>6.3E-2</v>
      </c>
      <c r="F99" s="65">
        <v>1.2E-2</v>
      </c>
      <c r="G99" s="65">
        <v>1.7999999999999999E-2</v>
      </c>
      <c r="H99" s="65">
        <v>0.84899999999999998</v>
      </c>
      <c r="I99" s="42">
        <f>'Time series'!H99</f>
        <v>-2.200000000000002E-2</v>
      </c>
      <c r="J99" s="82">
        <f t="shared" si="1"/>
        <v>-2.200000000000002E-2</v>
      </c>
      <c r="K99" s="79"/>
      <c r="L99" s="65">
        <v>3.4000000000000002E-2</v>
      </c>
      <c r="M99" s="60"/>
      <c r="O99" s="42"/>
    </row>
    <row r="100" spans="1:15" ht="14.1" customHeight="1" x14ac:dyDescent="0.2">
      <c r="B100" s="12" t="s">
        <v>107</v>
      </c>
      <c r="C100" s="81">
        <v>3960</v>
      </c>
      <c r="D100" s="65">
        <v>0.83899999999999997</v>
      </c>
      <c r="E100" s="65">
        <v>2.5000000000000001E-2</v>
      </c>
      <c r="F100" s="65">
        <v>7.0000000000000001E-3</v>
      </c>
      <c r="G100" s="65">
        <v>2E-3</v>
      </c>
      <c r="H100" s="65">
        <v>0.873</v>
      </c>
      <c r="I100" s="42">
        <f>'Time series'!H100</f>
        <v>6.5999999999999948E-2</v>
      </c>
      <c r="J100" s="82">
        <f t="shared" si="1"/>
        <v>6.5999999999999948E-2</v>
      </c>
      <c r="K100" s="79"/>
      <c r="L100" s="65">
        <v>5.6000000000000001E-2</v>
      </c>
      <c r="M100" s="60"/>
      <c r="O100" s="42"/>
    </row>
    <row r="101" spans="1:15" ht="14.1" customHeight="1" x14ac:dyDescent="0.2">
      <c r="B101" s="12" t="s">
        <v>108</v>
      </c>
      <c r="C101" s="81">
        <v>6500</v>
      </c>
      <c r="D101" s="65">
        <v>0.89300000000000002</v>
      </c>
      <c r="E101" s="65">
        <v>8.9999999999999993E-3</v>
      </c>
      <c r="F101" s="65">
        <v>5.0000000000000001E-3</v>
      </c>
      <c r="G101" s="65">
        <v>1E-3</v>
      </c>
      <c r="H101" s="65">
        <v>0.90800000000000003</v>
      </c>
      <c r="I101" s="42">
        <f>'Time series'!H101</f>
        <v>2.7000000000000024E-2</v>
      </c>
      <c r="J101" s="82">
        <f t="shared" si="1"/>
        <v>2.7000000000000024E-2</v>
      </c>
      <c r="K101" s="79"/>
      <c r="L101" s="65">
        <v>2.8000000000000001E-2</v>
      </c>
      <c r="M101" s="60"/>
      <c r="O101" s="42"/>
    </row>
    <row r="102" spans="1:15" ht="14.1" customHeight="1" x14ac:dyDescent="0.2">
      <c r="B102" s="12" t="s">
        <v>109</v>
      </c>
      <c r="C102" s="81">
        <v>12090</v>
      </c>
      <c r="D102" s="65">
        <v>0.85399999999999998</v>
      </c>
      <c r="E102" s="65">
        <v>1.9E-2</v>
      </c>
      <c r="F102" s="65">
        <v>2.4E-2</v>
      </c>
      <c r="G102" s="65">
        <v>1.2999999999999999E-2</v>
      </c>
      <c r="H102" s="65">
        <v>0.91</v>
      </c>
      <c r="I102" s="42">
        <f>'Time series'!H102</f>
        <v>1.7000000000000015E-2</v>
      </c>
      <c r="J102" s="82">
        <f t="shared" si="1"/>
        <v>1.7000000000000015E-2</v>
      </c>
      <c r="K102" s="79"/>
      <c r="L102" s="65">
        <v>0.05</v>
      </c>
      <c r="M102" s="60"/>
      <c r="O102" s="42"/>
    </row>
    <row r="103" spans="1:15" ht="14.1" customHeight="1" x14ac:dyDescent="0.2">
      <c r="B103" s="12" t="s">
        <v>110</v>
      </c>
      <c r="C103" s="81">
        <v>5680</v>
      </c>
      <c r="D103" s="65">
        <v>0.89</v>
      </c>
      <c r="E103" s="65">
        <v>7.0000000000000001E-3</v>
      </c>
      <c r="F103" s="65">
        <v>7.0000000000000001E-3</v>
      </c>
      <c r="G103" s="65">
        <v>2E-3</v>
      </c>
      <c r="H103" s="65">
        <v>0.90600000000000003</v>
      </c>
      <c r="I103" s="42">
        <f>'Time series'!H103</f>
        <v>2.7000000000000024E-2</v>
      </c>
      <c r="J103" s="82">
        <f t="shared" si="1"/>
        <v>2.7000000000000024E-2</v>
      </c>
      <c r="K103" s="79"/>
      <c r="L103" s="65">
        <v>2.1000000000000001E-2</v>
      </c>
      <c r="M103" s="60"/>
      <c r="O103" s="42"/>
    </row>
    <row r="104" spans="1:15" ht="14.1" customHeight="1" x14ac:dyDescent="0.2">
      <c r="B104" s="12" t="s">
        <v>111</v>
      </c>
      <c r="C104" s="81">
        <v>11730</v>
      </c>
      <c r="D104" s="65">
        <v>0.85899999999999999</v>
      </c>
      <c r="E104" s="65">
        <v>2.1999999999999999E-2</v>
      </c>
      <c r="F104" s="65">
        <v>1.0999999999999999E-2</v>
      </c>
      <c r="G104" s="65">
        <v>3.0000000000000001E-3</v>
      </c>
      <c r="H104" s="65">
        <v>0.89400000000000002</v>
      </c>
      <c r="I104" s="42">
        <f>'Time series'!H104</f>
        <v>-2.0000000000000018E-3</v>
      </c>
      <c r="J104" s="82">
        <f t="shared" si="1"/>
        <v>-2.0000000000000018E-3</v>
      </c>
      <c r="K104" s="79"/>
      <c r="L104" s="65">
        <v>0.04</v>
      </c>
      <c r="M104" s="60"/>
      <c r="O104" s="42"/>
    </row>
    <row r="105" spans="1:15" ht="14.1" customHeight="1" x14ac:dyDescent="0.2">
      <c r="A105" s="28" t="s">
        <v>112</v>
      </c>
      <c r="B105" s="27"/>
      <c r="C105" s="67">
        <f>SUM(C106:C114)</f>
        <v>103170</v>
      </c>
      <c r="D105" s="30">
        <v>0.83</v>
      </c>
      <c r="E105" s="30">
        <v>4.2999999999999997E-2</v>
      </c>
      <c r="F105" s="30">
        <v>0.01</v>
      </c>
      <c r="G105" s="30">
        <v>6.0000000000000001E-3</v>
      </c>
      <c r="H105" s="30">
        <v>0.89</v>
      </c>
      <c r="I105" s="41">
        <f>'Time series'!H105</f>
        <v>9.000000000000008E-3</v>
      </c>
      <c r="J105" s="50">
        <f t="shared" si="1"/>
        <v>9.000000000000008E-3</v>
      </c>
      <c r="K105" s="31"/>
      <c r="L105" s="30">
        <v>4.3999999999999997E-2</v>
      </c>
      <c r="M105" s="60"/>
      <c r="O105" s="42"/>
    </row>
    <row r="106" spans="1:15" ht="14.1" customHeight="1" x14ac:dyDescent="0.2">
      <c r="B106" s="12" t="s">
        <v>113</v>
      </c>
      <c r="C106" s="81">
        <v>5720</v>
      </c>
      <c r="D106" s="65">
        <v>0.78900000000000003</v>
      </c>
      <c r="E106" s="65">
        <v>4.2999999999999997E-2</v>
      </c>
      <c r="F106" s="65">
        <v>2E-3</v>
      </c>
      <c r="G106" s="65">
        <v>5.0000000000000001E-3</v>
      </c>
      <c r="H106" s="65">
        <v>0.83899999999999997</v>
      </c>
      <c r="I106" s="42">
        <f>'Time series'!H106</f>
        <v>-1.5000000000000013E-2</v>
      </c>
      <c r="J106" s="82">
        <f t="shared" si="1"/>
        <v>-1.5000000000000013E-2</v>
      </c>
      <c r="K106" s="79"/>
      <c r="L106" s="65">
        <v>5.8000000000000003E-2</v>
      </c>
      <c r="M106" s="60"/>
      <c r="O106" s="42"/>
    </row>
    <row r="107" spans="1:15" ht="14.1" customHeight="1" x14ac:dyDescent="0.2">
      <c r="B107" s="12" t="s">
        <v>114</v>
      </c>
      <c r="C107" s="81">
        <v>17370</v>
      </c>
      <c r="D107" s="65">
        <v>0.80500000000000005</v>
      </c>
      <c r="E107" s="65">
        <v>6.0999999999999999E-2</v>
      </c>
      <c r="F107" s="65">
        <v>1.7000000000000001E-2</v>
      </c>
      <c r="G107" s="65">
        <v>4.0000000000000001E-3</v>
      </c>
      <c r="H107" s="65">
        <v>0.88700000000000001</v>
      </c>
      <c r="I107" s="42">
        <f>'Time series'!H107</f>
        <v>1.9000000000000017E-2</v>
      </c>
      <c r="J107" s="82">
        <f t="shared" si="1"/>
        <v>1.9000000000000017E-2</v>
      </c>
      <c r="K107" s="79"/>
      <c r="L107" s="65">
        <v>3.2000000000000001E-2</v>
      </c>
      <c r="M107" s="60"/>
      <c r="O107" s="42"/>
    </row>
    <row r="108" spans="1:15" ht="14.1" customHeight="1" x14ac:dyDescent="0.2">
      <c r="B108" s="12" t="s">
        <v>115</v>
      </c>
      <c r="C108" s="81">
        <v>8080</v>
      </c>
      <c r="D108" s="65">
        <v>0.879</v>
      </c>
      <c r="E108" s="65">
        <v>0.01</v>
      </c>
      <c r="F108" s="65">
        <v>6.0000000000000001E-3</v>
      </c>
      <c r="G108" s="65">
        <v>2E-3</v>
      </c>
      <c r="H108" s="65">
        <v>0.89600000000000002</v>
      </c>
      <c r="I108" s="42">
        <f>'Time series'!H108</f>
        <v>1.100000000000001E-2</v>
      </c>
      <c r="J108" s="82">
        <f t="shared" si="1"/>
        <v>1.100000000000001E-2</v>
      </c>
      <c r="K108" s="79"/>
      <c r="L108" s="65">
        <v>1.9E-2</v>
      </c>
      <c r="M108" s="60"/>
      <c r="O108" s="42"/>
    </row>
    <row r="109" spans="1:15" ht="14.1" customHeight="1" x14ac:dyDescent="0.2">
      <c r="B109" s="12" t="s">
        <v>116</v>
      </c>
      <c r="C109" s="81">
        <v>14820</v>
      </c>
      <c r="D109" s="65">
        <v>0.86699999999999999</v>
      </c>
      <c r="E109" s="65">
        <v>2.7E-2</v>
      </c>
      <c r="F109" s="65">
        <v>1.4E-2</v>
      </c>
      <c r="G109" s="65">
        <v>3.0000000000000001E-3</v>
      </c>
      <c r="H109" s="65">
        <v>0.91</v>
      </c>
      <c r="I109" s="42">
        <f>'Time series'!H109</f>
        <v>3.0000000000000027E-3</v>
      </c>
      <c r="J109" s="82">
        <f t="shared" si="1"/>
        <v>3.0000000000000027E-3</v>
      </c>
      <c r="K109" s="79"/>
      <c r="L109" s="65">
        <v>0.02</v>
      </c>
      <c r="M109" s="60"/>
      <c r="O109" s="42"/>
    </row>
    <row r="110" spans="1:15" ht="14.1" customHeight="1" x14ac:dyDescent="0.2">
      <c r="B110" s="12" t="s">
        <v>117</v>
      </c>
      <c r="C110" s="81">
        <v>17140</v>
      </c>
      <c r="D110" s="65">
        <v>0.82199999999999995</v>
      </c>
      <c r="E110" s="65">
        <v>0.04</v>
      </c>
      <c r="F110" s="65">
        <v>7.0000000000000001E-3</v>
      </c>
      <c r="G110" s="65">
        <v>2.3E-2</v>
      </c>
      <c r="H110" s="65">
        <v>0.89200000000000002</v>
      </c>
      <c r="I110" s="42">
        <f>'Time series'!H110</f>
        <v>3.8000000000000034E-2</v>
      </c>
      <c r="J110" s="82">
        <f t="shared" si="1"/>
        <v>3.8000000000000034E-2</v>
      </c>
      <c r="K110" s="79"/>
      <c r="L110" s="65">
        <v>0.06</v>
      </c>
      <c r="M110" s="60"/>
      <c r="O110" s="42"/>
    </row>
    <row r="111" spans="1:15" ht="14.1" customHeight="1" x14ac:dyDescent="0.2">
      <c r="B111" s="12" t="s">
        <v>118</v>
      </c>
      <c r="C111" s="81">
        <v>15670</v>
      </c>
      <c r="D111" s="65">
        <v>0.81799999999999995</v>
      </c>
      <c r="E111" s="65">
        <v>4.2999999999999997E-2</v>
      </c>
      <c r="F111" s="65">
        <v>8.9999999999999993E-3</v>
      </c>
      <c r="G111" s="65">
        <v>5.0000000000000001E-3</v>
      </c>
      <c r="H111" s="65">
        <v>0.876</v>
      </c>
      <c r="I111" s="42">
        <f>'Time series'!H111</f>
        <v>-9.000000000000008E-3</v>
      </c>
      <c r="J111" s="82">
        <f t="shared" si="1"/>
        <v>-9.000000000000008E-3</v>
      </c>
      <c r="K111" s="79"/>
      <c r="L111" s="65">
        <v>5.3999999999999999E-2</v>
      </c>
      <c r="M111" s="60"/>
      <c r="O111" s="42"/>
    </row>
    <row r="112" spans="1:15" ht="14.1" customHeight="1" x14ac:dyDescent="0.2">
      <c r="B112" s="12" t="s">
        <v>119</v>
      </c>
      <c r="C112" s="81">
        <v>6340</v>
      </c>
      <c r="D112" s="65">
        <v>0.84199999999999997</v>
      </c>
      <c r="E112" s="65">
        <v>0.04</v>
      </c>
      <c r="F112" s="65">
        <v>7.0000000000000001E-3</v>
      </c>
      <c r="G112" s="65">
        <v>3.0000000000000001E-3</v>
      </c>
      <c r="H112" s="65">
        <v>0.89200000000000002</v>
      </c>
      <c r="I112" s="42">
        <f>'Time series'!H112</f>
        <v>-1.0000000000000009E-3</v>
      </c>
      <c r="J112" s="82">
        <f t="shared" si="1"/>
        <v>-1.0000000000000009E-3</v>
      </c>
      <c r="K112" s="79"/>
      <c r="L112" s="65">
        <v>0.04</v>
      </c>
      <c r="M112" s="60"/>
      <c r="O112" s="43"/>
    </row>
    <row r="113" spans="1:15" ht="14.1" customHeight="1" x14ac:dyDescent="0.2">
      <c r="B113" s="12" t="s">
        <v>120</v>
      </c>
      <c r="C113" s="81">
        <v>17360</v>
      </c>
      <c r="D113" s="65">
        <v>0.83</v>
      </c>
      <c r="E113" s="65">
        <v>5.8999999999999997E-2</v>
      </c>
      <c r="F113" s="65">
        <v>0.01</v>
      </c>
      <c r="G113" s="65">
        <v>1E-3</v>
      </c>
      <c r="H113" s="65">
        <v>0.9</v>
      </c>
      <c r="I113" s="42">
        <f>'Time series'!H113</f>
        <v>3.0000000000000027E-3</v>
      </c>
      <c r="J113" s="82">
        <f t="shared" si="1"/>
        <v>3.0000000000000027E-3</v>
      </c>
      <c r="K113" s="79"/>
      <c r="L113" s="65">
        <v>5.6000000000000001E-2</v>
      </c>
      <c r="M113" s="60"/>
      <c r="O113" s="42"/>
    </row>
    <row r="114" spans="1:15" ht="14.1" customHeight="1" x14ac:dyDescent="0.2">
      <c r="B114" s="12" t="s">
        <v>121</v>
      </c>
      <c r="C114" s="81">
        <v>670</v>
      </c>
      <c r="D114" s="65">
        <v>0.83099999999999996</v>
      </c>
      <c r="E114" s="65">
        <v>2.5999999999999999E-2</v>
      </c>
      <c r="F114" s="65">
        <v>6.0000000000000001E-3</v>
      </c>
      <c r="G114" s="65">
        <v>0</v>
      </c>
      <c r="H114" s="65">
        <v>0.86299999999999999</v>
      </c>
      <c r="I114" s="42">
        <f>'Time series'!H114</f>
        <v>0</v>
      </c>
      <c r="J114" s="82">
        <f t="shared" si="1"/>
        <v>0</v>
      </c>
      <c r="K114" s="79"/>
      <c r="L114" s="65">
        <v>9.7000000000000003E-2</v>
      </c>
      <c r="M114" s="85"/>
      <c r="O114" s="42"/>
    </row>
    <row r="115" spans="1:15" ht="14.1" customHeight="1" x14ac:dyDescent="0.2">
      <c r="A115" s="28" t="s">
        <v>122</v>
      </c>
      <c r="B115" s="27"/>
      <c r="C115" s="67">
        <f>SUM(C116:C130)</f>
        <v>112750</v>
      </c>
      <c r="D115" s="30">
        <v>0.81699999999999995</v>
      </c>
      <c r="E115" s="30">
        <v>4.4999999999999998E-2</v>
      </c>
      <c r="F115" s="30">
        <v>1.0999999999999999E-2</v>
      </c>
      <c r="G115" s="30">
        <v>8.9999999999999993E-3</v>
      </c>
      <c r="H115" s="30">
        <v>0.88200000000000001</v>
      </c>
      <c r="I115" s="41">
        <f>'Time series'!H115</f>
        <v>-3.0000000000000027E-3</v>
      </c>
      <c r="J115" s="50">
        <f t="shared" si="1"/>
        <v>-3.0000000000000027E-3</v>
      </c>
      <c r="K115" s="31"/>
      <c r="L115" s="30">
        <v>5.0999999999999997E-2</v>
      </c>
      <c r="M115" s="60"/>
      <c r="O115" s="42"/>
    </row>
    <row r="116" spans="1:15" ht="14.1" customHeight="1" x14ac:dyDescent="0.2">
      <c r="B116" s="12" t="s">
        <v>123</v>
      </c>
      <c r="C116" s="81">
        <v>5530</v>
      </c>
      <c r="D116" s="65">
        <v>0.84</v>
      </c>
      <c r="E116" s="65">
        <v>4.2999999999999997E-2</v>
      </c>
      <c r="F116" s="65">
        <v>0.01</v>
      </c>
      <c r="G116" s="65">
        <v>7.0000000000000001E-3</v>
      </c>
      <c r="H116" s="65">
        <v>0.9</v>
      </c>
      <c r="I116" s="42">
        <f>'Time series'!H116</f>
        <v>0</v>
      </c>
      <c r="J116" s="82">
        <f t="shared" si="1"/>
        <v>0</v>
      </c>
      <c r="K116" s="79"/>
      <c r="L116" s="65">
        <v>3.4000000000000002E-2</v>
      </c>
      <c r="M116" s="60"/>
      <c r="O116" s="42"/>
    </row>
    <row r="117" spans="1:15" ht="14.1" customHeight="1" x14ac:dyDescent="0.2">
      <c r="B117" s="12" t="s">
        <v>124</v>
      </c>
      <c r="C117" s="81">
        <v>12460</v>
      </c>
      <c r="D117" s="65">
        <v>0.85</v>
      </c>
      <c r="E117" s="65">
        <v>0.03</v>
      </c>
      <c r="F117" s="65">
        <v>5.0000000000000001E-3</v>
      </c>
      <c r="G117" s="65">
        <v>1.4999999999999999E-2</v>
      </c>
      <c r="H117" s="65">
        <v>0.90100000000000002</v>
      </c>
      <c r="I117" s="42">
        <f>'Time series'!H117</f>
        <v>8.0000000000000071E-3</v>
      </c>
      <c r="J117" s="82">
        <f t="shared" si="1"/>
        <v>8.0000000000000071E-3</v>
      </c>
      <c r="K117" s="79"/>
      <c r="L117" s="65">
        <v>3.1E-2</v>
      </c>
      <c r="M117" s="60"/>
      <c r="O117" s="42"/>
    </row>
    <row r="118" spans="1:15" ht="14.1" customHeight="1" x14ac:dyDescent="0.2">
      <c r="B118" s="12" t="s">
        <v>125</v>
      </c>
      <c r="C118" s="81">
        <v>5040</v>
      </c>
      <c r="D118" s="65">
        <v>0.84599999999999997</v>
      </c>
      <c r="E118" s="65">
        <v>3.6999999999999998E-2</v>
      </c>
      <c r="F118" s="65">
        <v>1.0999999999999999E-2</v>
      </c>
      <c r="G118" s="65">
        <v>8.9999999999999993E-3</v>
      </c>
      <c r="H118" s="65">
        <v>0.90400000000000003</v>
      </c>
      <c r="I118" s="42">
        <f>'Time series'!H118</f>
        <v>7.0000000000000062E-3</v>
      </c>
      <c r="J118" s="82">
        <f t="shared" si="1"/>
        <v>7.0000000000000062E-3</v>
      </c>
      <c r="K118" s="79"/>
      <c r="L118" s="65">
        <v>4.3999999999999997E-2</v>
      </c>
      <c r="M118" s="60"/>
      <c r="O118" s="42"/>
    </row>
    <row r="119" spans="1:15" ht="14.1" customHeight="1" x14ac:dyDescent="0.2">
      <c r="B119" s="12" t="s">
        <v>126</v>
      </c>
      <c r="C119" s="81">
        <v>7340</v>
      </c>
      <c r="D119" s="65">
        <v>0.81299999999999994</v>
      </c>
      <c r="E119" s="65">
        <v>6.2E-2</v>
      </c>
      <c r="F119" s="65">
        <v>1.0999999999999999E-2</v>
      </c>
      <c r="G119" s="65">
        <v>1.2999999999999999E-2</v>
      </c>
      <c r="H119" s="65">
        <v>0.89900000000000002</v>
      </c>
      <c r="I119" s="42">
        <f>'Time series'!H119</f>
        <v>1.6000000000000014E-2</v>
      </c>
      <c r="J119" s="82">
        <f t="shared" si="1"/>
        <v>1.6000000000000014E-2</v>
      </c>
      <c r="K119" s="79"/>
      <c r="L119" s="65">
        <v>1.9E-2</v>
      </c>
      <c r="M119" s="60"/>
      <c r="O119" s="42"/>
    </row>
    <row r="120" spans="1:15" ht="14.1" customHeight="1" x14ac:dyDescent="0.2">
      <c r="B120" s="12" t="s">
        <v>127</v>
      </c>
      <c r="C120" s="81">
        <v>0</v>
      </c>
      <c r="D120" s="65"/>
      <c r="E120" s="65"/>
      <c r="F120" s="65"/>
      <c r="G120" s="65"/>
      <c r="H120" s="65"/>
      <c r="I120" s="42"/>
      <c r="J120" s="82"/>
      <c r="K120" s="79"/>
      <c r="L120" s="65"/>
      <c r="M120" s="60"/>
      <c r="O120" s="42"/>
    </row>
    <row r="121" spans="1:15" ht="14.1" customHeight="1" x14ac:dyDescent="0.2">
      <c r="B121" s="12" t="s">
        <v>128</v>
      </c>
      <c r="C121" s="81">
        <v>6440</v>
      </c>
      <c r="D121" s="65">
        <v>0.78200000000000003</v>
      </c>
      <c r="E121" s="65">
        <v>8.8999999999999996E-2</v>
      </c>
      <c r="F121" s="65">
        <v>7.0000000000000001E-3</v>
      </c>
      <c r="G121" s="65">
        <v>0.02</v>
      </c>
      <c r="H121" s="65">
        <v>0.89700000000000002</v>
      </c>
      <c r="I121" s="42">
        <f>'Time series'!H121</f>
        <v>3.5000000000000031E-2</v>
      </c>
      <c r="J121" s="82">
        <f t="shared" si="1"/>
        <v>3.5000000000000031E-2</v>
      </c>
      <c r="K121" s="79"/>
      <c r="L121" s="65">
        <v>3.2000000000000001E-2</v>
      </c>
      <c r="M121" s="60"/>
      <c r="O121" s="42"/>
    </row>
    <row r="122" spans="1:15" ht="14.1" customHeight="1" x14ac:dyDescent="0.2">
      <c r="B122" s="12" t="s">
        <v>129</v>
      </c>
      <c r="C122" s="81">
        <v>10390</v>
      </c>
      <c r="D122" s="65">
        <v>0.81499999999999995</v>
      </c>
      <c r="E122" s="65">
        <v>4.5999999999999999E-2</v>
      </c>
      <c r="F122" s="65">
        <v>8.9999999999999993E-3</v>
      </c>
      <c r="G122" s="65">
        <v>0.01</v>
      </c>
      <c r="H122" s="65">
        <v>0.879</v>
      </c>
      <c r="I122" s="42">
        <f>'Time series'!H122</f>
        <v>-1.100000000000001E-2</v>
      </c>
      <c r="J122" s="82">
        <f t="shared" si="1"/>
        <v>-1.100000000000001E-2</v>
      </c>
      <c r="K122" s="79"/>
      <c r="L122" s="65">
        <v>5.6000000000000001E-2</v>
      </c>
      <c r="M122" s="60"/>
      <c r="O122" s="42"/>
    </row>
    <row r="123" spans="1:15" ht="14.1" customHeight="1" x14ac:dyDescent="0.2">
      <c r="B123" s="12" t="s">
        <v>130</v>
      </c>
      <c r="C123" s="81">
        <v>15370</v>
      </c>
      <c r="D123" s="65">
        <v>0.83299999999999996</v>
      </c>
      <c r="E123" s="65">
        <v>3.3000000000000002E-2</v>
      </c>
      <c r="F123" s="65">
        <v>0.02</v>
      </c>
      <c r="G123" s="65">
        <v>1.0999999999999999E-2</v>
      </c>
      <c r="H123" s="65">
        <v>0.89700000000000002</v>
      </c>
      <c r="I123" s="42">
        <f>'Time series'!H123</f>
        <v>2.300000000000002E-2</v>
      </c>
      <c r="J123" s="82">
        <f t="shared" si="1"/>
        <v>2.300000000000002E-2</v>
      </c>
      <c r="K123" s="79"/>
      <c r="L123" s="65">
        <v>3.9E-2</v>
      </c>
      <c r="M123" s="60"/>
      <c r="O123" s="42"/>
    </row>
    <row r="124" spans="1:15" ht="14.1" customHeight="1" x14ac:dyDescent="0.2">
      <c r="B124" s="12" t="s">
        <v>131</v>
      </c>
      <c r="C124" s="81">
        <v>4070</v>
      </c>
      <c r="D124" s="65">
        <v>0.85199999999999998</v>
      </c>
      <c r="E124" s="65">
        <v>4.4999999999999998E-2</v>
      </c>
      <c r="F124" s="65">
        <v>5.0000000000000001E-3</v>
      </c>
      <c r="G124" s="65">
        <v>7.0000000000000001E-3</v>
      </c>
      <c r="H124" s="65">
        <v>0.90900000000000003</v>
      </c>
      <c r="I124" s="42">
        <f>'Time series'!H124</f>
        <v>0</v>
      </c>
      <c r="J124" s="82">
        <f t="shared" si="1"/>
        <v>0</v>
      </c>
      <c r="K124" s="79"/>
      <c r="L124" s="65">
        <v>8.0000000000000002E-3</v>
      </c>
      <c r="M124" s="60"/>
      <c r="O124" s="42"/>
    </row>
    <row r="125" spans="1:15" ht="14.1" customHeight="1" x14ac:dyDescent="0.2">
      <c r="B125" s="12" t="s">
        <v>132</v>
      </c>
      <c r="C125" s="81">
        <v>4020</v>
      </c>
      <c r="D125" s="65">
        <v>0.86899999999999999</v>
      </c>
      <c r="E125" s="65">
        <v>4.8000000000000001E-2</v>
      </c>
      <c r="F125" s="65">
        <v>6.0000000000000001E-3</v>
      </c>
      <c r="G125" s="65">
        <v>2E-3</v>
      </c>
      <c r="H125" s="65">
        <v>0.92600000000000005</v>
      </c>
      <c r="I125" s="42">
        <f>'Time series'!H125</f>
        <v>2.4000000000000021E-2</v>
      </c>
      <c r="J125" s="82">
        <f t="shared" si="1"/>
        <v>2.4000000000000021E-2</v>
      </c>
      <c r="K125" s="79"/>
      <c r="L125" s="65">
        <v>3.1E-2</v>
      </c>
      <c r="M125" s="60"/>
      <c r="O125" s="42"/>
    </row>
    <row r="126" spans="1:15" ht="14.1" customHeight="1" x14ac:dyDescent="0.2">
      <c r="B126" s="12" t="s">
        <v>133</v>
      </c>
      <c r="C126" s="81">
        <v>12680</v>
      </c>
      <c r="D126" s="65">
        <v>0.72</v>
      </c>
      <c r="E126" s="65">
        <v>3.7999999999999999E-2</v>
      </c>
      <c r="F126" s="65">
        <v>8.9999999999999993E-3</v>
      </c>
      <c r="G126" s="65">
        <v>0</v>
      </c>
      <c r="H126" s="65">
        <v>0.76700000000000002</v>
      </c>
      <c r="I126" s="42">
        <f>'Time series'!H126</f>
        <v>-0.127</v>
      </c>
      <c r="J126" s="82">
        <f t="shared" si="1"/>
        <v>-0.127</v>
      </c>
      <c r="K126" s="79"/>
      <c r="L126" s="65">
        <v>0.20200000000000001</v>
      </c>
      <c r="M126" s="60"/>
      <c r="O126" s="42"/>
    </row>
    <row r="127" spans="1:15" ht="14.1" customHeight="1" x14ac:dyDescent="0.2">
      <c r="B127" s="12" t="s">
        <v>134</v>
      </c>
      <c r="C127" s="81">
        <v>6520</v>
      </c>
      <c r="D127" s="65">
        <v>0.81</v>
      </c>
      <c r="E127" s="65">
        <v>5.7000000000000002E-2</v>
      </c>
      <c r="F127" s="65">
        <v>1.4999999999999999E-2</v>
      </c>
      <c r="G127" s="65">
        <v>8.0000000000000002E-3</v>
      </c>
      <c r="H127" s="65">
        <v>0.88900000000000001</v>
      </c>
      <c r="I127" s="42">
        <f>'Time series'!H127</f>
        <v>9.000000000000008E-3</v>
      </c>
      <c r="J127" s="82">
        <f t="shared" si="1"/>
        <v>9.000000000000008E-3</v>
      </c>
      <c r="K127" s="79"/>
      <c r="L127" s="65">
        <v>2.5000000000000001E-2</v>
      </c>
      <c r="M127" s="60"/>
      <c r="O127" s="43"/>
    </row>
    <row r="128" spans="1:15" ht="14.1" customHeight="1" x14ac:dyDescent="0.2">
      <c r="B128" s="12" t="s">
        <v>135</v>
      </c>
      <c r="C128" s="81">
        <v>11340</v>
      </c>
      <c r="D128" s="65">
        <v>0.81</v>
      </c>
      <c r="E128" s="65">
        <v>0.06</v>
      </c>
      <c r="F128" s="65">
        <v>5.0000000000000001E-3</v>
      </c>
      <c r="G128" s="65">
        <v>1.2999999999999999E-2</v>
      </c>
      <c r="H128" s="65">
        <v>0.88800000000000001</v>
      </c>
      <c r="I128" s="42">
        <f>'Time series'!H128</f>
        <v>1.6000000000000014E-2</v>
      </c>
      <c r="J128" s="82">
        <f t="shared" si="1"/>
        <v>1.6000000000000014E-2</v>
      </c>
      <c r="K128" s="79"/>
      <c r="L128" s="65">
        <v>3.1E-2</v>
      </c>
      <c r="M128" s="60"/>
      <c r="O128" s="42"/>
    </row>
    <row r="129" spans="1:15" ht="14.1" customHeight="1" x14ac:dyDescent="0.2">
      <c r="B129" s="12" t="s">
        <v>136</v>
      </c>
      <c r="C129" s="81">
        <v>7810</v>
      </c>
      <c r="D129" s="65">
        <v>0.84399999999999997</v>
      </c>
      <c r="E129" s="65">
        <v>2.4E-2</v>
      </c>
      <c r="F129" s="65">
        <v>1.9E-2</v>
      </c>
      <c r="G129" s="65">
        <v>3.0000000000000001E-3</v>
      </c>
      <c r="H129" s="65">
        <v>0.88900000000000001</v>
      </c>
      <c r="I129" s="42">
        <f>'Time series'!H129</f>
        <v>2.200000000000002E-2</v>
      </c>
      <c r="J129" s="82">
        <f t="shared" si="1"/>
        <v>2.200000000000002E-2</v>
      </c>
      <c r="K129" s="79"/>
      <c r="L129" s="65">
        <v>1.9E-2</v>
      </c>
      <c r="M129" s="60"/>
      <c r="O129" s="42"/>
    </row>
    <row r="130" spans="1:15" ht="14.1" customHeight="1" x14ac:dyDescent="0.2">
      <c r="B130" s="12" t="s">
        <v>137</v>
      </c>
      <c r="C130" s="81">
        <v>3740</v>
      </c>
      <c r="D130" s="65">
        <v>0.86</v>
      </c>
      <c r="E130" s="65">
        <v>4.3999999999999997E-2</v>
      </c>
      <c r="F130" s="65">
        <v>2.1000000000000001E-2</v>
      </c>
      <c r="G130" s="65">
        <v>1E-3</v>
      </c>
      <c r="H130" s="65">
        <v>0.92600000000000005</v>
      </c>
      <c r="I130" s="42">
        <f>'Time series'!H130</f>
        <v>2.0000000000000018E-2</v>
      </c>
      <c r="J130" s="82">
        <f t="shared" si="1"/>
        <v>2.0000000000000018E-2</v>
      </c>
      <c r="K130" s="79"/>
      <c r="L130" s="65">
        <v>2.9000000000000001E-2</v>
      </c>
      <c r="M130" s="60"/>
      <c r="O130" s="42"/>
    </row>
    <row r="131" spans="1:15" ht="14.1" customHeight="1" x14ac:dyDescent="0.2">
      <c r="A131" s="28" t="s">
        <v>138</v>
      </c>
      <c r="B131" s="27"/>
      <c r="C131" s="67">
        <f>SUM(C132:C154)</f>
        <v>163460</v>
      </c>
      <c r="D131" s="30">
        <v>0.83899999999999997</v>
      </c>
      <c r="E131" s="30">
        <v>4.3999999999999997E-2</v>
      </c>
      <c r="F131" s="30">
        <v>6.0000000000000001E-3</v>
      </c>
      <c r="G131" s="30">
        <v>7.0000000000000001E-3</v>
      </c>
      <c r="H131" s="30">
        <v>0.89500000000000002</v>
      </c>
      <c r="I131" s="41">
        <f>'Time series'!H131</f>
        <v>1.0000000000000009E-2</v>
      </c>
      <c r="J131" s="50">
        <f t="shared" si="1"/>
        <v>1.0000000000000009E-2</v>
      </c>
      <c r="K131" s="31"/>
      <c r="L131" s="30">
        <v>3.5999999999999997E-2</v>
      </c>
      <c r="M131" s="60"/>
      <c r="O131" s="42"/>
    </row>
    <row r="132" spans="1:15" ht="14.1" customHeight="1" x14ac:dyDescent="0.2">
      <c r="B132" s="12" t="s">
        <v>139</v>
      </c>
      <c r="C132" s="81">
        <v>4130</v>
      </c>
      <c r="D132" s="65">
        <v>0.73</v>
      </c>
      <c r="E132" s="65">
        <v>0.02</v>
      </c>
      <c r="F132" s="65">
        <v>2E-3</v>
      </c>
      <c r="G132" s="65">
        <v>5.0000000000000001E-3</v>
      </c>
      <c r="H132" s="65">
        <v>0.75700000000000001</v>
      </c>
      <c r="I132" s="42">
        <f>'Time series'!H132</f>
        <v>-0.127</v>
      </c>
      <c r="J132" s="82">
        <f t="shared" si="1"/>
        <v>-0.127</v>
      </c>
      <c r="K132" s="79"/>
      <c r="L132" s="65">
        <v>0.19400000000000001</v>
      </c>
      <c r="M132" s="60"/>
      <c r="O132" s="42"/>
    </row>
    <row r="133" spans="1:15" ht="14.1" customHeight="1" x14ac:dyDescent="0.2">
      <c r="B133" s="12" t="s">
        <v>140</v>
      </c>
      <c r="C133" s="72">
        <v>3530</v>
      </c>
      <c r="D133" s="65">
        <v>0.83699999999999997</v>
      </c>
      <c r="E133" s="65">
        <v>2.7E-2</v>
      </c>
      <c r="F133" s="65">
        <v>6.0000000000000001E-3</v>
      </c>
      <c r="G133" s="65">
        <v>8.9999999999999993E-3</v>
      </c>
      <c r="H133" s="65">
        <v>0.88</v>
      </c>
      <c r="I133" s="42">
        <f>'Time series'!H133</f>
        <v>-5.0000000000000044E-3</v>
      </c>
      <c r="J133" s="82">
        <f t="shared" si="1"/>
        <v>-5.0000000000000044E-3</v>
      </c>
      <c r="K133" s="79"/>
      <c r="L133" s="65">
        <v>0.02</v>
      </c>
      <c r="M133" s="60"/>
      <c r="O133" s="42"/>
    </row>
    <row r="134" spans="1:15" ht="14.1" customHeight="1" x14ac:dyDescent="0.2">
      <c r="B134" s="12" t="s">
        <v>141</v>
      </c>
      <c r="C134" s="81">
        <v>7010</v>
      </c>
      <c r="D134" s="65">
        <v>0.86599999999999999</v>
      </c>
      <c r="E134" s="65">
        <v>4.2000000000000003E-2</v>
      </c>
      <c r="F134" s="65">
        <v>2E-3</v>
      </c>
      <c r="G134" s="65">
        <v>0.01</v>
      </c>
      <c r="H134" s="65">
        <v>0.92</v>
      </c>
      <c r="I134" s="42">
        <f>'Time series'!H134</f>
        <v>9.000000000000008E-2</v>
      </c>
      <c r="J134" s="82">
        <f t="shared" si="1"/>
        <v>9.000000000000008E-2</v>
      </c>
      <c r="K134" s="79"/>
      <c r="L134" s="65">
        <v>1.4999999999999999E-2</v>
      </c>
      <c r="M134" s="60"/>
      <c r="O134" s="42"/>
    </row>
    <row r="135" spans="1:15" ht="14.1" customHeight="1" x14ac:dyDescent="0.2">
      <c r="B135" s="12" t="s">
        <v>142</v>
      </c>
      <c r="C135" s="81">
        <v>4480</v>
      </c>
      <c r="D135" s="65">
        <v>0.86299999999999999</v>
      </c>
      <c r="E135" s="65">
        <v>3.6999999999999998E-2</v>
      </c>
      <c r="F135" s="65">
        <v>1E-3</v>
      </c>
      <c r="G135" s="65">
        <v>2E-3</v>
      </c>
      <c r="H135" s="65">
        <v>0.90400000000000003</v>
      </c>
      <c r="I135" s="42">
        <f>'Time series'!H135</f>
        <v>9.000000000000008E-3</v>
      </c>
      <c r="J135" s="82">
        <f t="shared" ref="J135:J167" si="2">I135</f>
        <v>9.000000000000008E-3</v>
      </c>
      <c r="K135" s="79"/>
      <c r="L135" s="65">
        <v>1.2E-2</v>
      </c>
      <c r="M135" s="60"/>
      <c r="O135" s="42"/>
    </row>
    <row r="136" spans="1:15" ht="14.1" customHeight="1" x14ac:dyDescent="0.2">
      <c r="B136" s="12" t="s">
        <v>143</v>
      </c>
      <c r="C136" s="81">
        <v>7870</v>
      </c>
      <c r="D136" s="65">
        <v>0.79400000000000004</v>
      </c>
      <c r="E136" s="65">
        <v>2.5999999999999999E-2</v>
      </c>
      <c r="F136" s="65">
        <v>1.2999999999999999E-2</v>
      </c>
      <c r="G136" s="65">
        <v>4.0000000000000001E-3</v>
      </c>
      <c r="H136" s="65">
        <v>0.83599999999999997</v>
      </c>
      <c r="I136" s="42">
        <f>'Time series'!H136</f>
        <v>-4.9000000000000044E-2</v>
      </c>
      <c r="J136" s="82">
        <f t="shared" si="2"/>
        <v>-4.9000000000000044E-2</v>
      </c>
      <c r="K136" s="79"/>
      <c r="L136" s="65">
        <v>0.114</v>
      </c>
      <c r="M136" s="60"/>
      <c r="O136" s="42"/>
    </row>
    <row r="137" spans="1:15" ht="14.1" customHeight="1" x14ac:dyDescent="0.2">
      <c r="B137" s="12" t="s">
        <v>144</v>
      </c>
      <c r="C137" s="81">
        <v>7010</v>
      </c>
      <c r="D137" s="65">
        <v>0.83399999999999996</v>
      </c>
      <c r="E137" s="65">
        <v>0.03</v>
      </c>
      <c r="F137" s="65">
        <v>1.2E-2</v>
      </c>
      <c r="G137" s="65">
        <v>8.0000000000000002E-3</v>
      </c>
      <c r="H137" s="65">
        <v>0.88400000000000001</v>
      </c>
      <c r="I137" s="42">
        <f>'Time series'!H137</f>
        <v>-3.0000000000000027E-3</v>
      </c>
      <c r="J137" s="82">
        <f t="shared" si="2"/>
        <v>-3.0000000000000027E-3</v>
      </c>
      <c r="K137" s="79"/>
      <c r="L137" s="65">
        <v>7.8E-2</v>
      </c>
      <c r="M137" s="60"/>
      <c r="O137" s="43"/>
    </row>
    <row r="138" spans="1:15" ht="14.1" customHeight="1" x14ac:dyDescent="0.2">
      <c r="B138" s="12" t="s">
        <v>145</v>
      </c>
      <c r="C138" s="81">
        <v>11230</v>
      </c>
      <c r="D138" s="65">
        <v>0.78700000000000003</v>
      </c>
      <c r="E138" s="65">
        <v>0.08</v>
      </c>
      <c r="F138" s="65">
        <v>1.2E-2</v>
      </c>
      <c r="G138" s="65">
        <v>6.0000000000000001E-3</v>
      </c>
      <c r="H138" s="65">
        <v>0.88500000000000001</v>
      </c>
      <c r="I138" s="42">
        <f>'Time series'!H138</f>
        <v>-5.0000000000000044E-3</v>
      </c>
      <c r="J138" s="82">
        <f t="shared" si="2"/>
        <v>-5.0000000000000044E-3</v>
      </c>
      <c r="K138" s="79"/>
      <c r="L138" s="65">
        <v>3.7999999999999999E-2</v>
      </c>
      <c r="M138" s="60"/>
      <c r="O138" s="42"/>
    </row>
    <row r="139" spans="1:15" ht="14.1" customHeight="1" x14ac:dyDescent="0.2">
      <c r="B139" s="12" t="s">
        <v>146</v>
      </c>
      <c r="C139" s="81">
        <v>2860</v>
      </c>
      <c r="D139" s="65">
        <v>0.85099999999999998</v>
      </c>
      <c r="E139" s="65">
        <v>0.03</v>
      </c>
      <c r="F139" s="65">
        <v>8.0000000000000002E-3</v>
      </c>
      <c r="G139" s="65">
        <v>2E-3</v>
      </c>
      <c r="H139" s="65">
        <v>0.89100000000000001</v>
      </c>
      <c r="I139" s="42">
        <f>'Time series'!H139</f>
        <v>1.100000000000001E-2</v>
      </c>
      <c r="J139" s="82">
        <f t="shared" si="2"/>
        <v>1.100000000000001E-2</v>
      </c>
      <c r="K139" s="79"/>
      <c r="L139" s="65">
        <v>2.1999999999999999E-2</v>
      </c>
      <c r="M139" s="60"/>
      <c r="O139" s="42"/>
    </row>
    <row r="140" spans="1:15" ht="14.1" customHeight="1" x14ac:dyDescent="0.2">
      <c r="B140" s="12" t="s">
        <v>147</v>
      </c>
      <c r="C140" s="81">
        <v>4030</v>
      </c>
      <c r="D140" s="65">
        <v>0.79800000000000004</v>
      </c>
      <c r="E140" s="65">
        <v>7.0000000000000007E-2</v>
      </c>
      <c r="F140" s="65">
        <v>8.0000000000000002E-3</v>
      </c>
      <c r="G140" s="65">
        <v>2.1000000000000001E-2</v>
      </c>
      <c r="H140" s="65">
        <v>0.89800000000000002</v>
      </c>
      <c r="I140" s="42">
        <f>'Time series'!H140</f>
        <v>1.5000000000000013E-2</v>
      </c>
      <c r="J140" s="82">
        <f t="shared" si="2"/>
        <v>1.5000000000000013E-2</v>
      </c>
      <c r="K140" s="79"/>
      <c r="L140" s="65">
        <v>1.4999999999999999E-2</v>
      </c>
      <c r="M140" s="60"/>
      <c r="O140" s="42"/>
    </row>
    <row r="141" spans="1:15" ht="14.1" customHeight="1" x14ac:dyDescent="0.2">
      <c r="B141" s="12" t="s">
        <v>148</v>
      </c>
      <c r="C141" s="81">
        <v>27390</v>
      </c>
      <c r="D141" s="65">
        <v>0.83399999999999996</v>
      </c>
      <c r="E141" s="65">
        <v>4.9000000000000002E-2</v>
      </c>
      <c r="F141" s="65">
        <v>4.0000000000000001E-3</v>
      </c>
      <c r="G141" s="65">
        <v>8.0000000000000002E-3</v>
      </c>
      <c r="H141" s="65">
        <v>0.89500000000000002</v>
      </c>
      <c r="I141" s="42">
        <f>'Time series'!H141</f>
        <v>1.4000000000000012E-2</v>
      </c>
      <c r="J141" s="82">
        <f t="shared" si="2"/>
        <v>1.4000000000000012E-2</v>
      </c>
      <c r="K141" s="79"/>
      <c r="L141" s="65">
        <v>4.2000000000000003E-2</v>
      </c>
      <c r="M141" s="60"/>
      <c r="O141" s="42"/>
    </row>
    <row r="142" spans="1:15" ht="14.1" customHeight="1" x14ac:dyDescent="0.2">
      <c r="B142" s="12" t="s">
        <v>149</v>
      </c>
      <c r="C142" s="81">
        <v>10460</v>
      </c>
      <c r="D142" s="65">
        <v>0.80700000000000005</v>
      </c>
      <c r="E142" s="65">
        <v>5.1999999999999998E-2</v>
      </c>
      <c r="F142" s="65">
        <v>6.0000000000000001E-3</v>
      </c>
      <c r="G142" s="65">
        <v>2.3E-2</v>
      </c>
      <c r="H142" s="65">
        <v>0.88900000000000001</v>
      </c>
      <c r="I142" s="42">
        <f>'Time series'!H142</f>
        <v>1.5000000000000013E-2</v>
      </c>
      <c r="J142" s="82">
        <f t="shared" si="2"/>
        <v>1.5000000000000013E-2</v>
      </c>
      <c r="K142" s="79"/>
      <c r="L142" s="65">
        <v>0.03</v>
      </c>
      <c r="M142" s="60"/>
      <c r="O142" s="42"/>
    </row>
    <row r="143" spans="1:15" ht="14.1" customHeight="1" x14ac:dyDescent="0.2">
      <c r="B143" s="12" t="s">
        <v>150</v>
      </c>
      <c r="C143" s="81">
        <v>9990</v>
      </c>
      <c r="D143" s="65">
        <v>0.877</v>
      </c>
      <c r="E143" s="65">
        <v>2.1999999999999999E-2</v>
      </c>
      <c r="F143" s="65">
        <v>2E-3</v>
      </c>
      <c r="G143" s="65">
        <v>3.0000000000000001E-3</v>
      </c>
      <c r="H143" s="65">
        <v>0.90400000000000003</v>
      </c>
      <c r="I143" s="42">
        <f>'Time series'!H143</f>
        <v>1.3000000000000012E-2</v>
      </c>
      <c r="J143" s="82">
        <f t="shared" si="2"/>
        <v>1.3000000000000012E-2</v>
      </c>
      <c r="K143" s="79"/>
      <c r="L143" s="65">
        <v>1.4E-2</v>
      </c>
      <c r="M143" s="60"/>
      <c r="O143" s="42"/>
    </row>
    <row r="144" spans="1:15" ht="14.1" customHeight="1" x14ac:dyDescent="0.2">
      <c r="B144" s="12" t="s">
        <v>151</v>
      </c>
      <c r="C144" s="81">
        <v>5890</v>
      </c>
      <c r="D144" s="65">
        <v>0.872</v>
      </c>
      <c r="E144" s="65">
        <v>3.4000000000000002E-2</v>
      </c>
      <c r="F144" s="65">
        <v>2E-3</v>
      </c>
      <c r="G144" s="65">
        <v>0</v>
      </c>
      <c r="H144" s="65">
        <v>0.90900000000000003</v>
      </c>
      <c r="I144" s="42">
        <f>'Time series'!H144</f>
        <v>3.9000000000000035E-2</v>
      </c>
      <c r="J144" s="82">
        <f t="shared" si="2"/>
        <v>3.9000000000000035E-2</v>
      </c>
      <c r="K144" s="79"/>
      <c r="L144" s="65">
        <v>2.1000000000000001E-2</v>
      </c>
      <c r="M144" s="60"/>
      <c r="O144" s="42"/>
    </row>
    <row r="145" spans="1:15" ht="14.1" customHeight="1" x14ac:dyDescent="0.2">
      <c r="B145" s="12" t="s">
        <v>152</v>
      </c>
      <c r="C145" s="81">
        <v>5190</v>
      </c>
      <c r="D145" s="65">
        <v>0.88500000000000001</v>
      </c>
      <c r="E145" s="65">
        <v>2.7E-2</v>
      </c>
      <c r="F145" s="65">
        <v>4.0000000000000001E-3</v>
      </c>
      <c r="G145" s="65">
        <v>8.0000000000000002E-3</v>
      </c>
      <c r="H145" s="65">
        <v>0.92500000000000004</v>
      </c>
      <c r="I145" s="42">
        <f>'Time series'!H145</f>
        <v>2.5000000000000022E-2</v>
      </c>
      <c r="J145" s="82">
        <f t="shared" si="2"/>
        <v>2.5000000000000022E-2</v>
      </c>
      <c r="K145" s="79"/>
      <c r="L145" s="65">
        <v>6.0000000000000001E-3</v>
      </c>
      <c r="M145" s="60"/>
      <c r="O145" s="42"/>
    </row>
    <row r="146" spans="1:15" ht="14.1" customHeight="1" x14ac:dyDescent="0.2">
      <c r="B146" s="12" t="s">
        <v>153</v>
      </c>
      <c r="C146" s="81">
        <v>4930</v>
      </c>
      <c r="D146" s="65">
        <v>0.84599999999999997</v>
      </c>
      <c r="E146" s="65">
        <v>4.4999999999999998E-2</v>
      </c>
      <c r="F146" s="65">
        <v>5.0000000000000001E-3</v>
      </c>
      <c r="G146" s="65">
        <v>4.0000000000000001E-3</v>
      </c>
      <c r="H146" s="65">
        <v>0.90100000000000002</v>
      </c>
      <c r="I146" s="42">
        <f>'Time series'!H146</f>
        <v>2.1000000000000019E-2</v>
      </c>
      <c r="J146" s="82">
        <f t="shared" si="2"/>
        <v>2.1000000000000019E-2</v>
      </c>
      <c r="K146" s="79"/>
      <c r="L146" s="65">
        <v>1.2999999999999999E-2</v>
      </c>
      <c r="M146" s="60"/>
      <c r="O146" s="42"/>
    </row>
    <row r="147" spans="1:15" ht="14.1" customHeight="1" x14ac:dyDescent="0.2">
      <c r="B147" s="12" t="s">
        <v>154</v>
      </c>
      <c r="C147" s="81">
        <v>6310</v>
      </c>
      <c r="D147" s="65">
        <v>0.85799999999999998</v>
      </c>
      <c r="E147" s="65">
        <v>4.3999999999999997E-2</v>
      </c>
      <c r="F147" s="65">
        <v>5.0000000000000001E-3</v>
      </c>
      <c r="G147" s="65">
        <v>0.01</v>
      </c>
      <c r="H147" s="65">
        <v>0.91600000000000004</v>
      </c>
      <c r="I147" s="42">
        <f>'Time series'!H147</f>
        <v>7.0000000000000062E-3</v>
      </c>
      <c r="J147" s="82">
        <f t="shared" si="2"/>
        <v>7.0000000000000062E-3</v>
      </c>
      <c r="K147" s="79"/>
      <c r="L147" s="65">
        <v>0.02</v>
      </c>
      <c r="M147" s="60"/>
      <c r="O147" s="42"/>
    </row>
    <row r="148" spans="1:15" ht="14.1" customHeight="1" x14ac:dyDescent="0.2">
      <c r="B148" s="12" t="s">
        <v>155</v>
      </c>
      <c r="C148" s="81">
        <v>3840</v>
      </c>
      <c r="D148" s="65">
        <v>0.84799999999999998</v>
      </c>
      <c r="E148" s="65">
        <v>0.05</v>
      </c>
      <c r="F148" s="65">
        <v>4.0000000000000001E-3</v>
      </c>
      <c r="G148" s="65">
        <v>1E-3</v>
      </c>
      <c r="H148" s="65">
        <v>0.90400000000000003</v>
      </c>
      <c r="I148" s="42">
        <f>'Time series'!H148</f>
        <v>3.0000000000000027E-3</v>
      </c>
      <c r="J148" s="82">
        <f t="shared" si="2"/>
        <v>3.0000000000000027E-3</v>
      </c>
      <c r="K148" s="79"/>
      <c r="L148" s="65">
        <v>1.0999999999999999E-2</v>
      </c>
      <c r="M148" s="60"/>
      <c r="O148" s="42"/>
    </row>
    <row r="149" spans="1:15" ht="14.1" customHeight="1" x14ac:dyDescent="0.2">
      <c r="B149" s="12" t="s">
        <v>156</v>
      </c>
      <c r="C149" s="81">
        <v>6640</v>
      </c>
      <c r="D149" s="65">
        <v>0.84</v>
      </c>
      <c r="E149" s="65">
        <v>6.9000000000000006E-2</v>
      </c>
      <c r="F149" s="65">
        <v>2E-3</v>
      </c>
      <c r="G149" s="65">
        <v>2E-3</v>
      </c>
      <c r="H149" s="65">
        <v>0.91300000000000003</v>
      </c>
      <c r="I149" s="42">
        <f>'Time series'!H149</f>
        <v>3.3000000000000029E-2</v>
      </c>
      <c r="J149" s="82">
        <f t="shared" si="2"/>
        <v>3.3000000000000029E-2</v>
      </c>
      <c r="K149" s="79"/>
      <c r="L149" s="65">
        <v>1.6E-2</v>
      </c>
      <c r="M149" s="60"/>
      <c r="O149" s="42"/>
    </row>
    <row r="150" spans="1:15" ht="14.1" customHeight="1" x14ac:dyDescent="0.2">
      <c r="B150" s="12" t="s">
        <v>157</v>
      </c>
      <c r="C150" s="81">
        <v>5500</v>
      </c>
      <c r="D150" s="65">
        <v>0.85799999999999998</v>
      </c>
      <c r="E150" s="65">
        <v>3.1E-2</v>
      </c>
      <c r="F150" s="65">
        <v>4.0000000000000001E-3</v>
      </c>
      <c r="G150" s="65">
        <v>4.0000000000000001E-3</v>
      </c>
      <c r="H150" s="65">
        <v>0.89800000000000002</v>
      </c>
      <c r="I150" s="42">
        <f>'Time series'!H150</f>
        <v>5.0000000000000044E-3</v>
      </c>
      <c r="J150" s="82">
        <f t="shared" si="2"/>
        <v>5.0000000000000044E-3</v>
      </c>
      <c r="K150" s="79"/>
      <c r="L150" s="65">
        <v>2.5000000000000001E-2</v>
      </c>
      <c r="M150" s="60"/>
      <c r="O150" s="42"/>
    </row>
    <row r="151" spans="1:15" ht="14.1" customHeight="1" x14ac:dyDescent="0.2">
      <c r="B151" s="12" t="s">
        <v>158</v>
      </c>
      <c r="C151" s="81">
        <v>5300</v>
      </c>
      <c r="D151" s="65">
        <v>0.878</v>
      </c>
      <c r="E151" s="65">
        <v>4.1000000000000002E-2</v>
      </c>
      <c r="F151" s="65">
        <v>0</v>
      </c>
      <c r="G151" s="65">
        <v>0</v>
      </c>
      <c r="H151" s="65">
        <v>0.92</v>
      </c>
      <c r="I151" s="42">
        <f>'Time series'!H151</f>
        <v>5.0000000000000044E-3</v>
      </c>
      <c r="J151" s="82">
        <f t="shared" si="2"/>
        <v>5.0000000000000044E-3</v>
      </c>
      <c r="K151" s="79"/>
      <c r="L151" s="65">
        <v>2.5999999999999999E-2</v>
      </c>
      <c r="M151" s="60"/>
      <c r="O151" s="42"/>
    </row>
    <row r="152" spans="1:15" ht="14.1" customHeight="1" x14ac:dyDescent="0.2">
      <c r="B152" s="12" t="s">
        <v>159</v>
      </c>
      <c r="C152" s="81">
        <v>4640</v>
      </c>
      <c r="D152" s="65">
        <v>0.876</v>
      </c>
      <c r="E152" s="65">
        <v>3.4000000000000002E-2</v>
      </c>
      <c r="F152" s="65">
        <v>0.01</v>
      </c>
      <c r="G152" s="65">
        <v>3.0000000000000001E-3</v>
      </c>
      <c r="H152" s="65">
        <v>0.92300000000000004</v>
      </c>
      <c r="I152" s="42">
        <f>'Time series'!H152</f>
        <v>5.0000000000000044E-3</v>
      </c>
      <c r="J152" s="82">
        <f t="shared" si="2"/>
        <v>5.0000000000000044E-3</v>
      </c>
      <c r="K152" s="79"/>
      <c r="L152" s="65">
        <v>1.2999999999999999E-2</v>
      </c>
      <c r="M152" s="60"/>
      <c r="O152" s="42"/>
    </row>
    <row r="153" spans="1:15" ht="14.1" customHeight="1" x14ac:dyDescent="0.2">
      <c r="B153" s="12" t="s">
        <v>160</v>
      </c>
      <c r="C153" s="81">
        <v>7340</v>
      </c>
      <c r="D153" s="65">
        <v>0.84399999999999997</v>
      </c>
      <c r="E153" s="65">
        <v>5.0999999999999997E-2</v>
      </c>
      <c r="F153" s="65">
        <v>2E-3</v>
      </c>
      <c r="G153" s="65">
        <v>5.0000000000000001E-3</v>
      </c>
      <c r="H153" s="65">
        <v>0.90200000000000002</v>
      </c>
      <c r="I153" s="42">
        <f>'Time series'!H153</f>
        <v>2.200000000000002E-2</v>
      </c>
      <c r="J153" s="82">
        <f t="shared" si="2"/>
        <v>2.200000000000002E-2</v>
      </c>
      <c r="K153" s="79"/>
      <c r="L153" s="65">
        <v>2.1999999999999999E-2</v>
      </c>
      <c r="M153" s="60"/>
      <c r="O153" s="43"/>
    </row>
    <row r="154" spans="1:15" ht="14.1" customHeight="1" x14ac:dyDescent="0.2">
      <c r="B154" s="12" t="s">
        <v>161</v>
      </c>
      <c r="C154" s="81">
        <v>7890</v>
      </c>
      <c r="D154" s="65">
        <v>0.86</v>
      </c>
      <c r="E154" s="65">
        <v>4.1000000000000002E-2</v>
      </c>
      <c r="F154" s="65">
        <v>0.01</v>
      </c>
      <c r="G154" s="65">
        <v>3.0000000000000001E-3</v>
      </c>
      <c r="H154" s="65">
        <v>0.91300000000000003</v>
      </c>
      <c r="I154" s="42">
        <f>'Time series'!H154</f>
        <v>3.2000000000000028E-2</v>
      </c>
      <c r="J154" s="82">
        <f t="shared" si="2"/>
        <v>3.2000000000000028E-2</v>
      </c>
      <c r="K154" s="79"/>
      <c r="L154" s="65">
        <v>2.1000000000000001E-2</v>
      </c>
      <c r="M154" s="60"/>
      <c r="O154" s="42"/>
    </row>
    <row r="155" spans="1:15" ht="14.1" customHeight="1" x14ac:dyDescent="0.2">
      <c r="A155" s="28" t="s">
        <v>162</v>
      </c>
      <c r="B155" s="27"/>
      <c r="C155" s="67">
        <f>SUM(C156:C167)</f>
        <v>60460</v>
      </c>
      <c r="D155" s="30">
        <v>0.82799999999999996</v>
      </c>
      <c r="E155" s="30">
        <v>3.6999999999999998E-2</v>
      </c>
      <c r="F155" s="30">
        <v>1.9E-2</v>
      </c>
      <c r="G155" s="30">
        <v>4.0000000000000001E-3</v>
      </c>
      <c r="H155" s="30">
        <v>0.88800000000000001</v>
      </c>
      <c r="I155" s="41">
        <f>'Time series'!H155</f>
        <v>1.8000000000000016E-2</v>
      </c>
      <c r="J155" s="50">
        <f t="shared" si="2"/>
        <v>1.8000000000000016E-2</v>
      </c>
      <c r="K155" s="31"/>
      <c r="L155" s="30">
        <v>4.3999999999999997E-2</v>
      </c>
      <c r="M155" s="60"/>
      <c r="O155" s="42"/>
    </row>
    <row r="156" spans="1:15" ht="14.1" customHeight="1" x14ac:dyDescent="0.2">
      <c r="B156" s="12" t="s">
        <v>163</v>
      </c>
      <c r="C156" s="81">
        <v>11580</v>
      </c>
      <c r="D156" s="65">
        <v>0.82699999999999996</v>
      </c>
      <c r="E156" s="65">
        <v>4.2999999999999997E-2</v>
      </c>
      <c r="F156" s="65">
        <v>1.2999999999999999E-2</v>
      </c>
      <c r="G156" s="65">
        <v>3.0000000000000001E-3</v>
      </c>
      <c r="H156" s="65">
        <v>0.88600000000000001</v>
      </c>
      <c r="I156" s="42">
        <f>'Time series'!H156</f>
        <v>5.9000000000000052E-2</v>
      </c>
      <c r="J156" s="82">
        <f t="shared" si="2"/>
        <v>5.9000000000000052E-2</v>
      </c>
      <c r="K156" s="79"/>
      <c r="L156" s="65">
        <v>3.3000000000000002E-2</v>
      </c>
      <c r="M156" s="60"/>
      <c r="O156" s="42"/>
    </row>
    <row r="157" spans="1:15" ht="14.1" customHeight="1" x14ac:dyDescent="0.2">
      <c r="B157" s="12" t="s">
        <v>164</v>
      </c>
      <c r="C157" s="72">
        <v>2440</v>
      </c>
      <c r="D157" s="65">
        <v>0.749</v>
      </c>
      <c r="E157" s="65">
        <v>3.7999999999999999E-2</v>
      </c>
      <c r="F157" s="65">
        <v>5.0000000000000001E-3</v>
      </c>
      <c r="G157" s="65">
        <v>8.9999999999999993E-3</v>
      </c>
      <c r="H157" s="65">
        <v>0.80100000000000005</v>
      </c>
      <c r="I157" s="42">
        <f>'Time series'!H157</f>
        <v>-5.1999999999999935E-2</v>
      </c>
      <c r="J157" s="82">
        <f t="shared" si="2"/>
        <v>-5.1999999999999935E-2</v>
      </c>
      <c r="K157" s="79"/>
      <c r="L157" s="65">
        <v>0.114</v>
      </c>
      <c r="M157" s="60"/>
      <c r="O157" s="42"/>
    </row>
    <row r="158" spans="1:15" ht="14.1" customHeight="1" x14ac:dyDescent="0.2">
      <c r="B158" s="12" t="s">
        <v>165</v>
      </c>
      <c r="C158" s="81">
        <v>4250</v>
      </c>
      <c r="D158" s="65">
        <v>0.84</v>
      </c>
      <c r="E158" s="65">
        <v>1.0999999999999999E-2</v>
      </c>
      <c r="F158" s="65">
        <v>3.7999999999999999E-2</v>
      </c>
      <c r="G158" s="65">
        <v>3.0000000000000001E-3</v>
      </c>
      <c r="H158" s="65">
        <v>0.89300000000000002</v>
      </c>
      <c r="I158" s="42">
        <f>'Time series'!H158</f>
        <v>2.200000000000002E-2</v>
      </c>
      <c r="J158" s="82">
        <f t="shared" si="2"/>
        <v>2.200000000000002E-2</v>
      </c>
      <c r="K158" s="79"/>
      <c r="L158" s="65">
        <v>5.3999999999999999E-2</v>
      </c>
      <c r="M158" s="60"/>
      <c r="O158" s="42"/>
    </row>
    <row r="159" spans="1:15" ht="14.1" customHeight="1" x14ac:dyDescent="0.2">
      <c r="B159" s="12" t="s">
        <v>166</v>
      </c>
      <c r="C159" s="81">
        <v>2450</v>
      </c>
      <c r="D159" s="65">
        <v>0.88200000000000001</v>
      </c>
      <c r="E159" s="65">
        <v>2.9000000000000001E-2</v>
      </c>
      <c r="F159" s="65">
        <v>5.0000000000000001E-3</v>
      </c>
      <c r="G159" s="65">
        <v>4.0000000000000001E-3</v>
      </c>
      <c r="H159" s="65">
        <v>0.92</v>
      </c>
      <c r="I159" s="42">
        <f>'Time series'!H159</f>
        <v>9.000000000000008E-3</v>
      </c>
      <c r="J159" s="82">
        <f t="shared" si="2"/>
        <v>9.000000000000008E-3</v>
      </c>
      <c r="K159" s="79"/>
      <c r="L159" s="65">
        <v>2.1000000000000001E-2</v>
      </c>
      <c r="M159" s="60"/>
      <c r="O159" s="42"/>
    </row>
    <row r="160" spans="1:15" ht="14.1" customHeight="1" x14ac:dyDescent="0.2">
      <c r="B160" s="12" t="s">
        <v>167</v>
      </c>
      <c r="C160" s="81">
        <v>3580</v>
      </c>
      <c r="D160" s="65">
        <v>0.82199999999999995</v>
      </c>
      <c r="E160" s="65">
        <v>4.2999999999999997E-2</v>
      </c>
      <c r="F160" s="65">
        <v>6.0000000000000001E-3</v>
      </c>
      <c r="G160" s="65">
        <v>2E-3</v>
      </c>
      <c r="H160" s="65">
        <v>0.873</v>
      </c>
      <c r="I160" s="42">
        <f>'Time series'!H160</f>
        <v>1.0000000000000009E-2</v>
      </c>
      <c r="J160" s="82">
        <f t="shared" si="2"/>
        <v>1.0000000000000009E-2</v>
      </c>
      <c r="K160" s="79"/>
      <c r="L160" s="65">
        <v>4.3999999999999997E-2</v>
      </c>
      <c r="M160" s="60"/>
      <c r="O160" s="42"/>
    </row>
    <row r="161" spans="2:15" ht="14.1" customHeight="1" x14ac:dyDescent="0.2">
      <c r="B161" s="12" t="s">
        <v>168</v>
      </c>
      <c r="C161" s="81">
        <v>5800</v>
      </c>
      <c r="D161" s="65">
        <v>0.81599999999999995</v>
      </c>
      <c r="E161" s="65">
        <v>1.2999999999999999E-2</v>
      </c>
      <c r="F161" s="65">
        <v>3.7999999999999999E-2</v>
      </c>
      <c r="G161" s="65">
        <v>2E-3</v>
      </c>
      <c r="H161" s="65">
        <v>0.86799999999999999</v>
      </c>
      <c r="I161" s="42">
        <f>'Time series'!H161</f>
        <v>2.4000000000000021E-2</v>
      </c>
      <c r="J161" s="82">
        <f t="shared" si="2"/>
        <v>2.4000000000000021E-2</v>
      </c>
      <c r="K161" s="79"/>
      <c r="L161" s="65">
        <v>5.2999999999999999E-2</v>
      </c>
      <c r="M161" s="60"/>
      <c r="O161" s="42"/>
    </row>
    <row r="162" spans="2:15" ht="14.1" customHeight="1" x14ac:dyDescent="0.2">
      <c r="B162" s="12" t="s">
        <v>169</v>
      </c>
      <c r="C162" s="81">
        <v>4610</v>
      </c>
      <c r="D162" s="65">
        <v>0.85</v>
      </c>
      <c r="E162" s="65">
        <v>3.1E-2</v>
      </c>
      <c r="F162" s="65">
        <v>3.5999999999999997E-2</v>
      </c>
      <c r="G162" s="65">
        <v>1E-3</v>
      </c>
      <c r="H162" s="65">
        <v>0.91800000000000004</v>
      </c>
      <c r="I162" s="42">
        <f>'Time series'!H162</f>
        <v>-4.0000000000000036E-3</v>
      </c>
      <c r="J162" s="82">
        <f t="shared" si="2"/>
        <v>-4.0000000000000036E-3</v>
      </c>
      <c r="K162" s="79"/>
      <c r="L162" s="65">
        <v>2.5999999999999999E-2</v>
      </c>
      <c r="M162" s="60"/>
      <c r="O162" s="42"/>
    </row>
    <row r="163" spans="2:15" ht="14.1" customHeight="1" x14ac:dyDescent="0.2">
      <c r="B163" s="12" t="s">
        <v>170</v>
      </c>
      <c r="C163" s="81">
        <v>7380</v>
      </c>
      <c r="D163" s="65">
        <v>0.83699999999999997</v>
      </c>
      <c r="E163" s="65">
        <v>0.04</v>
      </c>
      <c r="F163" s="65">
        <v>7.0000000000000001E-3</v>
      </c>
      <c r="G163" s="65">
        <v>1E-3</v>
      </c>
      <c r="H163" s="65">
        <v>0.88500000000000001</v>
      </c>
      <c r="I163" s="42">
        <f>'Time series'!H163</f>
        <v>-1.2000000000000011E-2</v>
      </c>
      <c r="J163" s="82">
        <f t="shared" si="2"/>
        <v>-1.2000000000000011E-2</v>
      </c>
      <c r="K163" s="79"/>
      <c r="L163" s="65">
        <v>6.6000000000000003E-2</v>
      </c>
      <c r="M163" s="60"/>
      <c r="O163" s="42"/>
    </row>
    <row r="164" spans="2:15" ht="14.1" customHeight="1" x14ac:dyDescent="0.2">
      <c r="B164" s="12" t="s">
        <v>171</v>
      </c>
      <c r="C164" s="81">
        <v>3340</v>
      </c>
      <c r="D164" s="65">
        <v>0.80800000000000005</v>
      </c>
      <c r="E164" s="65">
        <v>5.6000000000000001E-2</v>
      </c>
      <c r="F164" s="65">
        <v>5.0000000000000001E-3</v>
      </c>
      <c r="G164" s="65">
        <v>1E-3</v>
      </c>
      <c r="H164" s="65">
        <v>0.871</v>
      </c>
      <c r="I164" s="42">
        <f>'Time series'!H164</f>
        <v>2.6000000000000023E-2</v>
      </c>
      <c r="J164" s="82">
        <f t="shared" si="2"/>
        <v>2.6000000000000023E-2</v>
      </c>
      <c r="K164" s="79"/>
      <c r="L164" s="65">
        <v>4.4999999999999998E-2</v>
      </c>
      <c r="M164" s="60"/>
      <c r="O164" s="42"/>
    </row>
    <row r="165" spans="2:15" ht="14.1" customHeight="1" x14ac:dyDescent="0.2">
      <c r="B165" s="12" t="s">
        <v>172</v>
      </c>
      <c r="C165" s="81">
        <v>3650</v>
      </c>
      <c r="D165" s="65">
        <v>0.80900000000000005</v>
      </c>
      <c r="E165" s="65">
        <v>3.7999999999999999E-2</v>
      </c>
      <c r="F165" s="65">
        <v>0.04</v>
      </c>
      <c r="G165" s="65">
        <v>8.0000000000000002E-3</v>
      </c>
      <c r="H165" s="65">
        <v>0.89500000000000002</v>
      </c>
      <c r="I165" s="42">
        <f>'Time series'!H165</f>
        <v>1.2000000000000011E-2</v>
      </c>
      <c r="J165" s="82">
        <f t="shared" si="2"/>
        <v>1.2000000000000011E-2</v>
      </c>
      <c r="K165" s="79"/>
      <c r="L165" s="65">
        <v>5.0999999999999997E-2</v>
      </c>
      <c r="M165" s="60"/>
      <c r="O165" s="42"/>
    </row>
    <row r="166" spans="2:15" ht="14.1" customHeight="1" x14ac:dyDescent="0.2">
      <c r="B166" s="12" t="s">
        <v>173</v>
      </c>
      <c r="C166" s="81">
        <v>4650</v>
      </c>
      <c r="D166" s="65">
        <v>0.83499999999999996</v>
      </c>
      <c r="E166" s="65">
        <v>4.9000000000000002E-2</v>
      </c>
      <c r="F166" s="65">
        <v>1.2E-2</v>
      </c>
      <c r="G166" s="65">
        <v>1.4E-2</v>
      </c>
      <c r="H166" s="65">
        <v>0.91</v>
      </c>
      <c r="I166" s="42">
        <f>'Time series'!H166</f>
        <v>3.5000000000000031E-2</v>
      </c>
      <c r="J166" s="82">
        <f t="shared" si="2"/>
        <v>3.5000000000000031E-2</v>
      </c>
      <c r="K166" s="79"/>
      <c r="L166" s="65">
        <v>0.01</v>
      </c>
      <c r="M166" s="60"/>
      <c r="O166" s="42"/>
    </row>
    <row r="167" spans="2:15" ht="14.1" customHeight="1" x14ac:dyDescent="0.2">
      <c r="B167" s="12" t="s">
        <v>174</v>
      </c>
      <c r="C167" s="81">
        <v>6730</v>
      </c>
      <c r="D167" s="65">
        <v>0.83299999999999996</v>
      </c>
      <c r="E167" s="65">
        <v>4.2000000000000003E-2</v>
      </c>
      <c r="F167" s="65">
        <v>2.1999999999999999E-2</v>
      </c>
      <c r="G167" s="65">
        <v>4.0000000000000001E-3</v>
      </c>
      <c r="H167" s="65">
        <v>0.90100000000000002</v>
      </c>
      <c r="I167" s="42">
        <f>'Time series'!H167</f>
        <v>-1.0000000000000009E-3</v>
      </c>
      <c r="J167" s="82">
        <f t="shared" si="2"/>
        <v>-1.0000000000000009E-3</v>
      </c>
      <c r="K167" s="79"/>
      <c r="L167" s="65">
        <v>3.9E-2</v>
      </c>
      <c r="M167" s="60"/>
      <c r="O167" s="42"/>
    </row>
    <row r="168" spans="2:15" x14ac:dyDescent="0.2">
      <c r="E168" s="23"/>
      <c r="F168" s="23"/>
      <c r="G168" s="23"/>
      <c r="H168" s="23"/>
      <c r="I168" s="42"/>
      <c r="O168" s="42"/>
    </row>
    <row r="169" spans="2:15" x14ac:dyDescent="0.2">
      <c r="E169" s="23"/>
      <c r="F169" s="23"/>
      <c r="G169" s="23"/>
      <c r="H169" s="23"/>
      <c r="I169" s="42"/>
      <c r="O169" s="42"/>
    </row>
    <row r="170" spans="2:15" x14ac:dyDescent="0.2">
      <c r="E170" s="23"/>
      <c r="F170" s="23"/>
      <c r="G170" s="23"/>
      <c r="H170" s="23"/>
      <c r="I170" s="42"/>
      <c r="O170" s="42"/>
    </row>
    <row r="171" spans="2:15" x14ac:dyDescent="0.2">
      <c r="E171" s="23"/>
      <c r="F171" s="23"/>
      <c r="G171" s="23"/>
      <c r="H171" s="23"/>
      <c r="I171" s="42"/>
      <c r="O171" s="42"/>
    </row>
    <row r="172" spans="2:15" x14ac:dyDescent="0.2">
      <c r="E172" s="23"/>
      <c r="F172" s="23"/>
      <c r="G172" s="23"/>
      <c r="H172" s="23"/>
      <c r="I172" s="42"/>
      <c r="O172" s="42"/>
    </row>
    <row r="173" spans="2:15" x14ac:dyDescent="0.2">
      <c r="E173" s="23"/>
      <c r="F173" s="23"/>
      <c r="G173" s="23"/>
      <c r="H173" s="23"/>
      <c r="I173" s="42"/>
      <c r="O173" s="42"/>
    </row>
    <row r="174" spans="2:15" x14ac:dyDescent="0.2">
      <c r="O174" s="42"/>
    </row>
    <row r="175" spans="2:15" x14ac:dyDescent="0.2">
      <c r="O175" s="42"/>
    </row>
    <row r="176" spans="2:15" x14ac:dyDescent="0.2">
      <c r="O176" s="42"/>
    </row>
    <row r="177" spans="15:15" x14ac:dyDescent="0.2">
      <c r="O177" s="43"/>
    </row>
    <row r="178" spans="15:15" x14ac:dyDescent="0.2">
      <c r="O178" s="42"/>
    </row>
    <row r="179" spans="15:15" x14ac:dyDescent="0.2">
      <c r="O179" s="42"/>
    </row>
    <row r="180" spans="15:15" x14ac:dyDescent="0.2">
      <c r="O180" s="42"/>
    </row>
    <row r="181" spans="15:15" x14ac:dyDescent="0.2">
      <c r="O181" s="42"/>
    </row>
    <row r="182" spans="15:15" x14ac:dyDescent="0.2">
      <c r="O182" s="42"/>
    </row>
    <row r="183" spans="15:15" x14ac:dyDescent="0.2">
      <c r="O183" s="42"/>
    </row>
    <row r="184" spans="15:15" x14ac:dyDescent="0.2">
      <c r="O184" s="42"/>
    </row>
    <row r="185" spans="15:15" x14ac:dyDescent="0.2">
      <c r="O185" s="42"/>
    </row>
    <row r="186" spans="15:15" x14ac:dyDescent="0.2">
      <c r="O186" s="42"/>
    </row>
    <row r="187" spans="15:15" x14ac:dyDescent="0.2">
      <c r="O187" s="42"/>
    </row>
    <row r="188" spans="15:15" x14ac:dyDescent="0.2">
      <c r="O188" s="42"/>
    </row>
    <row r="189" spans="15:15" x14ac:dyDescent="0.2">
      <c r="O189" s="42"/>
    </row>
  </sheetData>
  <mergeCells count="4">
    <mergeCell ref="D5:H5"/>
    <mergeCell ref="L5:L6"/>
    <mergeCell ref="C5:C6"/>
    <mergeCell ref="I5:J6"/>
  </mergeCells>
  <phoneticPr fontId="4" type="noConversion"/>
  <conditionalFormatting sqref="C3:C4">
    <cfRule type="iconSet" priority="18">
      <iconSet iconSet="3Arrows">
        <cfvo type="percent" val="0"/>
        <cfvo type="percent" val="33"/>
        <cfvo type="percent" val="67"/>
      </iconSet>
    </cfRule>
  </conditionalFormatting>
  <conditionalFormatting sqref="J7:J167">
    <cfRule type="iconSet" priority="23">
      <iconSet iconSet="3ArrowsGray" showValue="0">
        <cfvo type="percent" val="0"/>
        <cfvo type="num" val="0"/>
        <cfvo type="num" val="0.01"/>
      </iconSet>
    </cfRule>
  </conditionalFormatting>
  <pageMargins left="0.74803149606299213" right="0.74803149606299213" top="0.98425196850393704" bottom="0.98425196850393704" header="0.51181102362204722" footer="0.51181102362204722"/>
  <pageSetup paperSize="9" scale="73" fitToHeight="0" orientation="portrait" r:id="rId1"/>
  <headerFooter alignWithMargins="0"/>
  <rowBreaks count="2" manualBreakCount="2">
    <brk id="61" max="16383" man="1"/>
    <brk id="114" max="16383" man="1"/>
  </rowBreaks>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5"/>
  <sheetViews>
    <sheetView workbookViewId="0"/>
  </sheetViews>
  <sheetFormatPr defaultRowHeight="12.75" x14ac:dyDescent="0.2"/>
  <cols>
    <col min="1" max="1" width="1.7109375" customWidth="1"/>
    <col min="2" max="2" width="21.7109375" customWidth="1"/>
    <col min="3" max="3" width="12.7109375" customWidth="1"/>
    <col min="4" max="6" width="10.7109375" customWidth="1"/>
    <col min="7" max="7" width="3.7109375" customWidth="1"/>
    <col min="8" max="8" width="12.7109375" customWidth="1"/>
    <col min="9" max="11" width="10.7109375" customWidth="1"/>
    <col min="12" max="12" width="10.42578125" style="60" customWidth="1"/>
    <col min="13" max="13" width="6.42578125" style="60" customWidth="1"/>
    <col min="14" max="16" width="3.5703125" style="60" customWidth="1"/>
    <col min="17" max="17" width="10.28515625" style="76" bestFit="1" customWidth="1"/>
    <col min="18" max="18" width="9.140625" style="76"/>
  </cols>
  <sheetData>
    <row r="1" spans="1:18" ht="15.75" x14ac:dyDescent="0.25">
      <c r="A1" s="2" t="s">
        <v>228</v>
      </c>
    </row>
    <row r="3" spans="1:18" ht="15.75" x14ac:dyDescent="0.25">
      <c r="A3" s="2" t="s">
        <v>204</v>
      </c>
      <c r="B3" s="15"/>
      <c r="C3" s="13"/>
      <c r="D3" s="13"/>
      <c r="E3" s="13"/>
      <c r="F3" s="13"/>
      <c r="G3" s="13"/>
      <c r="H3" s="13"/>
      <c r="I3" s="13"/>
      <c r="J3" s="13"/>
      <c r="K3" s="13"/>
      <c r="L3" s="61"/>
      <c r="M3" s="61"/>
      <c r="N3" s="61"/>
      <c r="O3" s="61"/>
      <c r="P3" s="61"/>
    </row>
    <row r="4" spans="1:18" ht="15.75" customHeight="1" x14ac:dyDescent="0.25">
      <c r="A4" s="2"/>
      <c r="B4" s="15"/>
      <c r="C4" s="13"/>
      <c r="D4" s="13"/>
      <c r="E4" s="13"/>
      <c r="F4" s="13"/>
      <c r="G4" s="13"/>
      <c r="H4" s="13"/>
      <c r="I4" s="13"/>
      <c r="J4" s="13"/>
      <c r="K4" s="13"/>
      <c r="L4" s="61"/>
      <c r="M4" s="61"/>
      <c r="N4" s="61"/>
      <c r="O4" s="61"/>
      <c r="P4" s="61"/>
    </row>
    <row r="5" spans="1:18" ht="29.25" customHeight="1" x14ac:dyDescent="0.2">
      <c r="C5" s="91" t="s">
        <v>219</v>
      </c>
      <c r="D5" s="92" t="s">
        <v>221</v>
      </c>
      <c r="E5" s="92"/>
      <c r="F5" s="92"/>
      <c r="G5" s="24"/>
      <c r="H5" s="91" t="s">
        <v>220</v>
      </c>
      <c r="I5" s="92" t="s">
        <v>222</v>
      </c>
      <c r="J5" s="92"/>
      <c r="K5" s="92"/>
      <c r="L5" s="62"/>
      <c r="M5" s="62"/>
      <c r="N5" s="62"/>
      <c r="O5" s="62"/>
      <c r="P5" s="62"/>
    </row>
    <row r="6" spans="1:18" ht="14.25" customHeight="1" x14ac:dyDescent="0.2">
      <c r="A6" s="4"/>
      <c r="B6" s="4"/>
      <c r="C6" s="92"/>
      <c r="D6" s="55" t="s">
        <v>34</v>
      </c>
      <c r="E6" s="55" t="s">
        <v>35</v>
      </c>
      <c r="F6" s="55" t="s">
        <v>1</v>
      </c>
      <c r="G6" s="5"/>
      <c r="H6" s="92"/>
      <c r="I6" s="55" t="s">
        <v>34</v>
      </c>
      <c r="J6" s="55" t="s">
        <v>35</v>
      </c>
      <c r="K6" s="55" t="s">
        <v>1</v>
      </c>
      <c r="L6" s="10"/>
      <c r="M6" s="10"/>
      <c r="N6" s="10"/>
      <c r="O6" s="10"/>
      <c r="P6" s="10"/>
    </row>
    <row r="7" spans="1:18" ht="14.1" customHeight="1" x14ac:dyDescent="0.2">
      <c r="A7" s="1" t="s">
        <v>2</v>
      </c>
      <c r="C7" s="59">
        <f>SUM(C8+C28+C62+C74+C90+C105+C115+C131+C155)</f>
        <v>565910</v>
      </c>
      <c r="D7" s="34">
        <v>0.92600000000000005</v>
      </c>
      <c r="E7" s="34">
        <v>0.90700000000000003</v>
      </c>
      <c r="F7" s="34">
        <v>0.91600000000000004</v>
      </c>
      <c r="G7" s="34"/>
      <c r="H7" s="59">
        <f>SUM(H8+H28+H62+H74+H90+H105+H115+H131+H155)</f>
        <v>582930</v>
      </c>
      <c r="I7" s="34">
        <v>0.85799999999999998</v>
      </c>
      <c r="J7" s="34">
        <v>0.82799999999999996</v>
      </c>
      <c r="K7" s="34">
        <v>0.84299999999999997</v>
      </c>
      <c r="L7" s="63"/>
      <c r="M7" s="63"/>
      <c r="N7" s="63"/>
      <c r="O7" s="63"/>
      <c r="P7" s="63"/>
      <c r="Q7" s="77">
        <f>SUM(Q8+Q28+Q62+Q74+Q90+Q105+Q115+Q131+Q155)</f>
        <v>1148840</v>
      </c>
      <c r="R7" s="78">
        <f>Q7-'By type'!C7</f>
        <v>0</v>
      </c>
    </row>
    <row r="8" spans="1:18" ht="14.1" customHeight="1" x14ac:dyDescent="0.2">
      <c r="A8" s="28" t="s">
        <v>3</v>
      </c>
      <c r="B8" s="27"/>
      <c r="C8" s="29">
        <v>86980</v>
      </c>
      <c r="D8" s="35">
        <v>0.90500000000000003</v>
      </c>
      <c r="E8" s="35">
        <v>0.89100000000000001</v>
      </c>
      <c r="F8" s="35">
        <v>0.89700000000000002</v>
      </c>
      <c r="G8" s="35"/>
      <c r="H8" s="36">
        <v>89400</v>
      </c>
      <c r="I8" s="35">
        <v>0.82899999999999996</v>
      </c>
      <c r="J8" s="35">
        <v>0.80500000000000005</v>
      </c>
      <c r="K8" s="35">
        <v>0.81699999999999995</v>
      </c>
      <c r="L8" s="63"/>
      <c r="M8" s="63"/>
      <c r="N8" s="63"/>
      <c r="O8" s="63"/>
      <c r="P8" s="63"/>
      <c r="Q8" s="78">
        <f t="shared" ref="Q8:Q71" si="0">+H8+C8</f>
        <v>176380</v>
      </c>
      <c r="R8" s="78">
        <f>Q8-'By type'!C8</f>
        <v>0</v>
      </c>
    </row>
    <row r="9" spans="1:18" ht="14.1" customHeight="1" x14ac:dyDescent="0.2">
      <c r="B9" t="s">
        <v>4</v>
      </c>
      <c r="C9" s="21">
        <v>1180</v>
      </c>
      <c r="D9" s="22">
        <v>0.93500000000000005</v>
      </c>
      <c r="E9" s="22">
        <v>0.91300000000000003</v>
      </c>
      <c r="F9" s="22">
        <v>0.92300000000000004</v>
      </c>
      <c r="G9" s="22"/>
      <c r="H9" s="25">
        <v>1170</v>
      </c>
      <c r="I9" s="22">
        <v>0.85399999999999998</v>
      </c>
      <c r="J9" s="22">
        <v>0.79800000000000004</v>
      </c>
      <c r="K9" s="22">
        <v>0.82599999999999996</v>
      </c>
      <c r="L9" s="64"/>
      <c r="M9" s="64"/>
      <c r="N9" s="64"/>
      <c r="O9" s="64"/>
      <c r="P9" s="64"/>
      <c r="Q9" s="78">
        <f t="shared" si="0"/>
        <v>2350</v>
      </c>
      <c r="R9" s="78">
        <f>Q9-'By type'!C9</f>
        <v>0</v>
      </c>
    </row>
    <row r="10" spans="1:18" ht="14.1" customHeight="1" x14ac:dyDescent="0.2">
      <c r="B10" t="s">
        <v>5</v>
      </c>
      <c r="C10" s="21">
        <v>2170</v>
      </c>
      <c r="D10" s="22">
        <v>0.94</v>
      </c>
      <c r="E10" s="22">
        <v>0.94299999999999995</v>
      </c>
      <c r="F10" s="22">
        <v>0.94199999999999995</v>
      </c>
      <c r="G10" s="22"/>
      <c r="H10" s="25">
        <v>2260</v>
      </c>
      <c r="I10" s="22">
        <v>0.876</v>
      </c>
      <c r="J10" s="22">
        <v>0.86199999999999999</v>
      </c>
      <c r="K10" s="22">
        <v>0.86799999999999999</v>
      </c>
      <c r="L10" s="64"/>
      <c r="M10" s="64"/>
      <c r="N10" s="64"/>
      <c r="O10" s="64"/>
      <c r="P10" s="64"/>
      <c r="Q10" s="78">
        <f t="shared" si="0"/>
        <v>4430</v>
      </c>
      <c r="R10" s="78">
        <f>Q10-'By type'!C10</f>
        <v>0</v>
      </c>
    </row>
    <row r="11" spans="1:18" ht="14.1" customHeight="1" x14ac:dyDescent="0.2">
      <c r="B11" t="s">
        <v>6</v>
      </c>
      <c r="C11" s="21">
        <v>5380</v>
      </c>
      <c r="D11" s="22">
        <v>0.96199999999999997</v>
      </c>
      <c r="E11" s="22">
        <v>0.94699999999999995</v>
      </c>
      <c r="F11" s="22">
        <v>0.95399999999999996</v>
      </c>
      <c r="G11" s="22"/>
      <c r="H11" s="25">
        <v>5650</v>
      </c>
      <c r="I11" s="22">
        <v>0.92800000000000005</v>
      </c>
      <c r="J11" s="22">
        <v>0.91400000000000003</v>
      </c>
      <c r="K11" s="22">
        <v>0.92100000000000004</v>
      </c>
      <c r="L11" s="64"/>
      <c r="M11" s="64"/>
      <c r="N11" s="64"/>
      <c r="O11" s="64"/>
      <c r="P11" s="64"/>
      <c r="Q11" s="78">
        <f t="shared" si="0"/>
        <v>11030</v>
      </c>
      <c r="R11" s="78">
        <f>Q11-'By type'!C11</f>
        <v>0</v>
      </c>
    </row>
    <row r="12" spans="1:18" ht="14.1" customHeight="1" x14ac:dyDescent="0.2">
      <c r="B12" t="s">
        <v>7</v>
      </c>
      <c r="C12" s="21">
        <v>5060</v>
      </c>
      <c r="D12" s="22">
        <v>0.93899999999999995</v>
      </c>
      <c r="E12" s="22">
        <v>0.92</v>
      </c>
      <c r="F12" s="22">
        <v>0.92900000000000005</v>
      </c>
      <c r="G12" s="22"/>
      <c r="H12" s="25">
        <v>5280</v>
      </c>
      <c r="I12" s="22">
        <v>0.83399999999999996</v>
      </c>
      <c r="J12" s="22">
        <v>0.81699999999999995</v>
      </c>
      <c r="K12" s="22">
        <v>0.82499999999999996</v>
      </c>
      <c r="L12" s="64"/>
      <c r="M12" s="64"/>
      <c r="N12" s="64"/>
      <c r="O12" s="64"/>
      <c r="P12" s="64"/>
      <c r="Q12" s="78">
        <f t="shared" si="0"/>
        <v>10340</v>
      </c>
      <c r="R12" s="78">
        <f>Q12-'By type'!C12</f>
        <v>0</v>
      </c>
    </row>
    <row r="13" spans="1:18" ht="14.1" customHeight="1" x14ac:dyDescent="0.2">
      <c r="B13" t="s">
        <v>8</v>
      </c>
      <c r="C13" s="21">
        <v>13380</v>
      </c>
      <c r="D13" s="22">
        <v>0.94899999999999995</v>
      </c>
      <c r="E13" s="22">
        <v>0.93400000000000005</v>
      </c>
      <c r="F13" s="22">
        <v>0.94099999999999995</v>
      </c>
      <c r="G13" s="22"/>
      <c r="H13" s="25">
        <v>13690</v>
      </c>
      <c r="I13" s="22">
        <v>0.84599999999999997</v>
      </c>
      <c r="J13" s="22">
        <v>0.82199999999999995</v>
      </c>
      <c r="K13" s="22">
        <v>0.83399999999999996</v>
      </c>
      <c r="L13" s="64"/>
      <c r="M13" s="64"/>
      <c r="N13" s="64"/>
      <c r="O13" s="64"/>
      <c r="P13" s="64"/>
      <c r="Q13" s="78">
        <f t="shared" si="0"/>
        <v>27070</v>
      </c>
      <c r="R13" s="78">
        <f>Q13-'By type'!C13</f>
        <v>0</v>
      </c>
    </row>
    <row r="14" spans="1:18" ht="14.1" customHeight="1" x14ac:dyDescent="0.2">
      <c r="B14" t="s">
        <v>9</v>
      </c>
      <c r="C14" s="21">
        <v>1620</v>
      </c>
      <c r="D14" s="22">
        <v>0.94499999999999995</v>
      </c>
      <c r="E14" s="22">
        <v>0.93799999999999994</v>
      </c>
      <c r="F14" s="22">
        <v>0.94099999999999995</v>
      </c>
      <c r="G14" s="22"/>
      <c r="H14" s="25">
        <v>1530</v>
      </c>
      <c r="I14" s="22">
        <v>0.753</v>
      </c>
      <c r="J14" s="22">
        <v>0.77100000000000002</v>
      </c>
      <c r="K14" s="22">
        <v>0.76200000000000001</v>
      </c>
      <c r="L14" s="64"/>
      <c r="M14" s="64"/>
      <c r="N14" s="64"/>
      <c r="O14" s="64"/>
      <c r="P14" s="64"/>
      <c r="Q14" s="78">
        <f t="shared" si="0"/>
        <v>3150</v>
      </c>
      <c r="R14" s="78">
        <f>Q14-'By type'!C14</f>
        <v>0</v>
      </c>
    </row>
    <row r="15" spans="1:18" ht="14.1" customHeight="1" x14ac:dyDescent="0.2">
      <c r="B15" t="s">
        <v>10</v>
      </c>
      <c r="C15" s="21">
        <v>16880</v>
      </c>
      <c r="D15" s="22">
        <v>0.94499999999999995</v>
      </c>
      <c r="E15" s="22">
        <v>0.92600000000000005</v>
      </c>
      <c r="F15" s="22">
        <v>0.93500000000000005</v>
      </c>
      <c r="G15" s="22"/>
      <c r="H15" s="25">
        <v>17030</v>
      </c>
      <c r="I15" s="22">
        <v>0.86</v>
      </c>
      <c r="J15" s="22">
        <v>0.83099999999999996</v>
      </c>
      <c r="K15" s="22">
        <v>0.84499999999999997</v>
      </c>
      <c r="L15" s="64"/>
      <c r="M15" s="64"/>
      <c r="N15" s="64"/>
      <c r="O15" s="64"/>
      <c r="P15" s="64"/>
      <c r="Q15" s="78">
        <f t="shared" si="0"/>
        <v>33910</v>
      </c>
      <c r="R15" s="78">
        <f>Q15-'By type'!C15</f>
        <v>0</v>
      </c>
    </row>
    <row r="16" spans="1:18" ht="14.1" customHeight="1" x14ac:dyDescent="0.2">
      <c r="B16" t="s">
        <v>11</v>
      </c>
      <c r="C16" s="21">
        <v>3250</v>
      </c>
      <c r="D16" s="22">
        <v>0.92400000000000004</v>
      </c>
      <c r="E16" s="22">
        <v>0.88800000000000001</v>
      </c>
      <c r="F16" s="22">
        <v>0.90500000000000003</v>
      </c>
      <c r="G16" s="22"/>
      <c r="H16" s="25">
        <v>3580</v>
      </c>
      <c r="I16" s="22">
        <v>0.85399999999999998</v>
      </c>
      <c r="J16" s="22">
        <v>0.79500000000000004</v>
      </c>
      <c r="K16" s="22">
        <v>0.82399999999999995</v>
      </c>
      <c r="L16" s="64"/>
      <c r="M16" s="64"/>
      <c r="N16" s="64"/>
      <c r="O16" s="64"/>
      <c r="P16" s="64"/>
      <c r="Q16" s="78">
        <f t="shared" si="0"/>
        <v>6830</v>
      </c>
      <c r="R16" s="78">
        <f>Q16-'By type'!C16</f>
        <v>0</v>
      </c>
    </row>
    <row r="17" spans="1:18" ht="14.1" customHeight="1" x14ac:dyDescent="0.2">
      <c r="B17" t="s">
        <v>12</v>
      </c>
      <c r="C17" s="21">
        <v>2910</v>
      </c>
      <c r="D17" s="22">
        <v>0.95399999999999996</v>
      </c>
      <c r="E17" s="22">
        <v>0.92400000000000004</v>
      </c>
      <c r="F17" s="22">
        <v>0.93799999999999994</v>
      </c>
      <c r="G17" s="22"/>
      <c r="H17" s="25">
        <v>3030</v>
      </c>
      <c r="I17" s="22">
        <v>0.92800000000000005</v>
      </c>
      <c r="J17" s="22">
        <v>0.89800000000000002</v>
      </c>
      <c r="K17" s="22">
        <v>0.91200000000000003</v>
      </c>
      <c r="L17" s="64"/>
      <c r="M17" s="64"/>
      <c r="N17" s="64"/>
      <c r="O17" s="64"/>
      <c r="P17" s="64"/>
      <c r="Q17" s="78">
        <f t="shared" si="0"/>
        <v>5940</v>
      </c>
      <c r="R17" s="78">
        <f>Q17-'By type'!C17</f>
        <v>0</v>
      </c>
    </row>
    <row r="18" spans="1:18" ht="14.1" customHeight="1" x14ac:dyDescent="0.2">
      <c r="B18" t="s">
        <v>13</v>
      </c>
      <c r="C18" s="21">
        <v>5900</v>
      </c>
      <c r="D18" s="22">
        <v>0.47699999999999998</v>
      </c>
      <c r="E18" s="22">
        <v>0.48199999999999998</v>
      </c>
      <c r="F18" s="22">
        <v>0.48199999999999998</v>
      </c>
      <c r="G18" s="22"/>
      <c r="H18" s="25">
        <v>6180</v>
      </c>
      <c r="I18" s="22">
        <v>0.44400000000000001</v>
      </c>
      <c r="J18" s="22">
        <v>0.46200000000000002</v>
      </c>
      <c r="K18" s="22">
        <v>0.45400000000000001</v>
      </c>
      <c r="L18" s="64"/>
      <c r="M18" s="64"/>
      <c r="N18" s="64"/>
      <c r="O18" s="64"/>
      <c r="P18" s="64"/>
      <c r="Q18" s="78">
        <f t="shared" si="0"/>
        <v>12080</v>
      </c>
      <c r="R18" s="78">
        <f>Q18-'By type'!C18</f>
        <v>0</v>
      </c>
    </row>
    <row r="19" spans="1:18" ht="14.1" customHeight="1" x14ac:dyDescent="0.2">
      <c r="B19" t="s">
        <v>14</v>
      </c>
      <c r="C19" s="21">
        <v>1880</v>
      </c>
      <c r="D19" s="22">
        <v>0.91800000000000004</v>
      </c>
      <c r="E19" s="22">
        <v>0.89800000000000002</v>
      </c>
      <c r="F19" s="22">
        <v>0.90800000000000003</v>
      </c>
      <c r="G19" s="22"/>
      <c r="H19" s="25">
        <v>2090</v>
      </c>
      <c r="I19" s="22">
        <v>0.85699999999999998</v>
      </c>
      <c r="J19" s="22">
        <v>0.81599999999999995</v>
      </c>
      <c r="K19" s="22">
        <v>0.84</v>
      </c>
      <c r="L19" s="64"/>
      <c r="M19" s="64"/>
      <c r="N19" s="64"/>
      <c r="O19" s="64"/>
      <c r="P19" s="64"/>
      <c r="Q19" s="78">
        <f t="shared" si="0"/>
        <v>3970</v>
      </c>
      <c r="R19" s="78">
        <f>Q19-'By type'!C19</f>
        <v>0</v>
      </c>
    </row>
    <row r="20" spans="1:18" ht="14.1" customHeight="1" x14ac:dyDescent="0.2">
      <c r="B20" t="s">
        <v>15</v>
      </c>
      <c r="C20" s="21">
        <v>1360</v>
      </c>
      <c r="D20" s="22">
        <v>0.92700000000000005</v>
      </c>
      <c r="E20" s="22">
        <v>0.93400000000000005</v>
      </c>
      <c r="F20" s="22">
        <v>0.93100000000000005</v>
      </c>
      <c r="G20" s="22"/>
      <c r="H20" s="25">
        <v>1400</v>
      </c>
      <c r="I20" s="22">
        <v>0.82799999999999996</v>
      </c>
      <c r="J20" s="22">
        <v>0.83299999999999996</v>
      </c>
      <c r="K20" s="22">
        <v>0.83</v>
      </c>
      <c r="L20" s="64"/>
      <c r="M20" s="64"/>
      <c r="N20" s="64"/>
      <c r="O20" s="64"/>
      <c r="P20" s="64"/>
      <c r="Q20" s="78">
        <f t="shared" si="0"/>
        <v>2760</v>
      </c>
      <c r="R20" s="78">
        <f>Q20-'By type'!C20</f>
        <v>0</v>
      </c>
    </row>
    <row r="21" spans="1:18" ht="14.1" customHeight="1" x14ac:dyDescent="0.2">
      <c r="B21" t="s">
        <v>16</v>
      </c>
      <c r="C21" s="21">
        <v>1560</v>
      </c>
      <c r="D21" s="22">
        <v>0.95399999999999996</v>
      </c>
      <c r="E21" s="22">
        <v>0.93100000000000005</v>
      </c>
      <c r="F21" s="22">
        <v>0.94199999999999995</v>
      </c>
      <c r="G21" s="22"/>
      <c r="H21" s="25">
        <v>1540</v>
      </c>
      <c r="I21" s="22">
        <v>0.93600000000000005</v>
      </c>
      <c r="J21" s="22">
        <v>0.91100000000000003</v>
      </c>
      <c r="K21" s="22">
        <v>0.92300000000000004</v>
      </c>
      <c r="L21" s="64"/>
      <c r="M21" s="64"/>
      <c r="N21" s="64"/>
      <c r="O21" s="64"/>
      <c r="P21" s="64"/>
      <c r="Q21" s="78">
        <f t="shared" si="0"/>
        <v>3100</v>
      </c>
      <c r="R21" s="78">
        <f>Q21-'By type'!C21</f>
        <v>0</v>
      </c>
    </row>
    <row r="22" spans="1:18" ht="14.1" customHeight="1" x14ac:dyDescent="0.2">
      <c r="B22" t="s">
        <v>17</v>
      </c>
      <c r="C22" s="21">
        <v>2200</v>
      </c>
      <c r="D22" s="22">
        <v>0.93500000000000005</v>
      </c>
      <c r="E22" s="22">
        <v>0.92400000000000004</v>
      </c>
      <c r="F22" s="22">
        <v>0.93</v>
      </c>
      <c r="G22" s="22"/>
      <c r="H22" s="25">
        <v>2350</v>
      </c>
      <c r="I22" s="22">
        <v>0.82399999999999995</v>
      </c>
      <c r="J22" s="22">
        <v>0.79300000000000004</v>
      </c>
      <c r="K22" s="22">
        <v>0.80900000000000005</v>
      </c>
      <c r="L22" s="64"/>
      <c r="M22" s="64"/>
      <c r="N22" s="64"/>
      <c r="O22" s="64"/>
      <c r="P22" s="64"/>
      <c r="Q22" s="78">
        <f t="shared" si="0"/>
        <v>4550</v>
      </c>
      <c r="R22" s="78">
        <f>Q22-'By type'!C22</f>
        <v>0</v>
      </c>
    </row>
    <row r="23" spans="1:18" ht="14.1" customHeight="1" x14ac:dyDescent="0.2">
      <c r="B23" t="s">
        <v>18</v>
      </c>
      <c r="C23" s="21">
        <v>9720</v>
      </c>
      <c r="D23" s="22">
        <v>0.92600000000000005</v>
      </c>
      <c r="E23" s="22">
        <v>0.91400000000000003</v>
      </c>
      <c r="F23" s="22">
        <v>0.91900000000000004</v>
      </c>
      <c r="G23" s="22"/>
      <c r="H23" s="25">
        <v>9820</v>
      </c>
      <c r="I23" s="22">
        <v>0.88100000000000001</v>
      </c>
      <c r="J23" s="22">
        <v>0.86599999999999999</v>
      </c>
      <c r="K23" s="22">
        <v>0.873</v>
      </c>
      <c r="L23" s="64"/>
      <c r="M23" s="64"/>
      <c r="N23" s="64"/>
      <c r="O23" s="64"/>
      <c r="P23" s="64"/>
      <c r="Q23" s="78">
        <f t="shared" si="0"/>
        <v>19540</v>
      </c>
      <c r="R23" s="78">
        <f>Q23-'By type'!C23</f>
        <v>0</v>
      </c>
    </row>
    <row r="24" spans="1:18" ht="14.1" customHeight="1" x14ac:dyDescent="0.2">
      <c r="B24" t="s">
        <v>19</v>
      </c>
      <c r="C24" s="21">
        <v>1560</v>
      </c>
      <c r="D24" s="22">
        <v>0.94499999999999995</v>
      </c>
      <c r="E24" s="22">
        <v>0.92800000000000005</v>
      </c>
      <c r="F24" s="22">
        <v>0.93600000000000005</v>
      </c>
      <c r="G24" s="22"/>
      <c r="H24" s="25">
        <v>1630</v>
      </c>
      <c r="I24" s="22">
        <v>0.86699999999999999</v>
      </c>
      <c r="J24" s="22">
        <v>0.83499999999999996</v>
      </c>
      <c r="K24" s="22">
        <v>0.85</v>
      </c>
      <c r="L24" s="64"/>
      <c r="M24" s="64"/>
      <c r="N24" s="64"/>
      <c r="O24" s="64"/>
      <c r="P24" s="64"/>
      <c r="Q24" s="78">
        <f t="shared" si="0"/>
        <v>3190</v>
      </c>
      <c r="R24" s="78">
        <f>Q24-'By type'!C24</f>
        <v>0</v>
      </c>
    </row>
    <row r="25" spans="1:18" ht="14.1" customHeight="1" x14ac:dyDescent="0.2">
      <c r="B25" t="s">
        <v>20</v>
      </c>
      <c r="C25" s="21">
        <v>8200</v>
      </c>
      <c r="D25" s="22">
        <v>0.872</v>
      </c>
      <c r="E25" s="22">
        <v>0.87</v>
      </c>
      <c r="F25" s="22">
        <v>0.871</v>
      </c>
      <c r="G25" s="22"/>
      <c r="H25" s="25">
        <v>8330</v>
      </c>
      <c r="I25" s="22">
        <v>0.78500000000000003</v>
      </c>
      <c r="J25" s="22">
        <v>0.73399999999999999</v>
      </c>
      <c r="K25" s="22">
        <v>0.75900000000000001</v>
      </c>
      <c r="L25" s="64"/>
      <c r="M25" s="64"/>
      <c r="N25" s="64"/>
      <c r="O25" s="64"/>
      <c r="P25" s="64"/>
      <c r="Q25" s="78">
        <f t="shared" si="0"/>
        <v>16530</v>
      </c>
      <c r="R25" s="78">
        <f>Q25-'By type'!C25</f>
        <v>0</v>
      </c>
    </row>
    <row r="26" spans="1:18" ht="14.1" customHeight="1" x14ac:dyDescent="0.2">
      <c r="B26" t="s">
        <v>21</v>
      </c>
      <c r="C26" s="21">
        <v>1190</v>
      </c>
      <c r="D26" s="22">
        <v>0.94799999999999995</v>
      </c>
      <c r="E26" s="22">
        <v>0.93600000000000005</v>
      </c>
      <c r="F26" s="22">
        <v>0.94199999999999995</v>
      </c>
      <c r="G26" s="22"/>
      <c r="H26" s="25">
        <v>1160</v>
      </c>
      <c r="I26" s="22">
        <v>0.86499999999999999</v>
      </c>
      <c r="J26" s="22">
        <v>0.82399999999999995</v>
      </c>
      <c r="K26" s="22">
        <v>0.84399999999999997</v>
      </c>
      <c r="L26" s="64"/>
      <c r="M26" s="64"/>
      <c r="N26" s="64"/>
      <c r="O26" s="64"/>
      <c r="P26" s="64"/>
      <c r="Q26" s="78">
        <f t="shared" si="0"/>
        <v>2350</v>
      </c>
      <c r="R26" s="78">
        <f>Q26-'By type'!C26</f>
        <v>0</v>
      </c>
    </row>
    <row r="27" spans="1:18" ht="14.1" customHeight="1" x14ac:dyDescent="0.2">
      <c r="B27" t="s">
        <v>22</v>
      </c>
      <c r="C27" s="21">
        <v>1580</v>
      </c>
      <c r="D27" s="22">
        <v>0.96799999999999997</v>
      </c>
      <c r="E27" s="22">
        <v>0.95599999999999996</v>
      </c>
      <c r="F27" s="22">
        <v>0.96099999999999997</v>
      </c>
      <c r="G27" s="22"/>
      <c r="H27" s="25">
        <v>1680</v>
      </c>
      <c r="I27" s="22">
        <v>0.91</v>
      </c>
      <c r="J27" s="22">
        <v>0.89100000000000001</v>
      </c>
      <c r="K27" s="22">
        <v>0.90100000000000002</v>
      </c>
      <c r="L27" s="64"/>
      <c r="M27" s="64"/>
      <c r="N27" s="64"/>
      <c r="O27" s="64"/>
      <c r="P27" s="64"/>
      <c r="Q27" s="78">
        <f t="shared" si="0"/>
        <v>3260</v>
      </c>
      <c r="R27" s="78">
        <f>Q27-'By type'!C27</f>
        <v>0</v>
      </c>
    </row>
    <row r="28" spans="1:18" ht="14.1" customHeight="1" x14ac:dyDescent="0.2">
      <c r="A28" s="28" t="s">
        <v>23</v>
      </c>
      <c r="B28" s="27"/>
      <c r="C28" s="29">
        <v>80080</v>
      </c>
      <c r="D28" s="35">
        <v>0.91200000000000003</v>
      </c>
      <c r="E28" s="35">
        <v>0.89400000000000002</v>
      </c>
      <c r="F28" s="35">
        <v>0.90300000000000002</v>
      </c>
      <c r="G28" s="35"/>
      <c r="H28" s="36">
        <v>83150</v>
      </c>
      <c r="I28" s="35">
        <v>0.89500000000000002</v>
      </c>
      <c r="J28" s="35">
        <v>0.86099999999999999</v>
      </c>
      <c r="K28" s="35">
        <v>0.878</v>
      </c>
      <c r="L28" s="63"/>
      <c r="M28" s="63"/>
      <c r="N28" s="63"/>
      <c r="O28" s="63"/>
      <c r="P28" s="63"/>
      <c r="Q28" s="78">
        <f t="shared" si="0"/>
        <v>163230</v>
      </c>
      <c r="R28" s="78">
        <f>Q28-'By type'!C28</f>
        <v>0</v>
      </c>
    </row>
    <row r="29" spans="1:18" ht="14.1" customHeight="1" x14ac:dyDescent="0.2">
      <c r="B29" s="12" t="s">
        <v>24</v>
      </c>
      <c r="C29" s="21">
        <v>2600</v>
      </c>
      <c r="D29" s="22">
        <v>0.91900000000000004</v>
      </c>
      <c r="E29" s="22">
        <v>0.91400000000000003</v>
      </c>
      <c r="F29" s="22">
        <v>0.91700000000000004</v>
      </c>
      <c r="G29" s="22"/>
      <c r="H29" s="25">
        <v>2550</v>
      </c>
      <c r="I29" s="22">
        <v>0.83599999999999997</v>
      </c>
      <c r="J29" s="22">
        <v>0.79900000000000004</v>
      </c>
      <c r="K29" s="22">
        <v>0.81699999999999995</v>
      </c>
      <c r="L29" s="64"/>
      <c r="M29" s="64"/>
      <c r="N29" s="64"/>
      <c r="O29" s="64"/>
      <c r="P29" s="64"/>
      <c r="Q29" s="78">
        <f t="shared" si="0"/>
        <v>5150</v>
      </c>
      <c r="R29" s="78">
        <f>Q29-'By type'!C29</f>
        <v>0</v>
      </c>
    </row>
    <row r="30" spans="1:18" ht="14.1" customHeight="1" x14ac:dyDescent="0.2">
      <c r="B30" s="12" t="s">
        <v>25</v>
      </c>
      <c r="C30" s="21">
        <v>3320</v>
      </c>
      <c r="D30" s="22">
        <v>0.94699999999999995</v>
      </c>
      <c r="E30" s="22">
        <v>0.93400000000000005</v>
      </c>
      <c r="F30" s="22">
        <v>0.94</v>
      </c>
      <c r="G30" s="22"/>
      <c r="H30" s="25">
        <v>3430</v>
      </c>
      <c r="I30" s="22">
        <v>0.753</v>
      </c>
      <c r="J30" s="22">
        <v>0.72799999999999998</v>
      </c>
      <c r="K30" s="22">
        <v>0.74</v>
      </c>
      <c r="L30" s="64"/>
      <c r="M30" s="64"/>
      <c r="N30" s="64"/>
      <c r="O30" s="64"/>
      <c r="P30" s="64"/>
      <c r="Q30" s="78">
        <f t="shared" si="0"/>
        <v>6750</v>
      </c>
      <c r="R30" s="78">
        <f>Q30-'By type'!C30</f>
        <v>0</v>
      </c>
    </row>
    <row r="31" spans="1:18" ht="14.1" customHeight="1" x14ac:dyDescent="0.2">
      <c r="B31" s="12" t="s">
        <v>26</v>
      </c>
      <c r="C31" s="21">
        <v>2750</v>
      </c>
      <c r="D31" s="22">
        <v>0.97399999999999998</v>
      </c>
      <c r="E31" s="22">
        <v>0.96499999999999997</v>
      </c>
      <c r="F31" s="22">
        <v>0.96899999999999997</v>
      </c>
      <c r="G31" s="22"/>
      <c r="H31" s="25">
        <v>2790</v>
      </c>
      <c r="I31" s="22">
        <v>0.873</v>
      </c>
      <c r="J31" s="22">
        <v>0.83</v>
      </c>
      <c r="K31" s="22">
        <v>0.85</v>
      </c>
      <c r="L31" s="64"/>
      <c r="M31" s="64"/>
      <c r="N31" s="64"/>
      <c r="O31" s="64"/>
      <c r="P31" s="64"/>
      <c r="Q31" s="78">
        <f t="shared" si="0"/>
        <v>5540</v>
      </c>
      <c r="R31" s="78">
        <f>Q31-'By type'!C31</f>
        <v>0</v>
      </c>
    </row>
    <row r="32" spans="1:18" ht="14.1" customHeight="1" x14ac:dyDescent="0.2">
      <c r="B32" s="12" t="s">
        <v>27</v>
      </c>
      <c r="C32" s="21">
        <v>3170</v>
      </c>
      <c r="D32" s="22">
        <v>0.95799999999999996</v>
      </c>
      <c r="E32" s="22">
        <v>0.94899999999999995</v>
      </c>
      <c r="F32" s="22">
        <v>0.95299999999999996</v>
      </c>
      <c r="G32" s="22"/>
      <c r="H32" s="25">
        <v>3410</v>
      </c>
      <c r="I32" s="22">
        <v>0.93400000000000005</v>
      </c>
      <c r="J32" s="22">
        <v>0.91300000000000003</v>
      </c>
      <c r="K32" s="22">
        <v>0.92300000000000004</v>
      </c>
      <c r="L32" s="64"/>
      <c r="M32" s="64"/>
      <c r="N32" s="64"/>
      <c r="O32" s="64"/>
      <c r="P32" s="64"/>
      <c r="Q32" s="78">
        <f t="shared" si="0"/>
        <v>6580</v>
      </c>
      <c r="R32" s="78">
        <f>Q32-'By type'!C32</f>
        <v>0</v>
      </c>
    </row>
    <row r="33" spans="2:18" ht="14.1" customHeight="1" x14ac:dyDescent="0.2">
      <c r="B33" s="12" t="s">
        <v>28</v>
      </c>
      <c r="C33" s="21">
        <v>3350</v>
      </c>
      <c r="D33" s="22">
        <v>0.90200000000000002</v>
      </c>
      <c r="E33" s="22">
        <v>0.89700000000000002</v>
      </c>
      <c r="F33" s="22">
        <v>0.90100000000000002</v>
      </c>
      <c r="G33" s="22"/>
      <c r="H33" s="25">
        <v>3570</v>
      </c>
      <c r="I33" s="22">
        <v>0.874</v>
      </c>
      <c r="J33" s="22">
        <v>0.85199999999999998</v>
      </c>
      <c r="K33" s="22">
        <v>0.86399999999999999</v>
      </c>
      <c r="L33" s="64"/>
      <c r="M33" s="64"/>
      <c r="N33" s="64"/>
      <c r="O33" s="64"/>
      <c r="P33" s="64"/>
      <c r="Q33" s="78">
        <f t="shared" si="0"/>
        <v>6920</v>
      </c>
      <c r="R33" s="78">
        <f>Q33-'By type'!C33</f>
        <v>0</v>
      </c>
    </row>
    <row r="34" spans="2:18" ht="14.1" customHeight="1" x14ac:dyDescent="0.2">
      <c r="B34" s="12" t="s">
        <v>29</v>
      </c>
      <c r="C34" s="21">
        <v>1430</v>
      </c>
      <c r="D34" s="22">
        <v>0.94399999999999995</v>
      </c>
      <c r="E34" s="22">
        <v>0.88</v>
      </c>
      <c r="F34" s="22">
        <v>0.91200000000000003</v>
      </c>
      <c r="G34" s="22"/>
      <c r="H34" s="25">
        <v>1510</v>
      </c>
      <c r="I34" s="22">
        <v>0.90100000000000002</v>
      </c>
      <c r="J34" s="22">
        <v>0.86899999999999999</v>
      </c>
      <c r="K34" s="22">
        <v>0.88400000000000001</v>
      </c>
      <c r="L34" s="64"/>
      <c r="M34" s="64"/>
      <c r="N34" s="64"/>
      <c r="O34" s="64"/>
      <c r="P34" s="64"/>
      <c r="Q34" s="78">
        <f t="shared" si="0"/>
        <v>2940</v>
      </c>
      <c r="R34" s="78">
        <f>Q34-'By type'!C34</f>
        <v>0</v>
      </c>
    </row>
    <row r="35" spans="2:18" ht="14.1" customHeight="1" x14ac:dyDescent="0.2">
      <c r="B35" s="12" t="s">
        <v>30</v>
      </c>
      <c r="C35" s="21">
        <v>160</v>
      </c>
      <c r="D35" s="22">
        <v>1</v>
      </c>
      <c r="E35" s="22">
        <v>5.1999999999999998E-2</v>
      </c>
      <c r="F35" s="22">
        <v>7.5999999999999998E-2</v>
      </c>
      <c r="G35" s="22"/>
      <c r="H35" s="25">
        <v>250</v>
      </c>
      <c r="I35" s="22">
        <v>9.0999999999999998E-2</v>
      </c>
      <c r="J35" s="22">
        <v>1.4999999999999999E-2</v>
      </c>
      <c r="K35" s="22">
        <v>4.9000000000000002E-2</v>
      </c>
      <c r="L35" s="64"/>
      <c r="M35" s="64"/>
      <c r="N35" s="64"/>
      <c r="O35" s="64"/>
      <c r="P35" s="64"/>
      <c r="Q35" s="78">
        <f t="shared" si="0"/>
        <v>410</v>
      </c>
      <c r="R35" s="78">
        <f>Q35-'By type'!C35</f>
        <v>0</v>
      </c>
    </row>
    <row r="36" spans="2:18" ht="14.1" customHeight="1" x14ac:dyDescent="0.2">
      <c r="B36" s="12" t="s">
        <v>31</v>
      </c>
      <c r="C36" s="21">
        <v>3660</v>
      </c>
      <c r="D36" s="22">
        <v>0.48399999999999999</v>
      </c>
      <c r="E36" s="22">
        <v>0.51100000000000001</v>
      </c>
      <c r="F36" s="22">
        <v>0.497</v>
      </c>
      <c r="G36" s="22"/>
      <c r="H36" s="25">
        <v>4330</v>
      </c>
      <c r="I36" s="22">
        <v>0.91100000000000003</v>
      </c>
      <c r="J36" s="22">
        <v>0.88300000000000001</v>
      </c>
      <c r="K36" s="22">
        <v>0.89800000000000002</v>
      </c>
      <c r="L36" s="64"/>
      <c r="M36" s="64"/>
      <c r="N36" s="64"/>
      <c r="O36" s="64"/>
      <c r="P36" s="64"/>
      <c r="Q36" s="78">
        <f t="shared" si="0"/>
        <v>7990</v>
      </c>
      <c r="R36" s="78">
        <f>Q36-'By type'!C36</f>
        <v>0</v>
      </c>
    </row>
    <row r="37" spans="2:18" ht="14.1" customHeight="1" x14ac:dyDescent="0.2">
      <c r="B37" s="12" t="s">
        <v>32</v>
      </c>
      <c r="C37" s="21">
        <v>3390</v>
      </c>
      <c r="D37" s="22">
        <v>0.97799999999999998</v>
      </c>
      <c r="E37" s="22">
        <v>0.97</v>
      </c>
      <c r="F37" s="22">
        <v>0.97399999999999998</v>
      </c>
      <c r="G37" s="22"/>
      <c r="H37" s="25">
        <v>3510</v>
      </c>
      <c r="I37" s="22">
        <v>0.94599999999999995</v>
      </c>
      <c r="J37" s="22">
        <v>0.92500000000000004</v>
      </c>
      <c r="K37" s="22">
        <v>0.93500000000000005</v>
      </c>
      <c r="L37" s="64"/>
      <c r="M37" s="64"/>
      <c r="N37" s="64"/>
      <c r="O37" s="64"/>
      <c r="P37" s="64"/>
      <c r="Q37" s="78">
        <f t="shared" si="0"/>
        <v>6900</v>
      </c>
      <c r="R37" s="78">
        <f>Q37-'By type'!C37</f>
        <v>0</v>
      </c>
    </row>
    <row r="38" spans="2:18" ht="14.1" customHeight="1" x14ac:dyDescent="0.2">
      <c r="B38" s="12" t="s">
        <v>33</v>
      </c>
      <c r="C38" s="21">
        <v>3900</v>
      </c>
      <c r="D38" s="22">
        <v>0.93899999999999995</v>
      </c>
      <c r="E38" s="22">
        <v>0.92300000000000004</v>
      </c>
      <c r="F38" s="22">
        <v>0.93100000000000005</v>
      </c>
      <c r="G38" s="22"/>
      <c r="H38" s="25">
        <v>3900</v>
      </c>
      <c r="I38" s="22">
        <v>0.94599999999999995</v>
      </c>
      <c r="J38" s="22">
        <v>0.90500000000000003</v>
      </c>
      <c r="K38" s="22">
        <v>0.92400000000000004</v>
      </c>
      <c r="L38" s="64"/>
      <c r="M38" s="64"/>
      <c r="N38" s="64"/>
      <c r="O38" s="64"/>
      <c r="P38" s="64"/>
      <c r="Q38" s="78">
        <f t="shared" si="0"/>
        <v>7800</v>
      </c>
      <c r="R38" s="78">
        <f>Q38-'By type'!C38</f>
        <v>0</v>
      </c>
    </row>
    <row r="39" spans="2:18" ht="14.1" customHeight="1" x14ac:dyDescent="0.2">
      <c r="B39" s="12" t="s">
        <v>46</v>
      </c>
      <c r="C39" s="21">
        <v>2680</v>
      </c>
      <c r="D39" s="22">
        <v>0.94199999999999995</v>
      </c>
      <c r="E39" s="22">
        <v>0.91600000000000004</v>
      </c>
      <c r="F39" s="22">
        <v>0.92800000000000005</v>
      </c>
      <c r="G39" s="22"/>
      <c r="H39" s="25">
        <v>2680</v>
      </c>
      <c r="I39" s="22">
        <v>0.83699999999999997</v>
      </c>
      <c r="J39" s="22">
        <v>0.78600000000000003</v>
      </c>
      <c r="K39" s="22">
        <v>0.81100000000000005</v>
      </c>
      <c r="L39" s="64"/>
      <c r="M39" s="64"/>
      <c r="N39" s="64"/>
      <c r="O39" s="64"/>
      <c r="P39" s="64"/>
      <c r="Q39" s="78">
        <f t="shared" si="0"/>
        <v>5360</v>
      </c>
      <c r="R39" s="78">
        <f>Q39-'By type'!C39</f>
        <v>0</v>
      </c>
    </row>
    <row r="40" spans="2:18" ht="14.1" customHeight="1" x14ac:dyDescent="0.2">
      <c r="B40" s="12" t="s">
        <v>47</v>
      </c>
      <c r="C40" s="21">
        <v>2610</v>
      </c>
      <c r="D40" s="22">
        <v>0.91600000000000004</v>
      </c>
      <c r="E40" s="22">
        <v>0.879</v>
      </c>
      <c r="F40" s="22">
        <v>0.89800000000000002</v>
      </c>
      <c r="G40" s="22"/>
      <c r="H40" s="25">
        <v>2480</v>
      </c>
      <c r="I40" s="22">
        <v>0.95099999999999996</v>
      </c>
      <c r="J40" s="22">
        <v>0.89100000000000001</v>
      </c>
      <c r="K40" s="22">
        <v>0.92200000000000004</v>
      </c>
      <c r="L40" s="64"/>
      <c r="M40" s="64"/>
      <c r="N40" s="64"/>
      <c r="O40" s="64"/>
      <c r="P40" s="64"/>
      <c r="Q40" s="78">
        <f t="shared" si="0"/>
        <v>5090</v>
      </c>
      <c r="R40" s="78">
        <f>Q40-'By type'!C40</f>
        <v>0</v>
      </c>
    </row>
    <row r="41" spans="2:18" ht="14.1" customHeight="1" x14ac:dyDescent="0.2">
      <c r="B41" s="12" t="s">
        <v>48</v>
      </c>
      <c r="C41" s="21">
        <v>1130</v>
      </c>
      <c r="D41" s="22">
        <v>0.93799999999999994</v>
      </c>
      <c r="E41" s="22">
        <v>0.93200000000000005</v>
      </c>
      <c r="F41" s="22">
        <v>0.93500000000000005</v>
      </c>
      <c r="G41" s="22"/>
      <c r="H41" s="25">
        <v>1130</v>
      </c>
      <c r="I41" s="22">
        <v>0.92800000000000005</v>
      </c>
      <c r="J41" s="22">
        <v>0.92100000000000004</v>
      </c>
      <c r="K41" s="22">
        <v>0.92500000000000004</v>
      </c>
      <c r="L41" s="64"/>
      <c r="M41" s="64"/>
      <c r="N41" s="64"/>
      <c r="O41" s="64"/>
      <c r="P41" s="64"/>
      <c r="Q41" s="78">
        <f t="shared" si="0"/>
        <v>2260</v>
      </c>
      <c r="R41" s="78">
        <f>Q41-'By type'!C41</f>
        <v>0</v>
      </c>
    </row>
    <row r="42" spans="2:18" ht="14.1" customHeight="1" x14ac:dyDescent="0.2">
      <c r="B42" s="12" t="s">
        <v>49</v>
      </c>
      <c r="C42" s="21">
        <v>2610</v>
      </c>
      <c r="D42" s="22">
        <v>0.76800000000000002</v>
      </c>
      <c r="E42" s="22">
        <v>0.71799999999999997</v>
      </c>
      <c r="F42" s="22">
        <v>0.74299999999999999</v>
      </c>
      <c r="G42" s="22"/>
      <c r="H42" s="25">
        <v>2520</v>
      </c>
      <c r="I42" s="22">
        <v>0.81399999999999995</v>
      </c>
      <c r="J42" s="22">
        <v>0.78</v>
      </c>
      <c r="K42" s="22">
        <v>0.79700000000000004</v>
      </c>
      <c r="L42" s="64"/>
      <c r="M42" s="64"/>
      <c r="N42" s="64"/>
      <c r="O42" s="64"/>
      <c r="P42" s="64"/>
      <c r="Q42" s="78">
        <f t="shared" si="0"/>
        <v>5130</v>
      </c>
      <c r="R42" s="78">
        <f>Q42-'By type'!C42</f>
        <v>0</v>
      </c>
    </row>
    <row r="43" spans="2:18" ht="14.1" customHeight="1" x14ac:dyDescent="0.2">
      <c r="B43" s="12" t="s">
        <v>50</v>
      </c>
      <c r="C43" s="21">
        <v>2350</v>
      </c>
      <c r="D43" s="22">
        <v>0.98499999999999999</v>
      </c>
      <c r="E43" s="22">
        <v>0.97499999999999998</v>
      </c>
      <c r="F43" s="22">
        <v>0.98</v>
      </c>
      <c r="G43" s="22"/>
      <c r="H43" s="25">
        <v>2450</v>
      </c>
      <c r="I43" s="22">
        <v>0.97</v>
      </c>
      <c r="J43" s="22">
        <v>0.96299999999999997</v>
      </c>
      <c r="K43" s="22">
        <v>0.96699999999999997</v>
      </c>
      <c r="L43" s="64"/>
      <c r="M43" s="64"/>
      <c r="N43" s="64"/>
      <c r="O43" s="64"/>
      <c r="P43" s="64"/>
      <c r="Q43" s="78">
        <f t="shared" si="0"/>
        <v>4800</v>
      </c>
      <c r="R43" s="78">
        <f>Q43-'By type'!C43</f>
        <v>0</v>
      </c>
    </row>
    <row r="44" spans="2:18" ht="14.1" customHeight="1" x14ac:dyDescent="0.2">
      <c r="B44" s="12" t="s">
        <v>51</v>
      </c>
      <c r="C44" s="21">
        <v>2830</v>
      </c>
      <c r="D44" s="22">
        <v>0.95599999999999996</v>
      </c>
      <c r="E44" s="22">
        <v>0.95299999999999996</v>
      </c>
      <c r="F44" s="22">
        <v>0.95399999999999996</v>
      </c>
      <c r="G44" s="22"/>
      <c r="H44" s="25">
        <v>2930</v>
      </c>
      <c r="I44" s="22">
        <v>0.87</v>
      </c>
      <c r="J44" s="22">
        <v>0.83399999999999996</v>
      </c>
      <c r="K44" s="22">
        <v>0.85199999999999998</v>
      </c>
      <c r="L44" s="64"/>
      <c r="M44" s="64"/>
      <c r="N44" s="64"/>
      <c r="O44" s="64"/>
      <c r="P44" s="64"/>
      <c r="Q44" s="78">
        <f t="shared" si="0"/>
        <v>5760</v>
      </c>
      <c r="R44" s="78">
        <f>Q44-'By type'!C44</f>
        <v>0</v>
      </c>
    </row>
    <row r="45" spans="2:18" ht="14.1" customHeight="1" x14ac:dyDescent="0.2">
      <c r="B45" s="12" t="s">
        <v>52</v>
      </c>
      <c r="C45" s="21">
        <v>2920</v>
      </c>
      <c r="D45" s="22">
        <v>0.95899999999999996</v>
      </c>
      <c r="E45" s="22">
        <v>0.94399999999999995</v>
      </c>
      <c r="F45" s="22">
        <v>0.95099999999999996</v>
      </c>
      <c r="G45" s="22"/>
      <c r="H45" s="25">
        <v>3080</v>
      </c>
      <c r="I45" s="22">
        <v>0.93</v>
      </c>
      <c r="J45" s="22">
        <v>0.90800000000000003</v>
      </c>
      <c r="K45" s="22">
        <v>0.91800000000000004</v>
      </c>
      <c r="L45" s="64"/>
      <c r="M45" s="64"/>
      <c r="N45" s="64"/>
      <c r="O45" s="64"/>
      <c r="P45" s="64"/>
      <c r="Q45" s="78">
        <f t="shared" si="0"/>
        <v>6000</v>
      </c>
      <c r="R45" s="78">
        <f>Q45-'By type'!C45</f>
        <v>0</v>
      </c>
    </row>
    <row r="46" spans="2:18" ht="14.1" customHeight="1" x14ac:dyDescent="0.2">
      <c r="B46" s="12" t="s">
        <v>53</v>
      </c>
      <c r="C46" s="21">
        <v>2390</v>
      </c>
      <c r="D46" s="22">
        <v>0.95599999999999996</v>
      </c>
      <c r="E46" s="22">
        <v>0.93100000000000005</v>
      </c>
      <c r="F46" s="22">
        <v>0.94299999999999995</v>
      </c>
      <c r="G46" s="22"/>
      <c r="H46" s="25">
        <v>2460</v>
      </c>
      <c r="I46" s="22">
        <v>0.93700000000000006</v>
      </c>
      <c r="J46" s="22">
        <v>0.89700000000000002</v>
      </c>
      <c r="K46" s="22">
        <v>0.91500000000000004</v>
      </c>
      <c r="L46" s="64"/>
      <c r="M46" s="64"/>
      <c r="N46" s="64"/>
      <c r="O46" s="64"/>
      <c r="P46" s="64"/>
      <c r="Q46" s="78">
        <f t="shared" si="0"/>
        <v>4850</v>
      </c>
      <c r="R46" s="78">
        <f>Q46-'By type'!C46</f>
        <v>0</v>
      </c>
    </row>
    <row r="47" spans="2:18" ht="14.1" customHeight="1" x14ac:dyDescent="0.2">
      <c r="B47" s="12" t="s">
        <v>54</v>
      </c>
      <c r="C47" s="21">
        <v>1760</v>
      </c>
      <c r="D47" s="22">
        <v>0.91800000000000004</v>
      </c>
      <c r="E47" s="22">
        <v>0.86899999999999999</v>
      </c>
      <c r="F47" s="22">
        <v>0.89400000000000002</v>
      </c>
      <c r="G47" s="22"/>
      <c r="H47" s="25">
        <v>1750</v>
      </c>
      <c r="I47" s="22">
        <v>0.91500000000000004</v>
      </c>
      <c r="J47" s="22">
        <v>0.82799999999999996</v>
      </c>
      <c r="K47" s="22">
        <v>0.86899999999999999</v>
      </c>
      <c r="L47" s="64"/>
      <c r="M47" s="64"/>
      <c r="N47" s="64"/>
      <c r="O47" s="64"/>
      <c r="P47" s="64"/>
      <c r="Q47" s="78">
        <f t="shared" si="0"/>
        <v>3510</v>
      </c>
      <c r="R47" s="78">
        <f>Q47-'By type'!C47</f>
        <v>0</v>
      </c>
    </row>
    <row r="48" spans="2:18" ht="14.1" customHeight="1" x14ac:dyDescent="0.2">
      <c r="B48" s="12" t="s">
        <v>55</v>
      </c>
      <c r="C48" s="21">
        <v>740</v>
      </c>
      <c r="D48" s="22">
        <v>0.89100000000000001</v>
      </c>
      <c r="E48" s="22">
        <v>0.88100000000000001</v>
      </c>
      <c r="F48" s="22">
        <v>0.88600000000000001</v>
      </c>
      <c r="G48" s="22"/>
      <c r="H48" s="25">
        <v>720</v>
      </c>
      <c r="I48" s="22">
        <v>0.91</v>
      </c>
      <c r="J48" s="22">
        <v>0.88</v>
      </c>
      <c r="K48" s="22">
        <v>0.89400000000000002</v>
      </c>
      <c r="L48" s="64"/>
      <c r="M48" s="64"/>
      <c r="N48" s="64"/>
      <c r="O48" s="64"/>
      <c r="P48" s="64"/>
      <c r="Q48" s="78">
        <f t="shared" si="0"/>
        <v>1460</v>
      </c>
      <c r="R48" s="78">
        <f>Q48-'By type'!C48</f>
        <v>0</v>
      </c>
    </row>
    <row r="49" spans="1:18" ht="14.1" customHeight="1" x14ac:dyDescent="0.2">
      <c r="B49" s="12" t="s">
        <v>56</v>
      </c>
      <c r="C49" s="21">
        <v>1480</v>
      </c>
      <c r="D49" s="22">
        <v>0.91900000000000004</v>
      </c>
      <c r="E49" s="22">
        <v>0.90400000000000003</v>
      </c>
      <c r="F49" s="22">
        <v>0.91300000000000003</v>
      </c>
      <c r="G49" s="22"/>
      <c r="H49" s="25">
        <v>1540</v>
      </c>
      <c r="I49" s="22">
        <v>0.91800000000000004</v>
      </c>
      <c r="J49" s="22">
        <v>0.90100000000000002</v>
      </c>
      <c r="K49" s="22">
        <v>0.91200000000000003</v>
      </c>
      <c r="L49" s="64"/>
      <c r="M49" s="64"/>
      <c r="N49" s="64"/>
      <c r="O49" s="64"/>
      <c r="P49" s="64"/>
      <c r="Q49" s="78">
        <f t="shared" si="0"/>
        <v>3020</v>
      </c>
      <c r="R49" s="78">
        <f>Q49-'By type'!C49</f>
        <v>0</v>
      </c>
    </row>
    <row r="50" spans="1:18" ht="14.1" customHeight="1" x14ac:dyDescent="0.2">
      <c r="B50" s="12" t="s">
        <v>57</v>
      </c>
      <c r="C50" s="21">
        <v>2550</v>
      </c>
      <c r="D50" s="22">
        <v>0.88700000000000001</v>
      </c>
      <c r="E50" s="22">
        <v>0.85299999999999998</v>
      </c>
      <c r="F50" s="22">
        <v>0.87</v>
      </c>
      <c r="G50" s="22"/>
      <c r="H50" s="25">
        <v>2650</v>
      </c>
      <c r="I50" s="22">
        <v>0.93400000000000005</v>
      </c>
      <c r="J50" s="22">
        <v>0.90600000000000003</v>
      </c>
      <c r="K50" s="22">
        <v>0.92</v>
      </c>
      <c r="L50" s="64"/>
      <c r="M50" s="64"/>
      <c r="N50" s="64"/>
      <c r="O50" s="64"/>
      <c r="P50" s="64"/>
      <c r="Q50" s="78">
        <f t="shared" si="0"/>
        <v>5200</v>
      </c>
      <c r="R50" s="78">
        <f>Q50-'By type'!C50</f>
        <v>0</v>
      </c>
    </row>
    <row r="51" spans="1:18" ht="14.1" customHeight="1" x14ac:dyDescent="0.2">
      <c r="B51" s="12" t="s">
        <v>58</v>
      </c>
      <c r="C51" s="21">
        <v>2640</v>
      </c>
      <c r="D51" s="22">
        <v>0.98799999999999999</v>
      </c>
      <c r="E51" s="22">
        <v>0.98199999999999998</v>
      </c>
      <c r="F51" s="22">
        <v>0.98499999999999999</v>
      </c>
      <c r="G51" s="22"/>
      <c r="H51" s="25">
        <v>3000</v>
      </c>
      <c r="I51" s="22">
        <v>0.77600000000000002</v>
      </c>
      <c r="J51" s="22">
        <v>0.74299999999999999</v>
      </c>
      <c r="K51" s="22">
        <v>0.76200000000000001</v>
      </c>
      <c r="L51" s="64"/>
      <c r="M51" s="64"/>
      <c r="N51" s="64"/>
      <c r="O51" s="64"/>
      <c r="P51" s="64"/>
      <c r="Q51" s="78">
        <f t="shared" si="0"/>
        <v>5640</v>
      </c>
      <c r="R51" s="78">
        <f>Q51-'By type'!C51</f>
        <v>0</v>
      </c>
    </row>
    <row r="52" spans="1:18" ht="14.1" customHeight="1" x14ac:dyDescent="0.2">
      <c r="B52" s="12" t="s">
        <v>59</v>
      </c>
      <c r="C52" s="21">
        <v>1830</v>
      </c>
      <c r="D52" s="22">
        <v>0.92300000000000004</v>
      </c>
      <c r="E52" s="22">
        <v>0.91300000000000003</v>
      </c>
      <c r="F52" s="22">
        <v>0.91900000000000004</v>
      </c>
      <c r="G52" s="22"/>
      <c r="H52" s="25">
        <v>2030</v>
      </c>
      <c r="I52" s="22">
        <v>0.89200000000000002</v>
      </c>
      <c r="J52" s="22">
        <v>0.88</v>
      </c>
      <c r="K52" s="22">
        <v>0.88800000000000001</v>
      </c>
      <c r="L52" s="64"/>
      <c r="M52" s="64"/>
      <c r="N52" s="64"/>
      <c r="O52" s="64"/>
      <c r="P52" s="64"/>
      <c r="Q52" s="78">
        <f t="shared" si="0"/>
        <v>3860</v>
      </c>
      <c r="R52" s="78">
        <f>Q52-'By type'!C52</f>
        <v>0</v>
      </c>
    </row>
    <row r="53" spans="1:18" ht="14.1" customHeight="1" x14ac:dyDescent="0.2">
      <c r="B53" s="12" t="s">
        <v>60</v>
      </c>
      <c r="C53" s="21">
        <v>3890</v>
      </c>
      <c r="D53" s="22">
        <v>0.95099999999999996</v>
      </c>
      <c r="E53" s="22">
        <v>0.93500000000000005</v>
      </c>
      <c r="F53" s="22">
        <v>0.94299999999999995</v>
      </c>
      <c r="G53" s="22"/>
      <c r="H53" s="25">
        <v>3730</v>
      </c>
      <c r="I53" s="22">
        <v>0.90500000000000003</v>
      </c>
      <c r="J53" s="22">
        <v>0.876</v>
      </c>
      <c r="K53" s="22">
        <v>0.89</v>
      </c>
      <c r="L53" s="64"/>
      <c r="M53" s="64"/>
      <c r="N53" s="64"/>
      <c r="O53" s="64"/>
      <c r="P53" s="64"/>
      <c r="Q53" s="78">
        <f t="shared" si="0"/>
        <v>7620</v>
      </c>
      <c r="R53" s="78">
        <f>Q53-'By type'!C53</f>
        <v>0</v>
      </c>
    </row>
    <row r="54" spans="1:18" ht="14.1" customHeight="1" x14ac:dyDescent="0.2">
      <c r="B54" s="12" t="s">
        <v>61</v>
      </c>
      <c r="C54" s="21">
        <v>3390</v>
      </c>
      <c r="D54" s="22">
        <v>0.97199999999999998</v>
      </c>
      <c r="E54" s="22">
        <v>0.95899999999999996</v>
      </c>
      <c r="F54" s="22">
        <v>0.96499999999999997</v>
      </c>
      <c r="G54" s="22"/>
      <c r="H54" s="25">
        <v>3480</v>
      </c>
      <c r="I54" s="22">
        <v>0.94399999999999995</v>
      </c>
      <c r="J54" s="22">
        <v>0.91500000000000004</v>
      </c>
      <c r="K54" s="22">
        <v>0.92900000000000005</v>
      </c>
      <c r="L54" s="64"/>
      <c r="M54" s="64"/>
      <c r="N54" s="64"/>
      <c r="O54" s="64"/>
      <c r="P54" s="64"/>
      <c r="Q54" s="78">
        <f t="shared" si="0"/>
        <v>6870</v>
      </c>
      <c r="R54" s="78">
        <f>Q54-'By type'!C54</f>
        <v>0</v>
      </c>
    </row>
    <row r="55" spans="1:18" ht="14.1" customHeight="1" x14ac:dyDescent="0.2">
      <c r="B55" s="12" t="s">
        <v>62</v>
      </c>
      <c r="C55" s="21">
        <v>1040</v>
      </c>
      <c r="D55" s="22">
        <v>0.94</v>
      </c>
      <c r="E55" s="22">
        <v>0.94199999999999995</v>
      </c>
      <c r="F55" s="22">
        <v>0.94099999999999995</v>
      </c>
      <c r="G55" s="22"/>
      <c r="H55" s="25">
        <v>1180</v>
      </c>
      <c r="I55" s="22">
        <v>0.92</v>
      </c>
      <c r="J55" s="22">
        <v>0.91400000000000003</v>
      </c>
      <c r="K55" s="22">
        <v>0.91900000000000004</v>
      </c>
      <c r="L55" s="64"/>
      <c r="M55" s="64"/>
      <c r="N55" s="64"/>
      <c r="O55" s="64"/>
      <c r="P55" s="64"/>
      <c r="Q55" s="78">
        <f t="shared" si="0"/>
        <v>2220</v>
      </c>
      <c r="R55" s="78">
        <f>Q55-'By type'!C55</f>
        <v>0</v>
      </c>
    </row>
    <row r="56" spans="1:18" ht="14.1" customHeight="1" x14ac:dyDescent="0.2">
      <c r="B56" s="12" t="s">
        <v>63</v>
      </c>
      <c r="C56" s="21">
        <v>2540</v>
      </c>
      <c r="D56" s="22">
        <v>0.94499999999999995</v>
      </c>
      <c r="E56" s="22">
        <v>0.90100000000000002</v>
      </c>
      <c r="F56" s="22">
        <v>0.92300000000000004</v>
      </c>
      <c r="G56" s="22"/>
      <c r="H56" s="25">
        <v>2920</v>
      </c>
      <c r="I56" s="22">
        <v>0.93</v>
      </c>
      <c r="J56" s="22">
        <v>0.90800000000000003</v>
      </c>
      <c r="K56" s="22">
        <v>0.91900000000000004</v>
      </c>
      <c r="L56" s="64"/>
      <c r="M56" s="64"/>
      <c r="N56" s="64"/>
      <c r="O56" s="64"/>
      <c r="P56" s="64"/>
      <c r="Q56" s="78">
        <f t="shared" si="0"/>
        <v>5460</v>
      </c>
      <c r="R56" s="78">
        <f>Q56-'By type'!C56</f>
        <v>0</v>
      </c>
    </row>
    <row r="57" spans="1:18" ht="14.1" customHeight="1" x14ac:dyDescent="0.2">
      <c r="B57" s="12" t="s">
        <v>64</v>
      </c>
      <c r="C57" s="21">
        <v>2200</v>
      </c>
      <c r="D57" s="22">
        <v>0.91400000000000003</v>
      </c>
      <c r="E57" s="22">
        <v>0.92400000000000004</v>
      </c>
      <c r="F57" s="22">
        <v>0.92</v>
      </c>
      <c r="G57" s="22"/>
      <c r="H57" s="25">
        <v>2400</v>
      </c>
      <c r="I57" s="22">
        <v>0.88600000000000001</v>
      </c>
      <c r="J57" s="22">
        <v>0.84799999999999998</v>
      </c>
      <c r="K57" s="22">
        <v>0.86699999999999999</v>
      </c>
      <c r="L57" s="64"/>
      <c r="M57" s="64"/>
      <c r="N57" s="64"/>
      <c r="O57" s="64"/>
      <c r="P57" s="64"/>
      <c r="Q57" s="78">
        <f t="shared" si="0"/>
        <v>4600</v>
      </c>
      <c r="R57" s="78">
        <f>Q57-'By type'!C57</f>
        <v>0</v>
      </c>
    </row>
    <row r="58" spans="1:18" ht="14.1" customHeight="1" x14ac:dyDescent="0.2">
      <c r="B58" s="12" t="s">
        <v>65</v>
      </c>
      <c r="C58" s="21">
        <v>2520</v>
      </c>
      <c r="D58" s="22">
        <v>0.92600000000000005</v>
      </c>
      <c r="E58" s="22">
        <v>0.90300000000000002</v>
      </c>
      <c r="F58" s="22">
        <v>0.91500000000000004</v>
      </c>
      <c r="G58" s="22"/>
      <c r="H58" s="25">
        <v>2620</v>
      </c>
      <c r="I58" s="22">
        <v>0.88900000000000001</v>
      </c>
      <c r="J58" s="22">
        <v>0.83399999999999996</v>
      </c>
      <c r="K58" s="22">
        <v>0.86099999999999999</v>
      </c>
      <c r="L58" s="64"/>
      <c r="M58" s="64"/>
      <c r="N58" s="64"/>
      <c r="O58" s="64"/>
      <c r="P58" s="64"/>
      <c r="Q58" s="78">
        <f t="shared" si="0"/>
        <v>5140</v>
      </c>
      <c r="R58" s="78">
        <f>Q58-'By type'!C58</f>
        <v>0</v>
      </c>
    </row>
    <row r="59" spans="1:18" ht="14.1" customHeight="1" x14ac:dyDescent="0.2">
      <c r="B59" s="12" t="s">
        <v>66</v>
      </c>
      <c r="C59" s="21">
        <v>3080</v>
      </c>
      <c r="D59" s="22">
        <v>0.877</v>
      </c>
      <c r="E59" s="22">
        <v>0.82699999999999996</v>
      </c>
      <c r="F59" s="22">
        <v>0.85</v>
      </c>
      <c r="G59" s="22"/>
      <c r="H59" s="25">
        <v>3030</v>
      </c>
      <c r="I59" s="22">
        <v>0.89300000000000002</v>
      </c>
      <c r="J59" s="22">
        <v>0.85399999999999998</v>
      </c>
      <c r="K59" s="22">
        <v>0.874</v>
      </c>
      <c r="L59" s="64"/>
      <c r="M59" s="64"/>
      <c r="N59" s="64"/>
      <c r="O59" s="64"/>
      <c r="P59" s="64"/>
      <c r="Q59" s="78">
        <f t="shared" si="0"/>
        <v>6110</v>
      </c>
      <c r="R59" s="78">
        <f>Q59-'By type'!C59</f>
        <v>0</v>
      </c>
    </row>
    <row r="60" spans="1:18" ht="14.1" customHeight="1" x14ac:dyDescent="0.2">
      <c r="B60" s="12" t="s">
        <v>67</v>
      </c>
      <c r="C60" s="21">
        <v>1960</v>
      </c>
      <c r="D60" s="22">
        <v>0.89300000000000002</v>
      </c>
      <c r="E60" s="22">
        <v>0.88400000000000001</v>
      </c>
      <c r="F60" s="22">
        <v>0.88800000000000001</v>
      </c>
      <c r="G60" s="22"/>
      <c r="H60" s="25">
        <v>1870</v>
      </c>
      <c r="I60" s="22">
        <v>0.92900000000000005</v>
      </c>
      <c r="J60" s="22">
        <v>0.85699999999999998</v>
      </c>
      <c r="K60" s="22">
        <v>0.89300000000000002</v>
      </c>
      <c r="L60" s="64"/>
      <c r="M60" s="64"/>
      <c r="N60" s="64"/>
      <c r="O60" s="64"/>
      <c r="P60" s="64"/>
      <c r="Q60" s="78">
        <f t="shared" si="0"/>
        <v>3830</v>
      </c>
      <c r="R60" s="78">
        <f>Q60-'By type'!C60</f>
        <v>0</v>
      </c>
    </row>
    <row r="61" spans="1:18" ht="14.1" customHeight="1" x14ac:dyDescent="0.2">
      <c r="B61" s="12" t="s">
        <v>68</v>
      </c>
      <c r="C61" s="21">
        <v>1210</v>
      </c>
      <c r="D61" s="22">
        <v>0.94</v>
      </c>
      <c r="E61" s="22">
        <v>0.91600000000000004</v>
      </c>
      <c r="F61" s="22">
        <v>0.92800000000000005</v>
      </c>
      <c r="G61" s="22"/>
      <c r="H61" s="25">
        <v>1250</v>
      </c>
      <c r="I61" s="22">
        <v>0.92</v>
      </c>
      <c r="J61" s="22">
        <v>0.86799999999999999</v>
      </c>
      <c r="K61" s="22">
        <v>0.89300000000000002</v>
      </c>
      <c r="L61" s="64"/>
      <c r="M61" s="64"/>
      <c r="N61" s="64"/>
      <c r="O61" s="64"/>
      <c r="P61" s="64"/>
      <c r="Q61" s="78">
        <f t="shared" si="0"/>
        <v>2460</v>
      </c>
      <c r="R61" s="78">
        <f>Q61-'By type'!C61</f>
        <v>0</v>
      </c>
    </row>
    <row r="62" spans="1:18" ht="14.1" customHeight="1" x14ac:dyDescent="0.2">
      <c r="A62" s="28" t="s">
        <v>69</v>
      </c>
      <c r="B62" s="27"/>
      <c r="C62" s="29">
        <v>63870</v>
      </c>
      <c r="D62" s="35">
        <v>0.93500000000000005</v>
      </c>
      <c r="E62" s="35">
        <v>0.91500000000000004</v>
      </c>
      <c r="F62" s="35">
        <v>0.92400000000000004</v>
      </c>
      <c r="G62" s="35"/>
      <c r="H62" s="29">
        <v>66060</v>
      </c>
      <c r="I62" s="35">
        <v>0.84499999999999997</v>
      </c>
      <c r="J62" s="35">
        <v>0.81100000000000005</v>
      </c>
      <c r="K62" s="35">
        <v>0.82699999999999996</v>
      </c>
      <c r="L62" s="63"/>
      <c r="M62" s="63"/>
      <c r="N62" s="63"/>
      <c r="O62" s="63"/>
      <c r="P62" s="63"/>
      <c r="Q62" s="78">
        <f t="shared" si="0"/>
        <v>129930</v>
      </c>
      <c r="R62" s="78">
        <f>Q62-'By type'!C62</f>
        <v>0</v>
      </c>
    </row>
    <row r="63" spans="1:18" ht="14.1" customHeight="1" x14ac:dyDescent="0.2">
      <c r="B63" s="12" t="s">
        <v>70</v>
      </c>
      <c r="C63" s="21">
        <v>1770</v>
      </c>
      <c r="D63" s="22">
        <v>0.95</v>
      </c>
      <c r="E63" s="22">
        <v>0.94599999999999995</v>
      </c>
      <c r="F63" s="22">
        <v>0.94699999999999995</v>
      </c>
      <c r="G63" s="22"/>
      <c r="H63" s="25">
        <v>1770</v>
      </c>
      <c r="I63" s="22">
        <v>0.91200000000000003</v>
      </c>
      <c r="J63" s="22">
        <v>0.86799999999999999</v>
      </c>
      <c r="K63" s="22">
        <v>0.89</v>
      </c>
      <c r="L63" s="64"/>
      <c r="M63" s="64"/>
      <c r="N63" s="64"/>
      <c r="O63" s="64"/>
      <c r="P63" s="64"/>
      <c r="Q63" s="78">
        <f t="shared" si="0"/>
        <v>3540</v>
      </c>
      <c r="R63" s="78">
        <f>Q63-'By type'!C63</f>
        <v>0</v>
      </c>
    </row>
    <row r="64" spans="1:18" ht="14.1" customHeight="1" x14ac:dyDescent="0.2">
      <c r="B64" s="12" t="s">
        <v>71</v>
      </c>
      <c r="C64" s="21">
        <v>6290</v>
      </c>
      <c r="D64" s="22">
        <v>0.94199999999999995</v>
      </c>
      <c r="E64" s="22">
        <v>0.94099999999999995</v>
      </c>
      <c r="F64" s="22">
        <v>0.94199999999999995</v>
      </c>
      <c r="G64" s="22"/>
      <c r="H64" s="25">
        <v>6600</v>
      </c>
      <c r="I64" s="22">
        <v>0.9</v>
      </c>
      <c r="J64" s="22">
        <v>0.86799999999999999</v>
      </c>
      <c r="K64" s="22">
        <v>0.88400000000000001</v>
      </c>
      <c r="L64" s="64"/>
      <c r="M64" s="64"/>
      <c r="N64" s="64"/>
      <c r="O64" s="64"/>
      <c r="P64" s="64"/>
      <c r="Q64" s="78">
        <f t="shared" si="0"/>
        <v>12890</v>
      </c>
      <c r="R64" s="78">
        <f>Q64-'By type'!C64</f>
        <v>0</v>
      </c>
    </row>
    <row r="65" spans="1:18" ht="14.1" customHeight="1" x14ac:dyDescent="0.2">
      <c r="B65" s="12" t="s">
        <v>72</v>
      </c>
      <c r="C65" s="21">
        <v>2800</v>
      </c>
      <c r="D65" s="22">
        <v>0.93400000000000005</v>
      </c>
      <c r="E65" s="22">
        <v>0.93300000000000005</v>
      </c>
      <c r="F65" s="22">
        <v>0.93300000000000005</v>
      </c>
      <c r="G65" s="22"/>
      <c r="H65" s="25">
        <v>2810</v>
      </c>
      <c r="I65" s="22">
        <v>0.88300000000000001</v>
      </c>
      <c r="J65" s="22">
        <v>0.83899999999999997</v>
      </c>
      <c r="K65" s="22">
        <v>0.86</v>
      </c>
      <c r="L65" s="64"/>
      <c r="M65" s="64"/>
      <c r="N65" s="64"/>
      <c r="O65" s="64"/>
      <c r="P65" s="64"/>
      <c r="Q65" s="78">
        <f t="shared" si="0"/>
        <v>5610</v>
      </c>
      <c r="R65" s="78">
        <f>Q65-'By type'!C65</f>
        <v>0</v>
      </c>
    </row>
    <row r="66" spans="1:18" ht="14.1" customHeight="1" x14ac:dyDescent="0.2">
      <c r="B66" s="12" t="s">
        <v>73</v>
      </c>
      <c r="C66" s="21">
        <v>15860</v>
      </c>
      <c r="D66" s="22">
        <v>0.92600000000000005</v>
      </c>
      <c r="E66" s="22">
        <v>0.90500000000000003</v>
      </c>
      <c r="F66" s="22">
        <v>0.91500000000000004</v>
      </c>
      <c r="G66" s="22"/>
      <c r="H66" s="25">
        <v>16070</v>
      </c>
      <c r="I66" s="22">
        <v>0.79300000000000004</v>
      </c>
      <c r="J66" s="22">
        <v>0.77100000000000002</v>
      </c>
      <c r="K66" s="22">
        <v>0.78200000000000003</v>
      </c>
      <c r="L66" s="64"/>
      <c r="M66" s="64"/>
      <c r="N66" s="64"/>
      <c r="O66" s="64"/>
      <c r="P66" s="64"/>
      <c r="Q66" s="78">
        <f t="shared" si="0"/>
        <v>31930</v>
      </c>
      <c r="R66" s="78">
        <f>Q66-'By type'!C66</f>
        <v>0</v>
      </c>
    </row>
    <row r="67" spans="1:18" ht="14.1" customHeight="1" x14ac:dyDescent="0.2">
      <c r="B67" s="12" t="s">
        <v>74</v>
      </c>
      <c r="C67" s="21">
        <v>12420</v>
      </c>
      <c r="D67" s="22">
        <v>0.95599999999999996</v>
      </c>
      <c r="E67" s="22">
        <v>0.93400000000000005</v>
      </c>
      <c r="F67" s="22">
        <v>0.94499999999999995</v>
      </c>
      <c r="G67" s="22"/>
      <c r="H67" s="25">
        <v>12710</v>
      </c>
      <c r="I67" s="22">
        <v>0.88600000000000001</v>
      </c>
      <c r="J67" s="22">
        <v>0.84599999999999997</v>
      </c>
      <c r="K67" s="22">
        <v>0.86599999999999999</v>
      </c>
      <c r="L67" s="64"/>
      <c r="M67" s="64"/>
      <c r="N67" s="64"/>
      <c r="O67" s="64"/>
      <c r="P67" s="64"/>
      <c r="Q67" s="78">
        <f t="shared" si="0"/>
        <v>25130</v>
      </c>
      <c r="R67" s="78">
        <f>Q67-'By type'!C67</f>
        <v>0</v>
      </c>
    </row>
    <row r="68" spans="1:18" ht="14.1" customHeight="1" x14ac:dyDescent="0.2">
      <c r="B68" s="12" t="s">
        <v>75</v>
      </c>
      <c r="C68" s="21">
        <v>2430</v>
      </c>
      <c r="D68" s="22">
        <v>0.96299999999999997</v>
      </c>
      <c r="E68" s="22">
        <v>0.94399999999999995</v>
      </c>
      <c r="F68" s="22">
        <v>0.95299999999999996</v>
      </c>
      <c r="G68" s="22"/>
      <c r="H68" s="25">
        <v>2510</v>
      </c>
      <c r="I68" s="22">
        <v>0.88600000000000001</v>
      </c>
      <c r="J68" s="22">
        <v>0.871</v>
      </c>
      <c r="K68" s="22">
        <v>0.879</v>
      </c>
      <c r="L68" s="64"/>
      <c r="M68" s="64"/>
      <c r="N68" s="64"/>
      <c r="O68" s="64"/>
      <c r="P68" s="64"/>
      <c r="Q68" s="78">
        <f t="shared" si="0"/>
        <v>4940</v>
      </c>
      <c r="R68" s="78">
        <f>Q68-'By type'!C68</f>
        <v>0</v>
      </c>
    </row>
    <row r="69" spans="1:18" ht="14.1" customHeight="1" x14ac:dyDescent="0.2">
      <c r="B69" s="12" t="s">
        <v>76</v>
      </c>
      <c r="C69" s="21">
        <v>8810</v>
      </c>
      <c r="D69" s="22">
        <v>0.92100000000000004</v>
      </c>
      <c r="E69" s="22">
        <v>0.90600000000000003</v>
      </c>
      <c r="F69" s="22">
        <v>0.91300000000000003</v>
      </c>
      <c r="G69" s="22"/>
      <c r="H69" s="25">
        <v>9080</v>
      </c>
      <c r="I69" s="22">
        <v>0.82599999999999996</v>
      </c>
      <c r="J69" s="22">
        <v>0.78200000000000003</v>
      </c>
      <c r="K69" s="22">
        <v>0.80300000000000005</v>
      </c>
      <c r="L69" s="64"/>
      <c r="M69" s="64"/>
      <c r="N69" s="64"/>
      <c r="O69" s="64"/>
      <c r="P69" s="64"/>
      <c r="Q69" s="78">
        <f t="shared" si="0"/>
        <v>17890</v>
      </c>
      <c r="R69" s="78">
        <f>Q69-'By type'!C69</f>
        <v>0</v>
      </c>
    </row>
    <row r="70" spans="1:18" ht="14.1" customHeight="1" x14ac:dyDescent="0.2">
      <c r="B70" s="12" t="s">
        <v>77</v>
      </c>
      <c r="C70" s="21">
        <v>2240</v>
      </c>
      <c r="D70" s="22">
        <v>0.93500000000000005</v>
      </c>
      <c r="E70" s="22">
        <v>0.89900000000000002</v>
      </c>
      <c r="F70" s="22">
        <v>0.91700000000000004</v>
      </c>
      <c r="G70" s="22"/>
      <c r="H70" s="25">
        <v>2370</v>
      </c>
      <c r="I70" s="22">
        <v>0.88800000000000001</v>
      </c>
      <c r="J70" s="22">
        <v>0.82699999999999996</v>
      </c>
      <c r="K70" s="22">
        <v>0.85599999999999998</v>
      </c>
      <c r="L70" s="64"/>
      <c r="M70" s="64"/>
      <c r="N70" s="64"/>
      <c r="O70" s="64"/>
      <c r="P70" s="64"/>
      <c r="Q70" s="78">
        <f t="shared" si="0"/>
        <v>4610</v>
      </c>
      <c r="R70" s="78">
        <f>Q70-'By type'!C70</f>
        <v>0</v>
      </c>
    </row>
    <row r="71" spans="1:18" ht="14.1" customHeight="1" x14ac:dyDescent="0.2">
      <c r="B71" s="12" t="s">
        <v>78</v>
      </c>
      <c r="C71" s="21">
        <v>1740</v>
      </c>
      <c r="D71" s="22">
        <v>0.86499999999999999</v>
      </c>
      <c r="E71" s="22">
        <v>0.72399999999999998</v>
      </c>
      <c r="F71" s="22">
        <v>0.79100000000000004</v>
      </c>
      <c r="G71" s="22"/>
      <c r="H71" s="25">
        <v>2120</v>
      </c>
      <c r="I71" s="22">
        <v>0.70599999999999996</v>
      </c>
      <c r="J71" s="22">
        <v>0.68799999999999994</v>
      </c>
      <c r="K71" s="22">
        <v>0.69699999999999995</v>
      </c>
      <c r="L71" s="64"/>
      <c r="M71" s="64"/>
      <c r="N71" s="64"/>
      <c r="O71" s="64"/>
      <c r="P71" s="64"/>
      <c r="Q71" s="78">
        <f t="shared" si="0"/>
        <v>3860</v>
      </c>
      <c r="R71" s="78">
        <f>Q71-'By type'!C71</f>
        <v>0</v>
      </c>
    </row>
    <row r="72" spans="1:18" ht="14.1" customHeight="1" x14ac:dyDescent="0.2">
      <c r="B72" s="12" t="s">
        <v>79</v>
      </c>
      <c r="C72" s="21">
        <v>7680</v>
      </c>
      <c r="D72" s="22">
        <v>0.92400000000000004</v>
      </c>
      <c r="E72" s="22">
        <v>0.91500000000000004</v>
      </c>
      <c r="F72" s="22">
        <v>0.92</v>
      </c>
      <c r="G72" s="22"/>
      <c r="H72" s="25">
        <v>8160</v>
      </c>
      <c r="I72" s="22">
        <v>0.82899999999999996</v>
      </c>
      <c r="J72" s="22">
        <v>0.79800000000000004</v>
      </c>
      <c r="K72" s="22">
        <v>0.81299999999999994</v>
      </c>
      <c r="L72" s="64"/>
      <c r="M72" s="64"/>
      <c r="N72" s="64"/>
      <c r="O72" s="64"/>
      <c r="P72" s="64"/>
      <c r="Q72" s="78">
        <f t="shared" ref="Q72:Q135" si="1">+H72+C72</f>
        <v>15840</v>
      </c>
      <c r="R72" s="78">
        <f>Q72-'By type'!C72</f>
        <v>0</v>
      </c>
    </row>
    <row r="73" spans="1:18" ht="14.1" customHeight="1" x14ac:dyDescent="0.2">
      <c r="B73" s="12" t="s">
        <v>80</v>
      </c>
      <c r="C73" s="21">
        <v>1830</v>
      </c>
      <c r="D73" s="22">
        <v>0.95099999999999996</v>
      </c>
      <c r="E73" s="22">
        <v>0.93300000000000005</v>
      </c>
      <c r="F73" s="22">
        <v>0.94199999999999995</v>
      </c>
      <c r="G73" s="22"/>
      <c r="H73" s="25">
        <v>1860</v>
      </c>
      <c r="I73" s="22">
        <v>0.88500000000000001</v>
      </c>
      <c r="J73" s="22">
        <v>0.86199999999999999</v>
      </c>
      <c r="K73" s="22">
        <v>0.873</v>
      </c>
      <c r="L73" s="64"/>
      <c r="M73" s="64"/>
      <c r="N73" s="64"/>
      <c r="O73" s="64"/>
      <c r="P73" s="64"/>
      <c r="Q73" s="78">
        <f t="shared" si="1"/>
        <v>3690</v>
      </c>
      <c r="R73" s="78">
        <f>Q73-'By type'!C73</f>
        <v>0</v>
      </c>
    </row>
    <row r="74" spans="1:18" ht="14.1" customHeight="1" x14ac:dyDescent="0.2">
      <c r="A74" s="28" t="s">
        <v>81</v>
      </c>
      <c r="B74" s="27"/>
      <c r="C74" s="29">
        <v>55620</v>
      </c>
      <c r="D74" s="35">
        <v>0.92500000000000004</v>
      </c>
      <c r="E74" s="35">
        <v>0.90800000000000003</v>
      </c>
      <c r="F74" s="35">
        <v>0.91600000000000004</v>
      </c>
      <c r="G74" s="35"/>
      <c r="H74" s="36">
        <v>57090</v>
      </c>
      <c r="I74" s="35">
        <v>0.84799999999999998</v>
      </c>
      <c r="J74" s="35">
        <v>0.81699999999999995</v>
      </c>
      <c r="K74" s="35">
        <v>0.83199999999999996</v>
      </c>
      <c r="L74" s="63"/>
      <c r="M74" s="63"/>
      <c r="N74" s="63"/>
      <c r="O74" s="63"/>
      <c r="P74" s="63"/>
      <c r="Q74" s="78">
        <f t="shared" si="1"/>
        <v>112710</v>
      </c>
      <c r="R74" s="78">
        <f>Q74-'By type'!C74</f>
        <v>0</v>
      </c>
    </row>
    <row r="75" spans="1:18" ht="14.1" customHeight="1" x14ac:dyDescent="0.2">
      <c r="B75" s="12" t="s">
        <v>82</v>
      </c>
      <c r="C75" s="21">
        <v>1600</v>
      </c>
      <c r="D75" s="22">
        <v>0.96099999999999997</v>
      </c>
      <c r="E75" s="22">
        <v>0.94199999999999995</v>
      </c>
      <c r="F75" s="22">
        <v>0.95099999999999996</v>
      </c>
      <c r="G75" s="22"/>
      <c r="H75" s="25">
        <v>1700</v>
      </c>
      <c r="I75" s="22">
        <v>0.90800000000000003</v>
      </c>
      <c r="J75" s="22">
        <v>0.877</v>
      </c>
      <c r="K75" s="22">
        <v>0.89200000000000002</v>
      </c>
      <c r="L75" s="64"/>
      <c r="M75" s="64"/>
      <c r="N75" s="64"/>
      <c r="O75" s="64"/>
      <c r="P75" s="64"/>
      <c r="Q75" s="78">
        <f t="shared" si="1"/>
        <v>3300</v>
      </c>
      <c r="R75" s="78">
        <f>Q75-'By type'!C75</f>
        <v>0</v>
      </c>
    </row>
    <row r="76" spans="1:18" ht="14.1" customHeight="1" x14ac:dyDescent="0.2">
      <c r="B76" s="12" t="s">
        <v>83</v>
      </c>
      <c r="C76" s="21">
        <v>1510</v>
      </c>
      <c r="D76" s="22">
        <v>0.90900000000000003</v>
      </c>
      <c r="E76" s="22">
        <v>0.90100000000000002</v>
      </c>
      <c r="F76" s="22">
        <v>0.90500000000000003</v>
      </c>
      <c r="G76" s="22"/>
      <c r="H76" s="25">
        <v>1620</v>
      </c>
      <c r="I76" s="22">
        <v>0.70099999999999996</v>
      </c>
      <c r="J76" s="22">
        <v>0.69699999999999995</v>
      </c>
      <c r="K76" s="22">
        <v>0.69899999999999995</v>
      </c>
      <c r="L76" s="64"/>
      <c r="M76" s="64"/>
      <c r="N76" s="64"/>
      <c r="O76" s="64"/>
      <c r="P76" s="64"/>
      <c r="Q76" s="78">
        <f t="shared" si="1"/>
        <v>3130</v>
      </c>
      <c r="R76" s="78">
        <f>Q76-'By type'!C76</f>
        <v>0</v>
      </c>
    </row>
    <row r="77" spans="1:18" ht="14.1" customHeight="1" x14ac:dyDescent="0.2">
      <c r="B77" s="12" t="s">
        <v>84</v>
      </c>
      <c r="C77" s="21">
        <v>3750</v>
      </c>
      <c r="D77" s="22">
        <v>0.83899999999999997</v>
      </c>
      <c r="E77" s="22">
        <v>0.83399999999999996</v>
      </c>
      <c r="F77" s="22">
        <v>0.83599999999999997</v>
      </c>
      <c r="G77" s="22"/>
      <c r="H77" s="25">
        <v>3910</v>
      </c>
      <c r="I77" s="22">
        <v>0.81200000000000006</v>
      </c>
      <c r="J77" s="22">
        <v>0.79100000000000004</v>
      </c>
      <c r="K77" s="22">
        <v>0.80100000000000005</v>
      </c>
      <c r="L77" s="64"/>
      <c r="M77" s="64"/>
      <c r="N77" s="64"/>
      <c r="O77" s="64"/>
      <c r="P77" s="64"/>
      <c r="Q77" s="78">
        <f t="shared" si="1"/>
        <v>7660</v>
      </c>
      <c r="R77" s="78">
        <f>Q77-'By type'!C77</f>
        <v>0</v>
      </c>
    </row>
    <row r="78" spans="1:18" ht="14.1" customHeight="1" x14ac:dyDescent="0.2">
      <c r="B78" s="12" t="s">
        <v>215</v>
      </c>
      <c r="C78" s="21">
        <v>5980</v>
      </c>
      <c r="D78" s="22">
        <v>0.95799999999999996</v>
      </c>
      <c r="E78" s="22">
        <v>0.94399999999999995</v>
      </c>
      <c r="F78" s="22">
        <v>0.95099999999999996</v>
      </c>
      <c r="G78" s="22"/>
      <c r="H78" s="25">
        <v>5950</v>
      </c>
      <c r="I78" s="22">
        <v>0.90300000000000002</v>
      </c>
      <c r="J78" s="22">
        <v>0.86799999999999999</v>
      </c>
      <c r="K78" s="22">
        <v>0.88500000000000001</v>
      </c>
      <c r="L78" s="64"/>
      <c r="M78" s="64"/>
      <c r="N78" s="64"/>
      <c r="O78" s="64"/>
      <c r="P78" s="64"/>
      <c r="Q78" s="78">
        <f t="shared" si="1"/>
        <v>11930</v>
      </c>
      <c r="R78" s="78">
        <f>Q78-'By type'!C78</f>
        <v>0</v>
      </c>
    </row>
    <row r="79" spans="1:18" ht="14.1" customHeight="1" x14ac:dyDescent="0.2">
      <c r="B79" s="12" t="s">
        <v>86</v>
      </c>
      <c r="C79" s="21">
        <v>8220</v>
      </c>
      <c r="D79" s="22">
        <v>0.94699999999999995</v>
      </c>
      <c r="E79" s="22">
        <v>0.93200000000000005</v>
      </c>
      <c r="F79" s="22">
        <v>0.93899999999999995</v>
      </c>
      <c r="G79" s="22"/>
      <c r="H79" s="25">
        <v>8130</v>
      </c>
      <c r="I79" s="22">
        <v>0.88300000000000001</v>
      </c>
      <c r="J79" s="22">
        <v>0.84699999999999998</v>
      </c>
      <c r="K79" s="22">
        <v>0.86499999999999999</v>
      </c>
      <c r="L79" s="64"/>
      <c r="M79" s="64"/>
      <c r="N79" s="64"/>
      <c r="O79" s="64"/>
      <c r="P79" s="64"/>
      <c r="Q79" s="78">
        <f t="shared" si="1"/>
        <v>16350</v>
      </c>
      <c r="R79" s="78">
        <f>Q79-'By type'!C79</f>
        <v>0</v>
      </c>
    </row>
    <row r="80" spans="1:18" ht="14.1" customHeight="1" x14ac:dyDescent="0.2">
      <c r="B80" s="12" t="s">
        <v>87</v>
      </c>
      <c r="C80" s="21">
        <v>4250</v>
      </c>
      <c r="D80" s="22">
        <v>0.94299999999999995</v>
      </c>
      <c r="E80" s="22">
        <v>0.91500000000000004</v>
      </c>
      <c r="F80" s="22">
        <v>0.92800000000000005</v>
      </c>
      <c r="G80" s="22"/>
      <c r="H80" s="25">
        <v>4340</v>
      </c>
      <c r="I80" s="22">
        <v>0.89</v>
      </c>
      <c r="J80" s="22">
        <v>0.82099999999999995</v>
      </c>
      <c r="K80" s="22">
        <v>0.85399999999999998</v>
      </c>
      <c r="L80" s="64"/>
      <c r="M80" s="64"/>
      <c r="N80" s="64"/>
      <c r="O80" s="64"/>
      <c r="P80" s="64"/>
      <c r="Q80" s="78">
        <f t="shared" si="1"/>
        <v>8590</v>
      </c>
      <c r="R80" s="78">
        <f>Q80-'By type'!C80</f>
        <v>0</v>
      </c>
    </row>
    <row r="81" spans="1:18" ht="14.1" customHeight="1" x14ac:dyDescent="0.2">
      <c r="B81" s="12" t="s">
        <v>88</v>
      </c>
      <c r="C81" s="21">
        <v>6360</v>
      </c>
      <c r="D81" s="22">
        <v>0.91800000000000004</v>
      </c>
      <c r="E81" s="22">
        <v>0.88600000000000001</v>
      </c>
      <c r="F81" s="22">
        <v>0.90100000000000002</v>
      </c>
      <c r="G81" s="22"/>
      <c r="H81" s="25">
        <v>6560</v>
      </c>
      <c r="I81" s="22">
        <v>0.81899999999999995</v>
      </c>
      <c r="J81" s="22">
        <v>0.79</v>
      </c>
      <c r="K81" s="22">
        <v>0.80400000000000005</v>
      </c>
      <c r="L81" s="64"/>
      <c r="M81" s="64"/>
      <c r="N81" s="64"/>
      <c r="O81" s="64"/>
      <c r="P81" s="64"/>
      <c r="Q81" s="78">
        <f t="shared" si="1"/>
        <v>12920</v>
      </c>
      <c r="R81" s="78">
        <f>Q81-'By type'!C81</f>
        <v>0</v>
      </c>
    </row>
    <row r="82" spans="1:18" ht="14.1" customHeight="1" x14ac:dyDescent="0.2">
      <c r="B82" s="12" t="s">
        <v>89</v>
      </c>
      <c r="C82" s="21">
        <v>2190</v>
      </c>
      <c r="D82" s="22">
        <v>0.96699999999999997</v>
      </c>
      <c r="E82" s="22">
        <v>0.96499999999999997</v>
      </c>
      <c r="F82" s="22">
        <v>0.96599999999999997</v>
      </c>
      <c r="G82" s="22"/>
      <c r="H82" s="25">
        <v>2250</v>
      </c>
      <c r="I82" s="22">
        <v>0.92</v>
      </c>
      <c r="J82" s="22">
        <v>0.90900000000000003</v>
      </c>
      <c r="K82" s="22">
        <v>0.91500000000000004</v>
      </c>
      <c r="L82" s="64"/>
      <c r="M82" s="64"/>
      <c r="N82" s="64"/>
      <c r="O82" s="64"/>
      <c r="P82" s="64"/>
      <c r="Q82" s="78">
        <f t="shared" si="1"/>
        <v>4440</v>
      </c>
      <c r="R82" s="78">
        <f>Q82-'By type'!C82</f>
        <v>0</v>
      </c>
    </row>
    <row r="83" spans="1:18" ht="14.1" customHeight="1" x14ac:dyDescent="0.2">
      <c r="B83" s="12" t="s">
        <v>90</v>
      </c>
      <c r="C83" s="21">
        <v>2890</v>
      </c>
      <c r="D83" s="22">
        <v>0.95499999999999996</v>
      </c>
      <c r="E83" s="22">
        <v>0.93700000000000006</v>
      </c>
      <c r="F83" s="22">
        <v>0.94599999999999995</v>
      </c>
      <c r="G83" s="22"/>
      <c r="H83" s="25">
        <v>2910</v>
      </c>
      <c r="I83" s="22">
        <v>0.87</v>
      </c>
      <c r="J83" s="22">
        <v>0.85899999999999999</v>
      </c>
      <c r="K83" s="22">
        <v>0.86499999999999999</v>
      </c>
      <c r="L83" s="64"/>
      <c r="M83" s="64"/>
      <c r="N83" s="64"/>
      <c r="O83" s="64"/>
      <c r="P83" s="64"/>
      <c r="Q83" s="78">
        <f t="shared" si="1"/>
        <v>5800</v>
      </c>
      <c r="R83" s="78">
        <f>Q83-'By type'!C83</f>
        <v>0</v>
      </c>
    </row>
    <row r="84" spans="1:18" ht="14.1" customHeight="1" x14ac:dyDescent="0.2">
      <c r="B84" s="12" t="s">
        <v>91</v>
      </c>
      <c r="C84" s="21">
        <v>1350</v>
      </c>
      <c r="D84" s="22">
        <v>0.82799999999999996</v>
      </c>
      <c r="E84" s="22">
        <v>0.83199999999999996</v>
      </c>
      <c r="F84" s="22">
        <v>0.83</v>
      </c>
      <c r="G84" s="22"/>
      <c r="H84" s="25">
        <v>1540</v>
      </c>
      <c r="I84" s="22">
        <v>0.59399999999999997</v>
      </c>
      <c r="J84" s="22">
        <v>0.47599999999999998</v>
      </c>
      <c r="K84" s="22">
        <v>0.53600000000000003</v>
      </c>
      <c r="L84" s="64"/>
      <c r="M84" s="64"/>
      <c r="N84" s="64"/>
      <c r="O84" s="64"/>
      <c r="P84" s="64"/>
      <c r="Q84" s="78">
        <f t="shared" si="1"/>
        <v>2890</v>
      </c>
      <c r="R84" s="78">
        <f>Q84-'By type'!C84</f>
        <v>0</v>
      </c>
    </row>
    <row r="85" spans="1:18" ht="14.1" customHeight="1" x14ac:dyDescent="0.2">
      <c r="B85" s="12" t="s">
        <v>92</v>
      </c>
      <c r="C85" s="21">
        <v>5540</v>
      </c>
      <c r="D85" s="22">
        <v>0.94399999999999995</v>
      </c>
      <c r="E85" s="22">
        <v>0.92900000000000005</v>
      </c>
      <c r="F85" s="22">
        <v>0.93700000000000006</v>
      </c>
      <c r="G85" s="22"/>
      <c r="H85" s="25">
        <v>5790</v>
      </c>
      <c r="I85" s="22">
        <v>0.85899999999999999</v>
      </c>
      <c r="J85" s="22">
        <v>0.83399999999999996</v>
      </c>
      <c r="K85" s="22">
        <v>0.84699999999999998</v>
      </c>
      <c r="L85" s="64"/>
      <c r="M85" s="64"/>
      <c r="N85" s="64"/>
      <c r="O85" s="64"/>
      <c r="P85" s="64"/>
      <c r="Q85" s="78">
        <f t="shared" si="1"/>
        <v>11330</v>
      </c>
      <c r="R85" s="78">
        <f>Q85-'By type'!C85</f>
        <v>0</v>
      </c>
    </row>
    <row r="86" spans="1:18" ht="14.1" customHeight="1" x14ac:dyDescent="0.2">
      <c r="B86" s="12" t="s">
        <v>93</v>
      </c>
      <c r="C86" s="21">
        <v>3040</v>
      </c>
      <c r="D86" s="22">
        <v>0.95</v>
      </c>
      <c r="E86" s="22">
        <v>0.92900000000000005</v>
      </c>
      <c r="F86" s="22">
        <v>0.93899999999999995</v>
      </c>
      <c r="G86" s="22"/>
      <c r="H86" s="25">
        <v>3180</v>
      </c>
      <c r="I86" s="22">
        <v>0.86399999999999999</v>
      </c>
      <c r="J86" s="22">
        <v>0.85199999999999998</v>
      </c>
      <c r="K86" s="22">
        <v>0.85799999999999998</v>
      </c>
      <c r="L86" s="64"/>
      <c r="M86" s="64"/>
      <c r="N86" s="64"/>
      <c r="O86" s="64"/>
      <c r="P86" s="64"/>
      <c r="Q86" s="78">
        <f t="shared" si="1"/>
        <v>6220</v>
      </c>
      <c r="R86" s="78">
        <f>Q86-'By type'!C86</f>
        <v>0</v>
      </c>
    </row>
    <row r="87" spans="1:18" ht="14.1" customHeight="1" x14ac:dyDescent="0.2">
      <c r="B87" s="12" t="s">
        <v>94</v>
      </c>
      <c r="C87" s="21">
        <v>2600</v>
      </c>
      <c r="D87" s="22">
        <v>0.94399999999999995</v>
      </c>
      <c r="E87" s="22">
        <v>0.93</v>
      </c>
      <c r="F87" s="22">
        <v>0.93700000000000006</v>
      </c>
      <c r="G87" s="22"/>
      <c r="H87" s="25">
        <v>2670</v>
      </c>
      <c r="I87" s="22">
        <v>0.88200000000000001</v>
      </c>
      <c r="J87" s="22">
        <v>0.86599999999999999</v>
      </c>
      <c r="K87" s="22">
        <v>0.874</v>
      </c>
      <c r="L87" s="64"/>
      <c r="M87" s="64"/>
      <c r="N87" s="64"/>
      <c r="O87" s="64"/>
      <c r="P87" s="64"/>
      <c r="Q87" s="78">
        <f t="shared" si="1"/>
        <v>5270</v>
      </c>
      <c r="R87" s="78">
        <f>Q87-'By type'!C87</f>
        <v>0</v>
      </c>
    </row>
    <row r="88" spans="1:18" ht="14.1" customHeight="1" x14ac:dyDescent="0.2">
      <c r="B88" s="12" t="s">
        <v>95</v>
      </c>
      <c r="C88" s="21">
        <v>1540</v>
      </c>
      <c r="D88" s="22">
        <v>0.95199999999999996</v>
      </c>
      <c r="E88" s="22">
        <v>0.95</v>
      </c>
      <c r="F88" s="22">
        <v>0.95099999999999996</v>
      </c>
      <c r="G88" s="22"/>
      <c r="H88" s="25">
        <v>1590</v>
      </c>
      <c r="I88" s="22">
        <v>0.89200000000000002</v>
      </c>
      <c r="J88" s="22">
        <v>0.89900000000000002</v>
      </c>
      <c r="K88" s="22">
        <v>0.89500000000000002</v>
      </c>
      <c r="L88" s="64"/>
      <c r="M88" s="64"/>
      <c r="N88" s="64"/>
      <c r="O88" s="64"/>
      <c r="P88" s="64"/>
      <c r="Q88" s="78">
        <f t="shared" si="1"/>
        <v>3130</v>
      </c>
      <c r="R88" s="78">
        <f>Q88-'By type'!C88</f>
        <v>0</v>
      </c>
    </row>
    <row r="89" spans="1:18" ht="14.1" customHeight="1" x14ac:dyDescent="0.2">
      <c r="B89" s="12" t="s">
        <v>96</v>
      </c>
      <c r="C89" s="21">
        <v>4800</v>
      </c>
      <c r="D89" s="22">
        <v>0.83299999999999996</v>
      </c>
      <c r="E89" s="22">
        <v>0.80500000000000005</v>
      </c>
      <c r="F89" s="22">
        <v>0.81899999999999995</v>
      </c>
      <c r="G89" s="22"/>
      <c r="H89" s="25">
        <v>4950</v>
      </c>
      <c r="I89" s="22">
        <v>0.76</v>
      </c>
      <c r="J89" s="22">
        <v>0.72499999999999998</v>
      </c>
      <c r="K89" s="22">
        <v>0.74199999999999999</v>
      </c>
      <c r="L89" s="64"/>
      <c r="M89" s="64"/>
      <c r="N89" s="64"/>
      <c r="O89" s="64"/>
      <c r="P89" s="64"/>
      <c r="Q89" s="78">
        <f t="shared" si="1"/>
        <v>9750</v>
      </c>
      <c r="R89" s="78">
        <f>Q89-'By type'!C89</f>
        <v>0</v>
      </c>
    </row>
    <row r="90" spans="1:18" ht="14.1" customHeight="1" x14ac:dyDescent="0.2">
      <c r="A90" s="28" t="s">
        <v>97</v>
      </c>
      <c r="B90" s="27"/>
      <c r="C90" s="29">
        <v>62510</v>
      </c>
      <c r="D90" s="35">
        <v>0.93400000000000005</v>
      </c>
      <c r="E90" s="35">
        <v>0.91500000000000004</v>
      </c>
      <c r="F90" s="35">
        <v>0.92400000000000004</v>
      </c>
      <c r="G90" s="35"/>
      <c r="H90" s="36">
        <v>64240</v>
      </c>
      <c r="I90" s="35">
        <v>0.82599999999999996</v>
      </c>
      <c r="J90" s="35">
        <v>0.8</v>
      </c>
      <c r="K90" s="35">
        <v>0.81299999999999994</v>
      </c>
      <c r="L90" s="63"/>
      <c r="M90" s="63"/>
      <c r="N90" s="63"/>
      <c r="O90" s="63"/>
      <c r="P90" s="63"/>
      <c r="Q90" s="78">
        <f t="shared" si="1"/>
        <v>126750</v>
      </c>
      <c r="R90" s="78">
        <f>Q90-'By type'!C90</f>
        <v>0</v>
      </c>
    </row>
    <row r="91" spans="1:18" ht="14.1" customHeight="1" x14ac:dyDescent="0.2">
      <c r="B91" s="12" t="s">
        <v>98</v>
      </c>
      <c r="C91" s="21">
        <v>12670</v>
      </c>
      <c r="D91" s="22">
        <v>0.90500000000000003</v>
      </c>
      <c r="E91" s="22">
        <v>0.89300000000000002</v>
      </c>
      <c r="F91" s="22">
        <v>0.89900000000000002</v>
      </c>
      <c r="G91" s="22"/>
      <c r="H91" s="25">
        <v>12910</v>
      </c>
      <c r="I91" s="22">
        <v>0.65900000000000003</v>
      </c>
      <c r="J91" s="22">
        <v>0.66300000000000003</v>
      </c>
      <c r="K91" s="22">
        <v>0.66100000000000003</v>
      </c>
      <c r="L91" s="64"/>
      <c r="M91" s="64"/>
      <c r="N91" s="64"/>
      <c r="O91" s="64"/>
      <c r="P91" s="64"/>
      <c r="Q91" s="78">
        <f t="shared" si="1"/>
        <v>25580</v>
      </c>
      <c r="R91" s="78">
        <f>Q91-'By type'!C91</f>
        <v>0</v>
      </c>
    </row>
    <row r="92" spans="1:18" ht="14.1" customHeight="1" x14ac:dyDescent="0.2">
      <c r="B92" s="12" t="s">
        <v>99</v>
      </c>
      <c r="C92" s="21">
        <v>3770</v>
      </c>
      <c r="D92" s="22">
        <v>0.94599999999999995</v>
      </c>
      <c r="E92" s="22">
        <v>0.92100000000000004</v>
      </c>
      <c r="F92" s="22">
        <v>0.93400000000000005</v>
      </c>
      <c r="G92" s="22"/>
      <c r="H92" s="25">
        <v>3680</v>
      </c>
      <c r="I92" s="22">
        <v>0.86399999999999999</v>
      </c>
      <c r="J92" s="22">
        <v>0.81699999999999995</v>
      </c>
      <c r="K92" s="22">
        <v>0.84</v>
      </c>
      <c r="L92" s="64"/>
      <c r="M92" s="64"/>
      <c r="N92" s="64"/>
      <c r="O92" s="64"/>
      <c r="P92" s="64"/>
      <c r="Q92" s="78">
        <f t="shared" si="1"/>
        <v>7450</v>
      </c>
      <c r="R92" s="78">
        <f>Q92-'By type'!C92</f>
        <v>0</v>
      </c>
    </row>
    <row r="93" spans="1:18" ht="14.1" customHeight="1" x14ac:dyDescent="0.2">
      <c r="B93" s="12" t="s">
        <v>100</v>
      </c>
      <c r="C93" s="21">
        <v>3490</v>
      </c>
      <c r="D93" s="22">
        <v>0.92100000000000004</v>
      </c>
      <c r="E93" s="22">
        <v>0.90900000000000003</v>
      </c>
      <c r="F93" s="22">
        <v>0.91500000000000004</v>
      </c>
      <c r="G93" s="22"/>
      <c r="H93" s="25">
        <v>3770</v>
      </c>
      <c r="I93" s="22">
        <v>0.80200000000000005</v>
      </c>
      <c r="J93" s="22">
        <v>0.76800000000000002</v>
      </c>
      <c r="K93" s="22">
        <v>0.78400000000000003</v>
      </c>
      <c r="L93" s="64"/>
      <c r="M93" s="64"/>
      <c r="N93" s="64"/>
      <c r="O93" s="64"/>
      <c r="P93" s="64"/>
      <c r="Q93" s="78">
        <f t="shared" si="1"/>
        <v>7260</v>
      </c>
      <c r="R93" s="78">
        <f>Q93-'By type'!C93</f>
        <v>0</v>
      </c>
    </row>
    <row r="94" spans="1:18" ht="14.1" customHeight="1" x14ac:dyDescent="0.2">
      <c r="B94" s="12" t="s">
        <v>101</v>
      </c>
      <c r="C94" s="21">
        <v>1940</v>
      </c>
      <c r="D94" s="22">
        <v>0.89</v>
      </c>
      <c r="E94" s="22">
        <v>0.90400000000000003</v>
      </c>
      <c r="F94" s="22">
        <v>0.89800000000000002</v>
      </c>
      <c r="G94" s="22"/>
      <c r="H94" s="25">
        <v>1940</v>
      </c>
      <c r="I94" s="22">
        <v>0.85199999999999998</v>
      </c>
      <c r="J94" s="22">
        <v>0.80900000000000005</v>
      </c>
      <c r="K94" s="22">
        <v>0.82799999999999996</v>
      </c>
      <c r="L94" s="64"/>
      <c r="M94" s="64"/>
      <c r="N94" s="64"/>
      <c r="O94" s="64"/>
      <c r="P94" s="64"/>
      <c r="Q94" s="78">
        <f t="shared" si="1"/>
        <v>3880</v>
      </c>
      <c r="R94" s="78">
        <f>Q94-'By type'!C94</f>
        <v>0</v>
      </c>
    </row>
    <row r="95" spans="1:18" ht="14.1" customHeight="1" x14ac:dyDescent="0.2">
      <c r="B95" s="12" t="s">
        <v>102</v>
      </c>
      <c r="C95" s="21">
        <v>3480</v>
      </c>
      <c r="D95" s="22">
        <v>0.95099999999999996</v>
      </c>
      <c r="E95" s="22">
        <v>0.92100000000000004</v>
      </c>
      <c r="F95" s="22">
        <v>0.93500000000000005</v>
      </c>
      <c r="G95" s="22"/>
      <c r="H95" s="25">
        <v>3910</v>
      </c>
      <c r="I95" s="22">
        <v>0.91200000000000003</v>
      </c>
      <c r="J95" s="22">
        <v>0.88300000000000001</v>
      </c>
      <c r="K95" s="22">
        <v>0.89800000000000002</v>
      </c>
      <c r="L95" s="64"/>
      <c r="M95" s="64"/>
      <c r="N95" s="64"/>
      <c r="O95" s="64"/>
      <c r="P95" s="64"/>
      <c r="Q95" s="78">
        <f t="shared" si="1"/>
        <v>7390</v>
      </c>
      <c r="R95" s="78">
        <f>Q95-'By type'!C95</f>
        <v>0</v>
      </c>
    </row>
    <row r="96" spans="1:18" ht="14.1" customHeight="1" x14ac:dyDescent="0.2">
      <c r="B96" s="12" t="s">
        <v>103</v>
      </c>
      <c r="C96" s="21">
        <v>3010</v>
      </c>
      <c r="D96" s="22">
        <v>0.94099999999999995</v>
      </c>
      <c r="E96" s="22">
        <v>0.90100000000000002</v>
      </c>
      <c r="F96" s="22">
        <v>0.91900000000000004</v>
      </c>
      <c r="G96" s="22"/>
      <c r="H96" s="25">
        <v>3080</v>
      </c>
      <c r="I96" s="22">
        <v>0.85699999999999998</v>
      </c>
      <c r="J96" s="22">
        <v>0.81799999999999995</v>
      </c>
      <c r="K96" s="22">
        <v>0.83699999999999997</v>
      </c>
      <c r="L96" s="64"/>
      <c r="M96" s="64"/>
      <c r="N96" s="64"/>
      <c r="O96" s="64"/>
      <c r="P96" s="64"/>
      <c r="Q96" s="78">
        <f t="shared" si="1"/>
        <v>6090</v>
      </c>
      <c r="R96" s="78">
        <f>Q96-'By type'!C96</f>
        <v>0</v>
      </c>
    </row>
    <row r="97" spans="1:18" ht="14.1" customHeight="1" x14ac:dyDescent="0.2">
      <c r="B97" s="12" t="s">
        <v>104</v>
      </c>
      <c r="C97" s="21">
        <v>2430</v>
      </c>
      <c r="D97" s="22">
        <v>0.95299999999999996</v>
      </c>
      <c r="E97" s="22">
        <v>0.92800000000000005</v>
      </c>
      <c r="F97" s="22">
        <v>0.94099999999999995</v>
      </c>
      <c r="G97" s="22"/>
      <c r="H97" s="25">
        <v>2490</v>
      </c>
      <c r="I97" s="22">
        <v>0.86099999999999999</v>
      </c>
      <c r="J97" s="22">
        <v>0.82299999999999995</v>
      </c>
      <c r="K97" s="22">
        <v>0.84199999999999997</v>
      </c>
      <c r="L97" s="64"/>
      <c r="M97" s="64"/>
      <c r="N97" s="64"/>
      <c r="O97" s="64"/>
      <c r="P97" s="64"/>
      <c r="Q97" s="78">
        <f t="shared" si="1"/>
        <v>4920</v>
      </c>
      <c r="R97" s="78">
        <f>Q97-'By type'!C97</f>
        <v>0</v>
      </c>
    </row>
    <row r="98" spans="1:18" ht="14.1" customHeight="1" x14ac:dyDescent="0.2">
      <c r="B98" s="12" t="s">
        <v>105</v>
      </c>
      <c r="C98" s="21">
        <v>9230</v>
      </c>
      <c r="D98" s="22">
        <v>0.95299999999999996</v>
      </c>
      <c r="E98" s="22">
        <v>0.92700000000000005</v>
      </c>
      <c r="F98" s="22">
        <v>0.93899999999999995</v>
      </c>
      <c r="G98" s="22"/>
      <c r="H98" s="25">
        <v>9260</v>
      </c>
      <c r="I98" s="22">
        <v>0.88500000000000001</v>
      </c>
      <c r="J98" s="22">
        <v>0.83799999999999997</v>
      </c>
      <c r="K98" s="22">
        <v>0.86099999999999999</v>
      </c>
      <c r="L98" s="64"/>
      <c r="M98" s="64"/>
      <c r="N98" s="64"/>
      <c r="O98" s="64"/>
      <c r="P98" s="64"/>
      <c r="Q98" s="78">
        <f t="shared" si="1"/>
        <v>18490</v>
      </c>
      <c r="R98" s="78">
        <f>Q98-'By type'!C98</f>
        <v>0</v>
      </c>
    </row>
    <row r="99" spans="1:18" ht="14.1" customHeight="1" x14ac:dyDescent="0.2">
      <c r="B99" s="12" t="s">
        <v>106</v>
      </c>
      <c r="C99" s="21">
        <v>2750</v>
      </c>
      <c r="D99" s="22">
        <v>0.92400000000000004</v>
      </c>
      <c r="E99" s="22">
        <v>0.90800000000000003</v>
      </c>
      <c r="F99" s="22">
        <v>0.91600000000000004</v>
      </c>
      <c r="G99" s="22"/>
      <c r="H99" s="25">
        <v>2980</v>
      </c>
      <c r="I99" s="22">
        <v>0.80600000000000005</v>
      </c>
      <c r="J99" s="22">
        <v>0.76800000000000002</v>
      </c>
      <c r="K99" s="22">
        <v>0.78700000000000003</v>
      </c>
      <c r="L99" s="64"/>
      <c r="M99" s="64"/>
      <c r="N99" s="64"/>
      <c r="O99" s="64"/>
      <c r="P99" s="64"/>
      <c r="Q99" s="78">
        <f t="shared" si="1"/>
        <v>5730</v>
      </c>
      <c r="R99" s="78">
        <f>Q99-'By type'!C99</f>
        <v>0</v>
      </c>
    </row>
    <row r="100" spans="1:18" ht="14.1" customHeight="1" x14ac:dyDescent="0.2">
      <c r="B100" s="12" t="s">
        <v>107</v>
      </c>
      <c r="C100" s="21">
        <v>1950</v>
      </c>
      <c r="D100" s="22">
        <v>0.92500000000000004</v>
      </c>
      <c r="E100" s="22">
        <v>0.90600000000000003</v>
      </c>
      <c r="F100" s="22">
        <v>0.91600000000000004</v>
      </c>
      <c r="G100" s="22"/>
      <c r="H100" s="25">
        <v>2010</v>
      </c>
      <c r="I100" s="22">
        <v>0.82599999999999996</v>
      </c>
      <c r="J100" s="22">
        <v>0.83799999999999997</v>
      </c>
      <c r="K100" s="22">
        <v>0.83199999999999996</v>
      </c>
      <c r="L100" s="64"/>
      <c r="M100" s="64"/>
      <c r="N100" s="64"/>
      <c r="O100" s="64"/>
      <c r="P100" s="64"/>
      <c r="Q100" s="78">
        <f t="shared" si="1"/>
        <v>3960</v>
      </c>
      <c r="R100" s="78">
        <f>Q100-'By type'!C100</f>
        <v>0</v>
      </c>
    </row>
    <row r="101" spans="1:18" ht="14.1" customHeight="1" x14ac:dyDescent="0.2">
      <c r="B101" s="12" t="s">
        <v>108</v>
      </c>
      <c r="C101" s="21">
        <v>3160</v>
      </c>
      <c r="D101" s="22">
        <v>0.94</v>
      </c>
      <c r="E101" s="22">
        <v>0.92800000000000005</v>
      </c>
      <c r="F101" s="22">
        <v>0.93400000000000005</v>
      </c>
      <c r="G101" s="22"/>
      <c r="H101" s="25">
        <v>3340</v>
      </c>
      <c r="I101" s="22">
        <v>0.90200000000000002</v>
      </c>
      <c r="J101" s="22">
        <v>0.86599999999999999</v>
      </c>
      <c r="K101" s="22">
        <v>0.88300000000000001</v>
      </c>
      <c r="L101" s="64"/>
      <c r="M101" s="64"/>
      <c r="N101" s="64"/>
      <c r="O101" s="64"/>
      <c r="P101" s="64"/>
      <c r="Q101" s="78">
        <f t="shared" si="1"/>
        <v>6500</v>
      </c>
      <c r="R101" s="78">
        <f>Q101-'By type'!C101</f>
        <v>0</v>
      </c>
    </row>
    <row r="102" spans="1:18" ht="14.1" customHeight="1" x14ac:dyDescent="0.2">
      <c r="B102" s="12" t="s">
        <v>109</v>
      </c>
      <c r="C102" s="21">
        <v>6010</v>
      </c>
      <c r="D102" s="22">
        <v>0.95199999999999996</v>
      </c>
      <c r="E102" s="22">
        <v>0.94099999999999995</v>
      </c>
      <c r="F102" s="22">
        <v>0.94599999999999995</v>
      </c>
      <c r="G102" s="22"/>
      <c r="H102" s="25">
        <v>6080</v>
      </c>
      <c r="I102" s="22">
        <v>0.89</v>
      </c>
      <c r="J102" s="22">
        <v>0.85799999999999998</v>
      </c>
      <c r="K102" s="22">
        <v>0.874</v>
      </c>
      <c r="L102" s="64"/>
      <c r="M102" s="64"/>
      <c r="N102" s="64"/>
      <c r="O102" s="64"/>
      <c r="P102" s="64"/>
      <c r="Q102" s="78">
        <f t="shared" si="1"/>
        <v>12090</v>
      </c>
      <c r="R102" s="78">
        <f>Q102-'By type'!C102</f>
        <v>0</v>
      </c>
    </row>
    <row r="103" spans="1:18" ht="14.1" customHeight="1" x14ac:dyDescent="0.2">
      <c r="B103" s="12" t="s">
        <v>110</v>
      </c>
      <c r="C103" s="21">
        <v>2770</v>
      </c>
      <c r="D103" s="22">
        <v>0.95</v>
      </c>
      <c r="E103" s="22">
        <v>0.91700000000000004</v>
      </c>
      <c r="F103" s="22">
        <v>0.93300000000000005</v>
      </c>
      <c r="G103" s="22"/>
      <c r="H103" s="25">
        <v>2910</v>
      </c>
      <c r="I103" s="22">
        <v>0.88800000000000001</v>
      </c>
      <c r="J103" s="22">
        <v>0.873</v>
      </c>
      <c r="K103" s="22">
        <v>0.88</v>
      </c>
      <c r="L103" s="64"/>
      <c r="M103" s="64"/>
      <c r="N103" s="64"/>
      <c r="O103" s="64"/>
      <c r="P103" s="64"/>
      <c r="Q103" s="78">
        <f t="shared" si="1"/>
        <v>5680</v>
      </c>
      <c r="R103" s="78">
        <f>Q103-'By type'!C103</f>
        <v>0</v>
      </c>
    </row>
    <row r="104" spans="1:18" ht="14.1" customHeight="1" x14ac:dyDescent="0.2">
      <c r="B104" s="12" t="s">
        <v>111</v>
      </c>
      <c r="C104" s="21">
        <v>5850</v>
      </c>
      <c r="D104" s="22">
        <v>0.94199999999999995</v>
      </c>
      <c r="E104" s="22">
        <v>0.92100000000000004</v>
      </c>
      <c r="F104" s="22">
        <v>0.93100000000000005</v>
      </c>
      <c r="G104" s="22"/>
      <c r="H104" s="25">
        <v>5880</v>
      </c>
      <c r="I104" s="22">
        <v>0.873</v>
      </c>
      <c r="J104" s="22">
        <v>0.84299999999999997</v>
      </c>
      <c r="K104" s="22">
        <v>0.85799999999999998</v>
      </c>
      <c r="L104" s="64"/>
      <c r="M104" s="64"/>
      <c r="N104" s="64"/>
      <c r="O104" s="64"/>
      <c r="P104" s="64"/>
      <c r="Q104" s="78">
        <f t="shared" si="1"/>
        <v>11730</v>
      </c>
      <c r="R104" s="78">
        <f>Q104-'By type'!C104</f>
        <v>0</v>
      </c>
    </row>
    <row r="105" spans="1:18" ht="14.1" customHeight="1" x14ac:dyDescent="0.2">
      <c r="A105" s="28" t="s">
        <v>112</v>
      </c>
      <c r="B105" s="27"/>
      <c r="C105" s="29">
        <v>50810</v>
      </c>
      <c r="D105" s="35">
        <v>0.93799999999999994</v>
      </c>
      <c r="E105" s="35">
        <v>0.91200000000000003</v>
      </c>
      <c r="F105" s="35">
        <v>0.92500000000000004</v>
      </c>
      <c r="G105" s="35"/>
      <c r="H105" s="36">
        <v>52360</v>
      </c>
      <c r="I105" s="35">
        <v>0.874</v>
      </c>
      <c r="J105" s="35">
        <v>0.83799999999999997</v>
      </c>
      <c r="K105" s="35">
        <v>0.85599999999999998</v>
      </c>
      <c r="L105" s="63"/>
      <c r="M105" s="63"/>
      <c r="N105" s="63"/>
      <c r="O105" s="63"/>
      <c r="P105" s="63"/>
      <c r="Q105" s="78">
        <f t="shared" si="1"/>
        <v>103170</v>
      </c>
      <c r="R105" s="78">
        <f>Q105-'By type'!C105</f>
        <v>0</v>
      </c>
    </row>
    <row r="106" spans="1:18" ht="14.1" customHeight="1" x14ac:dyDescent="0.2">
      <c r="B106" s="12" t="s">
        <v>113</v>
      </c>
      <c r="C106" s="21">
        <v>2780</v>
      </c>
      <c r="D106" s="22">
        <v>0.92400000000000004</v>
      </c>
      <c r="E106" s="22">
        <v>0.89800000000000002</v>
      </c>
      <c r="F106" s="22">
        <v>0.91100000000000003</v>
      </c>
      <c r="G106" s="22"/>
      <c r="H106" s="25">
        <v>2940</v>
      </c>
      <c r="I106" s="22">
        <v>0.80300000000000005</v>
      </c>
      <c r="J106" s="22">
        <v>0.745</v>
      </c>
      <c r="K106" s="22">
        <v>0.77200000000000002</v>
      </c>
      <c r="L106" s="64"/>
      <c r="M106" s="64"/>
      <c r="N106" s="64"/>
      <c r="O106" s="64"/>
      <c r="P106" s="64"/>
      <c r="Q106" s="78">
        <f t="shared" si="1"/>
        <v>5720</v>
      </c>
      <c r="R106" s="78">
        <f>Q106-'By type'!C106</f>
        <v>0</v>
      </c>
    </row>
    <row r="107" spans="1:18" ht="14.1" customHeight="1" x14ac:dyDescent="0.2">
      <c r="B107" s="12" t="s">
        <v>114</v>
      </c>
      <c r="C107" s="21">
        <v>8430</v>
      </c>
      <c r="D107" s="22">
        <v>0.94699999999999995</v>
      </c>
      <c r="E107" s="22">
        <v>0.90200000000000002</v>
      </c>
      <c r="F107" s="22">
        <v>0.92300000000000004</v>
      </c>
      <c r="G107" s="22"/>
      <c r="H107" s="25">
        <v>8940</v>
      </c>
      <c r="I107" s="22">
        <v>0.874</v>
      </c>
      <c r="J107" s="22">
        <v>0.83199999999999996</v>
      </c>
      <c r="K107" s="22">
        <v>0.85199999999999998</v>
      </c>
      <c r="L107" s="64"/>
      <c r="M107" s="64"/>
      <c r="N107" s="64"/>
      <c r="O107" s="64"/>
      <c r="P107" s="64"/>
      <c r="Q107" s="78">
        <f t="shared" si="1"/>
        <v>17370</v>
      </c>
      <c r="R107" s="78">
        <f>Q107-'By type'!C107</f>
        <v>0</v>
      </c>
    </row>
    <row r="108" spans="1:18" ht="14.1" customHeight="1" x14ac:dyDescent="0.2">
      <c r="B108" s="12" t="s">
        <v>115</v>
      </c>
      <c r="C108" s="21">
        <v>4060</v>
      </c>
      <c r="D108" s="22">
        <v>0.93500000000000005</v>
      </c>
      <c r="E108" s="22">
        <v>0.92200000000000004</v>
      </c>
      <c r="F108" s="22">
        <v>0.92900000000000005</v>
      </c>
      <c r="G108" s="22"/>
      <c r="H108" s="25">
        <v>4020</v>
      </c>
      <c r="I108" s="22">
        <v>0.871</v>
      </c>
      <c r="J108" s="22">
        <v>0.85699999999999998</v>
      </c>
      <c r="K108" s="22">
        <v>0.86399999999999999</v>
      </c>
      <c r="L108" s="64"/>
      <c r="M108" s="64"/>
      <c r="N108" s="64"/>
      <c r="O108" s="64"/>
      <c r="P108" s="64"/>
      <c r="Q108" s="78">
        <f t="shared" si="1"/>
        <v>8080</v>
      </c>
      <c r="R108" s="78">
        <f>Q108-'By type'!C108</f>
        <v>0</v>
      </c>
    </row>
    <row r="109" spans="1:18" ht="14.1" customHeight="1" x14ac:dyDescent="0.2">
      <c r="B109" s="12" t="s">
        <v>116</v>
      </c>
      <c r="C109" s="21">
        <v>7260</v>
      </c>
      <c r="D109" s="22">
        <v>0.95499999999999996</v>
      </c>
      <c r="E109" s="22">
        <v>0.93400000000000005</v>
      </c>
      <c r="F109" s="22">
        <v>0.94399999999999995</v>
      </c>
      <c r="G109" s="22"/>
      <c r="H109" s="25">
        <v>7560</v>
      </c>
      <c r="I109" s="22">
        <v>0.89900000000000002</v>
      </c>
      <c r="J109" s="22">
        <v>0.85899999999999999</v>
      </c>
      <c r="K109" s="22">
        <v>0.878</v>
      </c>
      <c r="L109" s="64"/>
      <c r="M109" s="64"/>
      <c r="N109" s="64"/>
      <c r="O109" s="64"/>
      <c r="P109" s="64"/>
      <c r="Q109" s="78">
        <f t="shared" si="1"/>
        <v>14820</v>
      </c>
      <c r="R109" s="78">
        <f>Q109-'By type'!C109</f>
        <v>0</v>
      </c>
    </row>
    <row r="110" spans="1:18" ht="14.1" customHeight="1" x14ac:dyDescent="0.2">
      <c r="B110" s="12" t="s">
        <v>117</v>
      </c>
      <c r="C110" s="21">
        <v>8470</v>
      </c>
      <c r="D110" s="22">
        <v>0.93400000000000005</v>
      </c>
      <c r="E110" s="22">
        <v>0.91600000000000004</v>
      </c>
      <c r="F110" s="22">
        <v>0.92500000000000004</v>
      </c>
      <c r="G110" s="22"/>
      <c r="H110" s="25">
        <v>8670</v>
      </c>
      <c r="I110" s="22">
        <v>0.878</v>
      </c>
      <c r="J110" s="22">
        <v>0.84199999999999997</v>
      </c>
      <c r="K110" s="22">
        <v>0.85899999999999999</v>
      </c>
      <c r="L110" s="64"/>
      <c r="M110" s="64"/>
      <c r="N110" s="64"/>
      <c r="O110" s="64"/>
      <c r="P110" s="64"/>
      <c r="Q110" s="78">
        <f t="shared" si="1"/>
        <v>17140</v>
      </c>
      <c r="R110" s="78">
        <f>Q110-'By type'!C110</f>
        <v>0</v>
      </c>
    </row>
    <row r="111" spans="1:18" ht="14.1" customHeight="1" x14ac:dyDescent="0.2">
      <c r="B111" s="12" t="s">
        <v>118</v>
      </c>
      <c r="C111" s="21">
        <v>7780</v>
      </c>
      <c r="D111" s="22">
        <v>0.94599999999999995</v>
      </c>
      <c r="E111" s="22">
        <v>0.92200000000000004</v>
      </c>
      <c r="F111" s="22">
        <v>0.93300000000000005</v>
      </c>
      <c r="G111" s="22"/>
      <c r="H111" s="25">
        <v>7890</v>
      </c>
      <c r="I111" s="22">
        <v>0.83099999999999996</v>
      </c>
      <c r="J111" s="22">
        <v>0.80800000000000005</v>
      </c>
      <c r="K111" s="22">
        <v>0.81899999999999995</v>
      </c>
      <c r="L111" s="64"/>
      <c r="M111" s="64"/>
      <c r="N111" s="64"/>
      <c r="O111" s="64"/>
      <c r="P111" s="64"/>
      <c r="Q111" s="78">
        <f t="shared" si="1"/>
        <v>15670</v>
      </c>
      <c r="R111" s="78">
        <f>Q111-'By type'!C111</f>
        <v>0</v>
      </c>
    </row>
    <row r="112" spans="1:18" ht="14.1" customHeight="1" x14ac:dyDescent="0.2">
      <c r="B112" s="12" t="s">
        <v>119</v>
      </c>
      <c r="C112" s="21">
        <v>3120</v>
      </c>
      <c r="D112" s="22">
        <v>0.92800000000000005</v>
      </c>
      <c r="E112" s="22">
        <v>0.90900000000000003</v>
      </c>
      <c r="F112" s="22">
        <v>0.91800000000000004</v>
      </c>
      <c r="G112" s="22"/>
      <c r="H112" s="25">
        <v>3220</v>
      </c>
      <c r="I112" s="22">
        <v>0.875</v>
      </c>
      <c r="J112" s="22">
        <v>0.85699999999999998</v>
      </c>
      <c r="K112" s="22">
        <v>0.86599999999999999</v>
      </c>
      <c r="L112" s="64"/>
      <c r="M112" s="64"/>
      <c r="N112" s="64"/>
      <c r="O112" s="64"/>
      <c r="P112" s="64"/>
      <c r="Q112" s="78">
        <f t="shared" si="1"/>
        <v>6340</v>
      </c>
      <c r="R112" s="78">
        <f>Q112-'By type'!C112</f>
        <v>0</v>
      </c>
    </row>
    <row r="113" spans="1:20" ht="14.1" customHeight="1" x14ac:dyDescent="0.2">
      <c r="B113" s="12" t="s">
        <v>120</v>
      </c>
      <c r="C113" s="21">
        <v>8570</v>
      </c>
      <c r="D113" s="22">
        <v>0.92700000000000005</v>
      </c>
      <c r="E113" s="22">
        <v>0.89900000000000002</v>
      </c>
      <c r="F113" s="22">
        <v>0.91300000000000003</v>
      </c>
      <c r="G113" s="22"/>
      <c r="H113" s="25">
        <v>8790</v>
      </c>
      <c r="I113" s="22">
        <v>0.91100000000000003</v>
      </c>
      <c r="J113" s="22">
        <v>0.86599999999999999</v>
      </c>
      <c r="K113" s="22">
        <v>0.88700000000000001</v>
      </c>
      <c r="L113" s="64"/>
      <c r="M113" s="64"/>
      <c r="N113" s="64"/>
      <c r="O113" s="64"/>
      <c r="P113" s="64"/>
      <c r="Q113" s="78">
        <f t="shared" si="1"/>
        <v>17360</v>
      </c>
      <c r="R113" s="78">
        <f>Q113-'By type'!C113</f>
        <v>0</v>
      </c>
    </row>
    <row r="114" spans="1:20" ht="14.1" customHeight="1" x14ac:dyDescent="0.2">
      <c r="B114" s="12" t="s">
        <v>121</v>
      </c>
      <c r="C114" s="21">
        <v>340</v>
      </c>
      <c r="D114" s="22">
        <v>0.82</v>
      </c>
      <c r="E114" s="22">
        <v>0.78900000000000003</v>
      </c>
      <c r="F114" s="22">
        <v>0.80400000000000005</v>
      </c>
      <c r="G114" s="22"/>
      <c r="H114" s="25">
        <v>330</v>
      </c>
      <c r="I114" s="22">
        <v>0.93200000000000005</v>
      </c>
      <c r="J114" s="22">
        <v>0.91600000000000004</v>
      </c>
      <c r="K114" s="22">
        <v>0.92400000000000004</v>
      </c>
      <c r="L114" s="64"/>
      <c r="M114" s="64"/>
      <c r="N114" s="64"/>
      <c r="O114" s="64"/>
      <c r="P114" s="64"/>
      <c r="Q114" s="78">
        <f t="shared" si="1"/>
        <v>670</v>
      </c>
      <c r="R114" s="78">
        <f>Q114-'By type'!C114</f>
        <v>0</v>
      </c>
    </row>
    <row r="115" spans="1:20" ht="14.1" customHeight="1" x14ac:dyDescent="0.2">
      <c r="A115" s="28" t="s">
        <v>122</v>
      </c>
      <c r="B115" s="27"/>
      <c r="C115" s="29">
        <f>SUM(C116:C130)</f>
        <v>55620</v>
      </c>
      <c r="D115" s="35">
        <v>0.91100000000000003</v>
      </c>
      <c r="E115" s="35">
        <v>0.89600000000000002</v>
      </c>
      <c r="F115" s="35">
        <v>0.90300000000000002</v>
      </c>
      <c r="G115" s="35"/>
      <c r="H115" s="29">
        <f>SUM(H116:H130)</f>
        <v>57130</v>
      </c>
      <c r="I115" s="35">
        <v>0.875</v>
      </c>
      <c r="J115" s="35">
        <v>0.84499999999999997</v>
      </c>
      <c r="K115" s="35">
        <v>0.86</v>
      </c>
      <c r="L115" s="63"/>
      <c r="M115" s="63"/>
      <c r="N115" s="63"/>
      <c r="O115" s="63"/>
      <c r="P115" s="63"/>
      <c r="Q115" s="78">
        <f t="shared" si="1"/>
        <v>112750</v>
      </c>
      <c r="R115" s="78">
        <f>Q115-'By type'!C115</f>
        <v>0</v>
      </c>
      <c r="S115" s="33"/>
    </row>
    <row r="116" spans="1:20" ht="14.1" customHeight="1" x14ac:dyDescent="0.2">
      <c r="B116" s="12" t="s">
        <v>123</v>
      </c>
      <c r="C116" s="21">
        <v>2760</v>
      </c>
      <c r="D116" s="22">
        <v>0.94699999999999995</v>
      </c>
      <c r="E116" s="22">
        <v>0.91800000000000004</v>
      </c>
      <c r="F116" s="22">
        <v>0.93200000000000005</v>
      </c>
      <c r="G116" s="22"/>
      <c r="H116" s="25">
        <v>2770</v>
      </c>
      <c r="I116" s="22">
        <v>0.88800000000000001</v>
      </c>
      <c r="J116" s="22">
        <v>0.84699999999999998</v>
      </c>
      <c r="K116" s="22">
        <v>0.86699999999999999</v>
      </c>
      <c r="L116" s="64"/>
      <c r="M116" s="64"/>
      <c r="N116" s="64"/>
      <c r="O116" s="64"/>
      <c r="P116" s="64"/>
      <c r="Q116" s="78">
        <f t="shared" si="1"/>
        <v>5530</v>
      </c>
      <c r="R116" s="78">
        <f>Q116-'By type'!C116</f>
        <v>0</v>
      </c>
      <c r="T116" s="33"/>
    </row>
    <row r="117" spans="1:20" ht="14.1" customHeight="1" x14ac:dyDescent="0.2">
      <c r="B117" s="12" t="s">
        <v>124</v>
      </c>
      <c r="C117" s="21">
        <v>5860</v>
      </c>
      <c r="D117" s="22">
        <v>0.94199999999999995</v>
      </c>
      <c r="E117" s="22">
        <v>0.92600000000000005</v>
      </c>
      <c r="F117" s="22">
        <v>0.93400000000000005</v>
      </c>
      <c r="G117" s="22"/>
      <c r="H117" s="25">
        <v>6600</v>
      </c>
      <c r="I117" s="22">
        <v>0.88</v>
      </c>
      <c r="J117" s="22">
        <v>0.86299999999999999</v>
      </c>
      <c r="K117" s="22">
        <v>0.871</v>
      </c>
      <c r="L117" s="64"/>
      <c r="M117" s="64"/>
      <c r="N117" s="64"/>
      <c r="O117" s="64"/>
      <c r="P117" s="64"/>
      <c r="Q117" s="78">
        <f t="shared" si="1"/>
        <v>12460</v>
      </c>
      <c r="R117" s="78">
        <f>Q117-'By type'!C117</f>
        <v>0</v>
      </c>
      <c r="T117" s="33"/>
    </row>
    <row r="118" spans="1:20" ht="14.1" customHeight="1" x14ac:dyDescent="0.2">
      <c r="B118" s="12" t="s">
        <v>125</v>
      </c>
      <c r="C118" s="21">
        <v>2550</v>
      </c>
      <c r="D118" s="22">
        <v>0.94699999999999995</v>
      </c>
      <c r="E118" s="22">
        <v>0.95299999999999996</v>
      </c>
      <c r="F118" s="22">
        <v>0.95099999999999996</v>
      </c>
      <c r="G118" s="22"/>
      <c r="H118" s="25">
        <v>2490</v>
      </c>
      <c r="I118" s="22">
        <v>0.82499999999999996</v>
      </c>
      <c r="J118" s="22">
        <v>0.82399999999999995</v>
      </c>
      <c r="K118" s="22">
        <v>0.82499999999999996</v>
      </c>
      <c r="L118" s="64"/>
      <c r="M118" s="64"/>
      <c r="N118" s="64"/>
      <c r="O118" s="64"/>
      <c r="P118" s="64"/>
      <c r="Q118" s="78">
        <f t="shared" si="1"/>
        <v>5040</v>
      </c>
      <c r="R118" s="78">
        <f>Q118-'By type'!C118</f>
        <v>0</v>
      </c>
      <c r="T118" s="33"/>
    </row>
    <row r="119" spans="1:20" ht="14.1" customHeight="1" x14ac:dyDescent="0.2">
      <c r="B119" s="12" t="s">
        <v>126</v>
      </c>
      <c r="C119" s="21">
        <v>3670</v>
      </c>
      <c r="D119" s="22">
        <v>0.93400000000000005</v>
      </c>
      <c r="E119" s="22">
        <v>0.92100000000000004</v>
      </c>
      <c r="F119" s="22">
        <v>0.92700000000000005</v>
      </c>
      <c r="G119" s="22"/>
      <c r="H119" s="25">
        <v>3670</v>
      </c>
      <c r="I119" s="22">
        <v>0.877</v>
      </c>
      <c r="J119" s="22">
        <v>0.86199999999999999</v>
      </c>
      <c r="K119" s="22">
        <v>0.87</v>
      </c>
      <c r="L119" s="64"/>
      <c r="M119" s="64"/>
      <c r="N119" s="64"/>
      <c r="O119" s="64"/>
      <c r="P119" s="64"/>
      <c r="Q119" s="78">
        <f t="shared" si="1"/>
        <v>7340</v>
      </c>
      <c r="R119" s="78">
        <f>Q119-'By type'!C119</f>
        <v>0</v>
      </c>
      <c r="T119" s="33"/>
    </row>
    <row r="120" spans="1:20" ht="14.1" customHeight="1" x14ac:dyDescent="0.2">
      <c r="B120" s="12" t="s">
        <v>127</v>
      </c>
      <c r="C120" s="21"/>
      <c r="D120" s="22"/>
      <c r="E120" s="22"/>
      <c r="F120" s="22"/>
      <c r="G120" s="22"/>
      <c r="H120" s="25"/>
      <c r="I120" s="22"/>
      <c r="J120" s="22"/>
      <c r="K120" s="22"/>
      <c r="L120" s="64"/>
      <c r="M120" s="64"/>
      <c r="N120" s="64"/>
      <c r="O120" s="64"/>
      <c r="P120" s="64"/>
      <c r="Q120" s="78">
        <f t="shared" si="1"/>
        <v>0</v>
      </c>
      <c r="R120" s="78">
        <f>Q120-'By type'!C120</f>
        <v>0</v>
      </c>
      <c r="T120" s="33"/>
    </row>
    <row r="121" spans="1:20" ht="14.1" customHeight="1" x14ac:dyDescent="0.2">
      <c r="B121" s="12" t="s">
        <v>128</v>
      </c>
      <c r="C121" s="21">
        <v>3120</v>
      </c>
      <c r="D121" s="22">
        <v>0.94899999999999995</v>
      </c>
      <c r="E121" s="22">
        <v>0.92900000000000005</v>
      </c>
      <c r="F121" s="22">
        <v>0.93899999999999995</v>
      </c>
      <c r="G121" s="22"/>
      <c r="H121" s="25">
        <v>3320</v>
      </c>
      <c r="I121" s="22">
        <v>0.871</v>
      </c>
      <c r="J121" s="22">
        <v>0.84399999999999997</v>
      </c>
      <c r="K121" s="22">
        <v>0.85699999999999998</v>
      </c>
      <c r="L121" s="64"/>
      <c r="M121" s="64"/>
      <c r="N121" s="64"/>
      <c r="O121" s="64"/>
      <c r="P121" s="64"/>
      <c r="Q121" s="78">
        <f t="shared" si="1"/>
        <v>6440</v>
      </c>
      <c r="R121" s="78">
        <f>Q121-'By type'!C121</f>
        <v>0</v>
      </c>
      <c r="T121" s="33"/>
    </row>
    <row r="122" spans="1:20" ht="14.1" customHeight="1" x14ac:dyDescent="0.2">
      <c r="B122" s="12" t="s">
        <v>129</v>
      </c>
      <c r="C122" s="21">
        <v>5220</v>
      </c>
      <c r="D122" s="22">
        <v>0.94199999999999995</v>
      </c>
      <c r="E122" s="22">
        <v>0.92400000000000004</v>
      </c>
      <c r="F122" s="22">
        <v>0.93300000000000005</v>
      </c>
      <c r="G122" s="22"/>
      <c r="H122" s="25">
        <v>5170</v>
      </c>
      <c r="I122" s="22">
        <v>0.84499999999999997</v>
      </c>
      <c r="J122" s="22">
        <v>0.79900000000000004</v>
      </c>
      <c r="K122" s="22">
        <v>0.82199999999999995</v>
      </c>
      <c r="L122" s="64"/>
      <c r="M122" s="64"/>
      <c r="N122" s="64"/>
      <c r="O122" s="64"/>
      <c r="P122" s="64"/>
      <c r="Q122" s="78">
        <f t="shared" si="1"/>
        <v>10390</v>
      </c>
      <c r="R122" s="78">
        <f>Q122-'By type'!C122</f>
        <v>0</v>
      </c>
      <c r="T122" s="33"/>
    </row>
    <row r="123" spans="1:20" ht="14.1" customHeight="1" x14ac:dyDescent="0.2">
      <c r="B123" s="12" t="s">
        <v>130</v>
      </c>
      <c r="C123" s="21">
        <v>7630</v>
      </c>
      <c r="D123" s="22">
        <v>0.93400000000000005</v>
      </c>
      <c r="E123" s="22">
        <v>0.91900000000000004</v>
      </c>
      <c r="F123" s="22">
        <v>0.92600000000000005</v>
      </c>
      <c r="G123" s="22"/>
      <c r="H123" s="25">
        <v>7740</v>
      </c>
      <c r="I123" s="22">
        <v>0.89100000000000001</v>
      </c>
      <c r="J123" s="22">
        <v>0.84699999999999998</v>
      </c>
      <c r="K123" s="22">
        <v>0.86799999999999999</v>
      </c>
      <c r="L123" s="64"/>
      <c r="M123" s="64"/>
      <c r="N123" s="64"/>
      <c r="O123" s="64"/>
      <c r="P123" s="64"/>
      <c r="Q123" s="78">
        <f t="shared" si="1"/>
        <v>15370</v>
      </c>
      <c r="R123" s="78">
        <f>Q123-'By type'!C123</f>
        <v>0</v>
      </c>
      <c r="T123" s="33"/>
    </row>
    <row r="124" spans="1:20" ht="14.1" customHeight="1" x14ac:dyDescent="0.2">
      <c r="B124" s="12" t="s">
        <v>131</v>
      </c>
      <c r="C124" s="21">
        <v>2000</v>
      </c>
      <c r="D124" s="22">
        <v>0.95099999999999996</v>
      </c>
      <c r="E124" s="22">
        <v>0.94899999999999995</v>
      </c>
      <c r="F124" s="22">
        <v>0.95</v>
      </c>
      <c r="G124" s="22"/>
      <c r="H124" s="25">
        <v>2070</v>
      </c>
      <c r="I124" s="22">
        <v>0.875</v>
      </c>
      <c r="J124" s="22">
        <v>0.86399999999999999</v>
      </c>
      <c r="K124" s="22">
        <v>0.87</v>
      </c>
      <c r="L124" s="64"/>
      <c r="M124" s="64"/>
      <c r="N124" s="64"/>
      <c r="O124" s="64"/>
      <c r="P124" s="64"/>
      <c r="Q124" s="78">
        <f t="shared" si="1"/>
        <v>4070</v>
      </c>
      <c r="R124" s="78">
        <f>Q124-'By type'!C124</f>
        <v>0</v>
      </c>
      <c r="T124" s="33"/>
    </row>
    <row r="125" spans="1:20" ht="14.1" customHeight="1" x14ac:dyDescent="0.2">
      <c r="B125" s="12" t="s">
        <v>132</v>
      </c>
      <c r="C125" s="21">
        <v>1950</v>
      </c>
      <c r="D125" s="22">
        <v>0.96099999999999997</v>
      </c>
      <c r="E125" s="22">
        <v>0.96799999999999997</v>
      </c>
      <c r="F125" s="22">
        <v>0.96499999999999997</v>
      </c>
      <c r="G125" s="22"/>
      <c r="H125" s="25">
        <v>2070</v>
      </c>
      <c r="I125" s="22">
        <v>0.89300000000000002</v>
      </c>
      <c r="J125" s="22">
        <v>0.88500000000000001</v>
      </c>
      <c r="K125" s="22">
        <v>0.88900000000000001</v>
      </c>
      <c r="L125" s="64"/>
      <c r="M125" s="64"/>
      <c r="N125" s="64"/>
      <c r="O125" s="64"/>
      <c r="P125" s="64"/>
      <c r="Q125" s="78">
        <f t="shared" si="1"/>
        <v>4020</v>
      </c>
      <c r="R125" s="78">
        <f>Q125-'By type'!C125</f>
        <v>0</v>
      </c>
      <c r="T125" s="33"/>
    </row>
    <row r="126" spans="1:20" ht="14.1" customHeight="1" x14ac:dyDescent="0.2">
      <c r="B126" s="12" t="s">
        <v>133</v>
      </c>
      <c r="C126" s="21">
        <v>6310</v>
      </c>
      <c r="D126" s="22">
        <v>0.67500000000000004</v>
      </c>
      <c r="E126" s="22">
        <v>0.67300000000000004</v>
      </c>
      <c r="F126" s="22">
        <v>0.67400000000000004</v>
      </c>
      <c r="G126" s="22"/>
      <c r="H126" s="25">
        <v>6370</v>
      </c>
      <c r="I126" s="22">
        <v>0.88600000000000001</v>
      </c>
      <c r="J126" s="22">
        <v>0.83299999999999996</v>
      </c>
      <c r="K126" s="22">
        <v>0.85899999999999999</v>
      </c>
      <c r="L126" s="64"/>
      <c r="M126" s="64"/>
      <c r="N126" s="64"/>
      <c r="O126" s="64"/>
      <c r="P126" s="64"/>
      <c r="Q126" s="78">
        <f t="shared" si="1"/>
        <v>12680</v>
      </c>
      <c r="R126" s="78">
        <f>Q126-'By type'!C126</f>
        <v>0</v>
      </c>
      <c r="T126" s="33"/>
    </row>
    <row r="127" spans="1:20" ht="14.1" customHeight="1" x14ac:dyDescent="0.2">
      <c r="B127" s="12" t="s">
        <v>134</v>
      </c>
      <c r="C127" s="21">
        <v>3280</v>
      </c>
      <c r="D127" s="22">
        <v>0.95199999999999996</v>
      </c>
      <c r="E127" s="22">
        <v>0.91700000000000004</v>
      </c>
      <c r="F127" s="22">
        <v>0.93400000000000005</v>
      </c>
      <c r="G127" s="22"/>
      <c r="H127" s="25">
        <v>3240</v>
      </c>
      <c r="I127" s="22">
        <v>0.85299999999999998</v>
      </c>
      <c r="J127" s="22">
        <v>0.83499999999999996</v>
      </c>
      <c r="K127" s="22">
        <v>0.84399999999999997</v>
      </c>
      <c r="L127" s="64"/>
      <c r="M127" s="64"/>
      <c r="N127" s="64"/>
      <c r="O127" s="64"/>
      <c r="P127" s="64"/>
      <c r="Q127" s="78">
        <f t="shared" si="1"/>
        <v>6520</v>
      </c>
      <c r="R127" s="78">
        <f>Q127-'By type'!C127</f>
        <v>0</v>
      </c>
      <c r="T127" s="33"/>
    </row>
    <row r="128" spans="1:20" ht="14.1" customHeight="1" x14ac:dyDescent="0.2">
      <c r="B128" s="12" t="s">
        <v>135</v>
      </c>
      <c r="C128" s="21">
        <v>5620</v>
      </c>
      <c r="D128" s="22">
        <v>0.92800000000000005</v>
      </c>
      <c r="E128" s="22">
        <v>0.90500000000000003</v>
      </c>
      <c r="F128" s="22">
        <v>0.91700000000000004</v>
      </c>
      <c r="G128" s="22"/>
      <c r="H128" s="25">
        <v>5720</v>
      </c>
      <c r="I128" s="22">
        <v>0.876</v>
      </c>
      <c r="J128" s="22">
        <v>0.84399999999999997</v>
      </c>
      <c r="K128" s="22">
        <v>0.86</v>
      </c>
      <c r="L128" s="64"/>
      <c r="M128" s="64"/>
      <c r="N128" s="64"/>
      <c r="O128" s="64"/>
      <c r="P128" s="64"/>
      <c r="Q128" s="78">
        <f t="shared" si="1"/>
        <v>11340</v>
      </c>
      <c r="R128" s="78">
        <f>Q128-'By type'!C128</f>
        <v>0</v>
      </c>
      <c r="T128" s="33"/>
    </row>
    <row r="129" spans="1:20" ht="14.1" customHeight="1" x14ac:dyDescent="0.2">
      <c r="B129" s="12" t="s">
        <v>136</v>
      </c>
      <c r="C129" s="21">
        <v>3860</v>
      </c>
      <c r="D129" s="22">
        <v>0.92700000000000005</v>
      </c>
      <c r="E129" s="22">
        <v>0.91200000000000003</v>
      </c>
      <c r="F129" s="22">
        <v>0.91900000000000004</v>
      </c>
      <c r="G129" s="22"/>
      <c r="H129" s="25">
        <v>3950</v>
      </c>
      <c r="I129" s="22">
        <v>0.873</v>
      </c>
      <c r="J129" s="22">
        <v>0.84699999999999998</v>
      </c>
      <c r="K129" s="22">
        <v>0.86</v>
      </c>
      <c r="L129" s="64"/>
      <c r="M129" s="64"/>
      <c r="N129" s="64"/>
      <c r="O129" s="64"/>
      <c r="P129" s="64"/>
      <c r="Q129" s="78">
        <f t="shared" si="1"/>
        <v>7810</v>
      </c>
      <c r="R129" s="78">
        <f>Q129-'By type'!C129</f>
        <v>0</v>
      </c>
      <c r="T129" s="33"/>
    </row>
    <row r="130" spans="1:20" ht="14.1" customHeight="1" x14ac:dyDescent="0.2">
      <c r="B130" s="12" t="s">
        <v>137</v>
      </c>
      <c r="C130" s="21">
        <v>1790</v>
      </c>
      <c r="D130" s="22">
        <v>0.95099999999999996</v>
      </c>
      <c r="E130" s="22">
        <v>0.95499999999999996</v>
      </c>
      <c r="F130" s="22">
        <v>0.95299999999999996</v>
      </c>
      <c r="G130" s="22"/>
      <c r="H130" s="25">
        <v>1950</v>
      </c>
      <c r="I130" s="22">
        <v>0.90300000000000002</v>
      </c>
      <c r="J130" s="22">
        <v>0.89700000000000002</v>
      </c>
      <c r="K130" s="22">
        <v>0.9</v>
      </c>
      <c r="L130" s="64"/>
      <c r="M130" s="64"/>
      <c r="N130" s="64"/>
      <c r="O130" s="64"/>
      <c r="P130" s="64"/>
      <c r="Q130" s="78">
        <f t="shared" si="1"/>
        <v>3740</v>
      </c>
      <c r="R130" s="78">
        <f>Q130-'By type'!C130</f>
        <v>0</v>
      </c>
      <c r="T130" s="33"/>
    </row>
    <row r="131" spans="1:20" ht="14.1" customHeight="1" x14ac:dyDescent="0.2">
      <c r="A131" s="28" t="s">
        <v>138</v>
      </c>
      <c r="B131" s="27"/>
      <c r="C131" s="36">
        <f>SUM(C132:C154)</f>
        <v>80670</v>
      </c>
      <c r="D131" s="35">
        <v>0.94399999999999995</v>
      </c>
      <c r="E131" s="35">
        <v>0.92300000000000004</v>
      </c>
      <c r="F131" s="35">
        <v>0.93300000000000005</v>
      </c>
      <c r="G131" s="35"/>
      <c r="H131" s="36">
        <f>SUM(H132:H154)</f>
        <v>82790</v>
      </c>
      <c r="I131" s="35">
        <v>0.872</v>
      </c>
      <c r="J131" s="35">
        <v>0.84399999999999997</v>
      </c>
      <c r="K131" s="35">
        <v>0.85799999999999998</v>
      </c>
      <c r="L131" s="63"/>
      <c r="M131" s="63"/>
      <c r="N131" s="63"/>
      <c r="O131" s="63"/>
      <c r="P131" s="63"/>
      <c r="Q131" s="78">
        <f t="shared" si="1"/>
        <v>163460</v>
      </c>
      <c r="R131" s="78">
        <f>Q131-'By type'!C131</f>
        <v>0</v>
      </c>
    </row>
    <row r="132" spans="1:20" ht="14.1" customHeight="1" x14ac:dyDescent="0.2">
      <c r="B132" s="12" t="s">
        <v>139</v>
      </c>
      <c r="C132" s="21">
        <v>2000</v>
      </c>
      <c r="D132" s="22">
        <v>0.88200000000000001</v>
      </c>
      <c r="E132" s="22">
        <v>0.85099999999999998</v>
      </c>
      <c r="F132" s="22">
        <v>0.86499999999999999</v>
      </c>
      <c r="G132" s="22"/>
      <c r="H132" s="25">
        <v>2130</v>
      </c>
      <c r="I132" s="22">
        <v>0.65600000000000003</v>
      </c>
      <c r="J132" s="22">
        <v>0.65500000000000003</v>
      </c>
      <c r="K132" s="22">
        <v>0.65600000000000003</v>
      </c>
      <c r="L132" s="64"/>
      <c r="M132" s="64"/>
      <c r="N132" s="64"/>
      <c r="O132" s="64"/>
      <c r="P132" s="64"/>
      <c r="Q132" s="78">
        <f t="shared" si="1"/>
        <v>4130</v>
      </c>
      <c r="R132" s="78">
        <f>Q132-'By type'!C132</f>
        <v>0</v>
      </c>
    </row>
    <row r="133" spans="1:20" ht="14.1" customHeight="1" x14ac:dyDescent="0.2">
      <c r="B133" s="12" t="s">
        <v>140</v>
      </c>
      <c r="C133" s="21">
        <v>1730</v>
      </c>
      <c r="D133" s="22">
        <v>0.93700000000000006</v>
      </c>
      <c r="E133" s="22">
        <v>0.88700000000000001</v>
      </c>
      <c r="F133" s="22">
        <v>0.91200000000000003</v>
      </c>
      <c r="G133" s="22"/>
      <c r="H133" s="25">
        <v>1800</v>
      </c>
      <c r="I133" s="22">
        <v>0.85699999999999998</v>
      </c>
      <c r="J133" s="22">
        <v>0.83899999999999997</v>
      </c>
      <c r="K133" s="22">
        <v>0.84799999999999998</v>
      </c>
      <c r="L133" s="64"/>
      <c r="M133" s="64"/>
      <c r="N133" s="64"/>
      <c r="O133" s="64"/>
      <c r="P133" s="64"/>
      <c r="Q133" s="78">
        <f t="shared" si="1"/>
        <v>3530</v>
      </c>
      <c r="R133" s="78">
        <f>Q133-'By type'!C133</f>
        <v>0</v>
      </c>
    </row>
    <row r="134" spans="1:20" ht="14.1" customHeight="1" x14ac:dyDescent="0.2">
      <c r="B134" s="12" t="s">
        <v>141</v>
      </c>
      <c r="C134" s="21">
        <v>3520</v>
      </c>
      <c r="D134" s="23">
        <v>0.96499999999999997</v>
      </c>
      <c r="E134" s="23">
        <v>0.94399999999999995</v>
      </c>
      <c r="F134" s="23">
        <v>0.95399999999999996</v>
      </c>
      <c r="G134" s="23"/>
      <c r="H134" s="21">
        <v>3490</v>
      </c>
      <c r="I134" s="23">
        <v>0.89100000000000001</v>
      </c>
      <c r="J134" s="23">
        <v>0.88</v>
      </c>
      <c r="K134" s="23">
        <v>0.88600000000000001</v>
      </c>
      <c r="L134" s="65"/>
      <c r="M134" s="65"/>
      <c r="N134" s="65"/>
      <c r="O134" s="65"/>
      <c r="P134" s="65"/>
      <c r="Q134" s="78">
        <f t="shared" si="1"/>
        <v>7010</v>
      </c>
      <c r="R134" s="78">
        <f>Q134-'By type'!C134</f>
        <v>0</v>
      </c>
    </row>
    <row r="135" spans="1:20" ht="14.1" customHeight="1" x14ac:dyDescent="0.2">
      <c r="B135" s="12" t="s">
        <v>142</v>
      </c>
      <c r="C135" s="21">
        <v>2190</v>
      </c>
      <c r="D135" s="23">
        <v>0.94</v>
      </c>
      <c r="E135" s="23">
        <v>0.92</v>
      </c>
      <c r="F135" s="23">
        <v>0.93</v>
      </c>
      <c r="G135" s="23"/>
      <c r="H135" s="21">
        <v>2290</v>
      </c>
      <c r="I135" s="23">
        <v>0.89400000000000002</v>
      </c>
      <c r="J135" s="23">
        <v>0.86399999999999999</v>
      </c>
      <c r="K135" s="23">
        <v>0.879</v>
      </c>
      <c r="L135" s="65"/>
      <c r="M135" s="65"/>
      <c r="N135" s="65"/>
      <c r="O135" s="65"/>
      <c r="P135" s="65"/>
      <c r="Q135" s="78">
        <f t="shared" si="1"/>
        <v>4480</v>
      </c>
      <c r="R135" s="78">
        <f>Q135-'By type'!C135</f>
        <v>0</v>
      </c>
    </row>
    <row r="136" spans="1:20" ht="14.1" customHeight="1" x14ac:dyDescent="0.2">
      <c r="B136" s="12" t="s">
        <v>143</v>
      </c>
      <c r="C136" s="21">
        <v>3860</v>
      </c>
      <c r="D136" s="23">
        <v>0.9</v>
      </c>
      <c r="E136" s="23">
        <v>0.874</v>
      </c>
      <c r="F136" s="23">
        <v>0.88700000000000001</v>
      </c>
      <c r="G136" s="23"/>
      <c r="H136" s="21">
        <v>4010</v>
      </c>
      <c r="I136" s="23">
        <v>0.80400000000000005</v>
      </c>
      <c r="J136" s="23">
        <v>0.77300000000000002</v>
      </c>
      <c r="K136" s="23">
        <v>0.78800000000000003</v>
      </c>
      <c r="L136" s="65"/>
      <c r="M136" s="65"/>
      <c r="N136" s="65"/>
      <c r="O136" s="65"/>
      <c r="P136" s="65"/>
      <c r="Q136" s="78">
        <f t="shared" ref="Q136:Q167" si="2">+H136+C136</f>
        <v>7870</v>
      </c>
      <c r="R136" s="78">
        <f>Q136-'By type'!C136</f>
        <v>0</v>
      </c>
    </row>
    <row r="137" spans="1:20" ht="14.1" customHeight="1" x14ac:dyDescent="0.2">
      <c r="B137" s="12" t="s">
        <v>144</v>
      </c>
      <c r="C137" s="21">
        <v>3430</v>
      </c>
      <c r="D137" s="23">
        <v>0.96199999999999997</v>
      </c>
      <c r="E137" s="23">
        <v>0.95899999999999996</v>
      </c>
      <c r="F137" s="23">
        <v>0.96</v>
      </c>
      <c r="G137" s="23"/>
      <c r="H137" s="21">
        <v>3580</v>
      </c>
      <c r="I137" s="23">
        <v>0.82</v>
      </c>
      <c r="J137" s="23">
        <v>0.80100000000000005</v>
      </c>
      <c r="K137" s="23">
        <v>0.81100000000000005</v>
      </c>
      <c r="L137" s="65"/>
      <c r="M137" s="65"/>
      <c r="N137" s="65"/>
      <c r="O137" s="65"/>
      <c r="P137" s="65"/>
      <c r="Q137" s="78">
        <f t="shared" si="2"/>
        <v>7010</v>
      </c>
      <c r="R137" s="78">
        <f>Q137-'By type'!C137</f>
        <v>0</v>
      </c>
    </row>
    <row r="138" spans="1:20" ht="14.1" customHeight="1" x14ac:dyDescent="0.2">
      <c r="B138" s="12" t="s">
        <v>145</v>
      </c>
      <c r="C138" s="21">
        <v>5650</v>
      </c>
      <c r="D138" s="23">
        <v>0.93400000000000005</v>
      </c>
      <c r="E138" s="23">
        <v>0.90700000000000003</v>
      </c>
      <c r="F138" s="23">
        <v>0.92</v>
      </c>
      <c r="G138" s="23"/>
      <c r="H138" s="21">
        <v>5580</v>
      </c>
      <c r="I138" s="23">
        <v>0.86299999999999999</v>
      </c>
      <c r="J138" s="23">
        <v>0.83699999999999997</v>
      </c>
      <c r="K138" s="23">
        <v>0.84899999999999998</v>
      </c>
      <c r="L138" s="65"/>
      <c r="M138" s="65"/>
      <c r="N138" s="65"/>
      <c r="O138" s="65"/>
      <c r="P138" s="65"/>
      <c r="Q138" s="78">
        <f t="shared" si="2"/>
        <v>11230</v>
      </c>
      <c r="R138" s="78">
        <f>Q138-'By type'!C138</f>
        <v>0</v>
      </c>
    </row>
    <row r="139" spans="1:20" ht="14.1" customHeight="1" x14ac:dyDescent="0.2">
      <c r="B139" s="12" t="s">
        <v>146</v>
      </c>
      <c r="C139" s="21">
        <v>1380</v>
      </c>
      <c r="D139" s="23">
        <v>0.94399999999999995</v>
      </c>
      <c r="E139" s="23">
        <v>0.94199999999999995</v>
      </c>
      <c r="F139" s="23">
        <v>0.94299999999999995</v>
      </c>
      <c r="G139" s="23"/>
      <c r="H139" s="21">
        <v>1480</v>
      </c>
      <c r="I139" s="23">
        <v>0.872</v>
      </c>
      <c r="J139" s="23">
        <v>0.81499999999999995</v>
      </c>
      <c r="K139" s="23">
        <v>0.84099999999999997</v>
      </c>
      <c r="L139" s="65"/>
      <c r="M139" s="65"/>
      <c r="N139" s="65"/>
      <c r="O139" s="65"/>
      <c r="P139" s="65"/>
      <c r="Q139" s="78">
        <f t="shared" si="2"/>
        <v>2860</v>
      </c>
      <c r="R139" s="78">
        <f>Q139-'By type'!C139</f>
        <v>0</v>
      </c>
    </row>
    <row r="140" spans="1:20" ht="14.1" customHeight="1" x14ac:dyDescent="0.2">
      <c r="B140" s="12" t="s">
        <v>147</v>
      </c>
      <c r="C140" s="21">
        <v>1980</v>
      </c>
      <c r="D140" s="23">
        <v>0.94</v>
      </c>
      <c r="E140" s="23">
        <v>0.92200000000000004</v>
      </c>
      <c r="F140" s="23">
        <v>0.93100000000000005</v>
      </c>
      <c r="G140" s="23"/>
      <c r="H140" s="21">
        <v>2050</v>
      </c>
      <c r="I140" s="23">
        <v>0.90300000000000002</v>
      </c>
      <c r="J140" s="23">
        <v>0.83199999999999996</v>
      </c>
      <c r="K140" s="23">
        <v>0.86699999999999999</v>
      </c>
      <c r="L140" s="65"/>
      <c r="M140" s="65"/>
      <c r="N140" s="65"/>
      <c r="O140" s="65"/>
      <c r="P140" s="65"/>
      <c r="Q140" s="78">
        <f t="shared" si="2"/>
        <v>4030</v>
      </c>
      <c r="R140" s="78">
        <f>Q140-'By type'!C140</f>
        <v>0</v>
      </c>
    </row>
    <row r="141" spans="1:20" ht="14.1" customHeight="1" x14ac:dyDescent="0.2">
      <c r="B141" s="12" t="s">
        <v>148</v>
      </c>
      <c r="C141" s="21">
        <v>13660</v>
      </c>
      <c r="D141" s="23">
        <v>0.94399999999999995</v>
      </c>
      <c r="E141" s="23">
        <v>0.92200000000000004</v>
      </c>
      <c r="F141" s="23">
        <v>0.93300000000000005</v>
      </c>
      <c r="G141" s="23"/>
      <c r="H141" s="21">
        <v>13730</v>
      </c>
      <c r="I141" s="23">
        <v>0.871</v>
      </c>
      <c r="J141" s="23">
        <v>0.84599999999999997</v>
      </c>
      <c r="K141" s="23">
        <v>0.85799999999999998</v>
      </c>
      <c r="L141" s="65"/>
      <c r="M141" s="65"/>
      <c r="N141" s="65"/>
      <c r="O141" s="65"/>
      <c r="P141" s="65"/>
      <c r="Q141" s="78">
        <f t="shared" si="2"/>
        <v>27390</v>
      </c>
      <c r="R141" s="78">
        <f>Q141-'By type'!C141</f>
        <v>0</v>
      </c>
    </row>
    <row r="142" spans="1:20" ht="14.1" customHeight="1" x14ac:dyDescent="0.2">
      <c r="B142" s="12" t="s">
        <v>149</v>
      </c>
      <c r="C142" s="21">
        <v>5080</v>
      </c>
      <c r="D142" s="23">
        <v>0.94699999999999995</v>
      </c>
      <c r="E142" s="23">
        <v>0.91500000000000004</v>
      </c>
      <c r="F142" s="23">
        <v>0.93</v>
      </c>
      <c r="G142" s="23"/>
      <c r="H142" s="21">
        <v>5380</v>
      </c>
      <c r="I142" s="23">
        <v>0.86299999999999999</v>
      </c>
      <c r="J142" s="23">
        <v>0.83599999999999997</v>
      </c>
      <c r="K142" s="23">
        <v>0.84899999999999998</v>
      </c>
      <c r="L142" s="65"/>
      <c r="M142" s="65"/>
      <c r="N142" s="65"/>
      <c r="O142" s="65"/>
      <c r="P142" s="65"/>
      <c r="Q142" s="78">
        <f t="shared" si="2"/>
        <v>10460</v>
      </c>
      <c r="R142" s="78">
        <f>Q142-'By type'!C142</f>
        <v>0</v>
      </c>
    </row>
    <row r="143" spans="1:20" ht="14.1" customHeight="1" x14ac:dyDescent="0.2">
      <c r="B143" s="12" t="s">
        <v>150</v>
      </c>
      <c r="C143" s="21">
        <v>5070</v>
      </c>
      <c r="D143" s="23">
        <v>0.93500000000000005</v>
      </c>
      <c r="E143" s="23">
        <v>0.91200000000000003</v>
      </c>
      <c r="F143" s="23">
        <v>0.92400000000000004</v>
      </c>
      <c r="G143" s="23"/>
      <c r="H143" s="21">
        <v>4920</v>
      </c>
      <c r="I143" s="23">
        <v>0.90300000000000002</v>
      </c>
      <c r="J143" s="23">
        <v>0.86399999999999999</v>
      </c>
      <c r="K143" s="23">
        <v>0.88400000000000001</v>
      </c>
      <c r="L143" s="65"/>
      <c r="M143" s="65"/>
      <c r="N143" s="65"/>
      <c r="O143" s="65"/>
      <c r="P143" s="65"/>
      <c r="Q143" s="78">
        <f t="shared" si="2"/>
        <v>9990</v>
      </c>
      <c r="R143" s="78">
        <f>Q143-'By type'!C143</f>
        <v>0</v>
      </c>
    </row>
    <row r="144" spans="1:20" ht="14.1" customHeight="1" x14ac:dyDescent="0.2">
      <c r="B144" s="12" t="s">
        <v>151</v>
      </c>
      <c r="C144" s="21">
        <v>2960</v>
      </c>
      <c r="D144" s="23">
        <v>0.94699999999999995</v>
      </c>
      <c r="E144" s="23">
        <v>0.93700000000000006</v>
      </c>
      <c r="F144" s="23">
        <v>0.94199999999999995</v>
      </c>
      <c r="G144" s="23"/>
      <c r="H144" s="21">
        <v>2930</v>
      </c>
      <c r="I144" s="23">
        <v>0.88700000000000001</v>
      </c>
      <c r="J144" s="23">
        <v>0.86399999999999999</v>
      </c>
      <c r="K144" s="23">
        <v>0.875</v>
      </c>
      <c r="L144" s="65"/>
      <c r="M144" s="65"/>
      <c r="N144" s="65"/>
      <c r="O144" s="65"/>
      <c r="P144" s="65"/>
      <c r="Q144" s="78">
        <f t="shared" si="2"/>
        <v>5890</v>
      </c>
      <c r="R144" s="78">
        <f>Q144-'By type'!C144</f>
        <v>0</v>
      </c>
    </row>
    <row r="145" spans="1:18" ht="14.1" customHeight="1" x14ac:dyDescent="0.2">
      <c r="B145" s="12" t="s">
        <v>152</v>
      </c>
      <c r="C145" s="21">
        <v>2560</v>
      </c>
      <c r="D145" s="23">
        <v>0.95699999999999996</v>
      </c>
      <c r="E145" s="23">
        <v>0.94499999999999995</v>
      </c>
      <c r="F145" s="23">
        <v>0.95099999999999996</v>
      </c>
      <c r="G145" s="23"/>
      <c r="H145" s="21">
        <v>2630</v>
      </c>
      <c r="I145" s="23">
        <v>0.91600000000000004</v>
      </c>
      <c r="J145" s="23">
        <v>0.879</v>
      </c>
      <c r="K145" s="23">
        <v>0.9</v>
      </c>
      <c r="L145" s="65"/>
      <c r="M145" s="65"/>
      <c r="N145" s="65"/>
      <c r="O145" s="65"/>
      <c r="P145" s="65"/>
      <c r="Q145" s="78">
        <f t="shared" si="2"/>
        <v>5190</v>
      </c>
      <c r="R145" s="78">
        <f>Q145-'By type'!C145</f>
        <v>0</v>
      </c>
    </row>
    <row r="146" spans="1:18" ht="14.1" customHeight="1" x14ac:dyDescent="0.2">
      <c r="B146" s="12" t="s">
        <v>153</v>
      </c>
      <c r="C146" s="21">
        <v>2380</v>
      </c>
      <c r="D146" s="23">
        <v>0.96199999999999997</v>
      </c>
      <c r="E146" s="23">
        <v>0.92700000000000005</v>
      </c>
      <c r="F146" s="23">
        <v>0.94499999999999995</v>
      </c>
      <c r="G146" s="23"/>
      <c r="H146" s="21">
        <v>2550</v>
      </c>
      <c r="I146" s="23">
        <v>0.88</v>
      </c>
      <c r="J146" s="23">
        <v>0.83899999999999997</v>
      </c>
      <c r="K146" s="23">
        <v>0.85899999999999999</v>
      </c>
      <c r="L146" s="65"/>
      <c r="M146" s="65"/>
      <c r="N146" s="65"/>
      <c r="O146" s="65"/>
      <c r="P146" s="65"/>
      <c r="Q146" s="78">
        <f t="shared" si="2"/>
        <v>4930</v>
      </c>
      <c r="R146" s="78">
        <f>Q146-'By type'!C146</f>
        <v>0</v>
      </c>
    </row>
    <row r="147" spans="1:18" ht="14.1" customHeight="1" x14ac:dyDescent="0.2">
      <c r="B147" s="12" t="s">
        <v>154</v>
      </c>
      <c r="C147" s="21">
        <v>3140</v>
      </c>
      <c r="D147" s="23">
        <v>0.94799999999999995</v>
      </c>
      <c r="E147" s="23">
        <v>0.94</v>
      </c>
      <c r="F147" s="23">
        <v>0.94399999999999995</v>
      </c>
      <c r="G147" s="23"/>
      <c r="H147" s="21">
        <v>3170</v>
      </c>
      <c r="I147" s="23">
        <v>0.90300000000000002</v>
      </c>
      <c r="J147" s="23">
        <v>0.874</v>
      </c>
      <c r="K147" s="23">
        <v>0.88900000000000001</v>
      </c>
      <c r="L147" s="65"/>
      <c r="M147" s="65"/>
      <c r="N147" s="65"/>
      <c r="O147" s="65"/>
      <c r="P147" s="65"/>
      <c r="Q147" s="78">
        <f t="shared" si="2"/>
        <v>6310</v>
      </c>
      <c r="R147" s="78">
        <f>Q147-'By type'!C147</f>
        <v>0</v>
      </c>
    </row>
    <row r="148" spans="1:18" ht="14.1" customHeight="1" x14ac:dyDescent="0.2">
      <c r="B148" s="12" t="s">
        <v>155</v>
      </c>
      <c r="C148" s="21">
        <v>1870</v>
      </c>
      <c r="D148" s="23">
        <v>0.95799999999999996</v>
      </c>
      <c r="E148" s="23">
        <v>0.94399999999999995</v>
      </c>
      <c r="F148" s="23">
        <v>0.95099999999999996</v>
      </c>
      <c r="G148" s="23"/>
      <c r="H148" s="21">
        <v>1970</v>
      </c>
      <c r="I148" s="23">
        <v>0.872</v>
      </c>
      <c r="J148" s="23">
        <v>0.84799999999999998</v>
      </c>
      <c r="K148" s="23">
        <v>0.86</v>
      </c>
      <c r="L148" s="65"/>
      <c r="M148" s="65"/>
      <c r="N148" s="65"/>
      <c r="O148" s="65"/>
      <c r="P148" s="65"/>
      <c r="Q148" s="78">
        <f t="shared" si="2"/>
        <v>3840</v>
      </c>
      <c r="R148" s="78">
        <f>Q148-'By type'!C148</f>
        <v>0</v>
      </c>
    </row>
    <row r="149" spans="1:18" ht="14.1" customHeight="1" x14ac:dyDescent="0.2">
      <c r="B149" s="12" t="s">
        <v>156</v>
      </c>
      <c r="C149" s="21">
        <v>3210</v>
      </c>
      <c r="D149" s="23">
        <v>0.94699999999999995</v>
      </c>
      <c r="E149" s="23">
        <v>0.92800000000000005</v>
      </c>
      <c r="F149" s="23">
        <v>0.93700000000000006</v>
      </c>
      <c r="G149" s="23"/>
      <c r="H149" s="21">
        <v>3430</v>
      </c>
      <c r="I149" s="23">
        <v>0.90200000000000002</v>
      </c>
      <c r="J149" s="23">
        <v>0.879</v>
      </c>
      <c r="K149" s="23">
        <v>0.89</v>
      </c>
      <c r="L149" s="65"/>
      <c r="M149" s="65"/>
      <c r="N149" s="65"/>
      <c r="O149" s="65"/>
      <c r="P149" s="65"/>
      <c r="Q149" s="78">
        <f t="shared" si="2"/>
        <v>6640</v>
      </c>
      <c r="R149" s="78">
        <f>Q149-'By type'!C149</f>
        <v>0</v>
      </c>
    </row>
    <row r="150" spans="1:18" ht="14.1" customHeight="1" x14ac:dyDescent="0.2">
      <c r="B150" s="12" t="s">
        <v>157</v>
      </c>
      <c r="C150" s="21">
        <v>2630</v>
      </c>
      <c r="D150" s="23">
        <v>0.91400000000000003</v>
      </c>
      <c r="E150" s="23">
        <v>0.89300000000000002</v>
      </c>
      <c r="F150" s="23">
        <v>0.90300000000000002</v>
      </c>
      <c r="G150" s="23"/>
      <c r="H150" s="21">
        <v>2870</v>
      </c>
      <c r="I150" s="23">
        <v>0.90800000000000003</v>
      </c>
      <c r="J150" s="23">
        <v>0.88</v>
      </c>
      <c r="K150" s="23">
        <v>0.89400000000000002</v>
      </c>
      <c r="L150" s="65"/>
      <c r="M150" s="65"/>
      <c r="N150" s="65"/>
      <c r="O150" s="65"/>
      <c r="P150" s="65"/>
      <c r="Q150" s="78">
        <f t="shared" si="2"/>
        <v>5500</v>
      </c>
      <c r="R150" s="78">
        <f>Q150-'By type'!C150</f>
        <v>0</v>
      </c>
    </row>
    <row r="151" spans="1:18" ht="14.1" customHeight="1" x14ac:dyDescent="0.2">
      <c r="B151" s="12" t="s">
        <v>158</v>
      </c>
      <c r="C151" s="21">
        <v>2580</v>
      </c>
      <c r="D151" s="23">
        <v>0.96499999999999997</v>
      </c>
      <c r="E151" s="23">
        <v>0.94599999999999995</v>
      </c>
      <c r="F151" s="23">
        <v>0.95599999999999996</v>
      </c>
      <c r="G151" s="23"/>
      <c r="H151" s="21">
        <v>2720</v>
      </c>
      <c r="I151" s="23">
        <v>0.88300000000000001</v>
      </c>
      <c r="J151" s="23">
        <v>0.88900000000000001</v>
      </c>
      <c r="K151" s="23">
        <v>0.88600000000000001</v>
      </c>
      <c r="L151" s="65"/>
      <c r="M151" s="65"/>
      <c r="N151" s="65"/>
      <c r="O151" s="65"/>
      <c r="P151" s="65"/>
      <c r="Q151" s="78">
        <f t="shared" si="2"/>
        <v>5300</v>
      </c>
      <c r="R151" s="78">
        <f>Q151-'By type'!C151</f>
        <v>0</v>
      </c>
    </row>
    <row r="152" spans="1:18" ht="14.1" customHeight="1" x14ac:dyDescent="0.2">
      <c r="B152" s="12" t="s">
        <v>159</v>
      </c>
      <c r="C152" s="21">
        <v>2310</v>
      </c>
      <c r="D152" s="23">
        <v>0.95899999999999996</v>
      </c>
      <c r="E152" s="23">
        <v>0.94799999999999995</v>
      </c>
      <c r="F152" s="23">
        <v>0.95399999999999996</v>
      </c>
      <c r="G152" s="23"/>
      <c r="H152" s="21">
        <v>2330</v>
      </c>
      <c r="I152" s="23">
        <v>0.90900000000000003</v>
      </c>
      <c r="J152" s="23">
        <v>0.878</v>
      </c>
      <c r="K152" s="23">
        <v>0.89300000000000002</v>
      </c>
      <c r="L152" s="65"/>
      <c r="M152" s="65"/>
      <c r="N152" s="65"/>
      <c r="O152" s="65"/>
      <c r="P152" s="65"/>
      <c r="Q152" s="78">
        <f t="shared" si="2"/>
        <v>4640</v>
      </c>
      <c r="R152" s="78">
        <f>Q152-'By type'!C152</f>
        <v>0</v>
      </c>
    </row>
    <row r="153" spans="1:18" ht="14.1" customHeight="1" x14ac:dyDescent="0.2">
      <c r="B153" s="12" t="s">
        <v>160</v>
      </c>
      <c r="C153" s="21">
        <v>3580</v>
      </c>
      <c r="D153" s="23">
        <v>0.96099999999999997</v>
      </c>
      <c r="E153" s="23">
        <v>0.93300000000000005</v>
      </c>
      <c r="F153" s="23">
        <v>0.94599999999999995</v>
      </c>
      <c r="G153" s="23"/>
      <c r="H153" s="21">
        <v>3760</v>
      </c>
      <c r="I153" s="23">
        <v>0.879</v>
      </c>
      <c r="J153" s="23">
        <v>0.84099999999999997</v>
      </c>
      <c r="K153" s="23">
        <v>0.86</v>
      </c>
      <c r="L153" s="65"/>
      <c r="M153" s="65"/>
      <c r="N153" s="65"/>
      <c r="O153" s="65"/>
      <c r="P153" s="65"/>
      <c r="Q153" s="78">
        <f t="shared" si="2"/>
        <v>7340</v>
      </c>
      <c r="R153" s="78">
        <f>Q153-'By type'!C153</f>
        <v>0</v>
      </c>
    </row>
    <row r="154" spans="1:18" ht="14.1" customHeight="1" x14ac:dyDescent="0.2">
      <c r="B154" s="12" t="s">
        <v>161</v>
      </c>
      <c r="C154" s="21">
        <v>3900</v>
      </c>
      <c r="D154" s="23">
        <v>0.96199999999999997</v>
      </c>
      <c r="E154" s="23">
        <v>0.94499999999999995</v>
      </c>
      <c r="F154" s="23">
        <v>0.95399999999999996</v>
      </c>
      <c r="G154" s="23"/>
      <c r="H154" s="21">
        <v>3990</v>
      </c>
      <c r="I154" s="23">
        <v>0.89100000000000001</v>
      </c>
      <c r="J154" s="23">
        <v>0.85499999999999998</v>
      </c>
      <c r="K154" s="23">
        <v>0.872</v>
      </c>
      <c r="L154" s="65"/>
      <c r="M154" s="65"/>
      <c r="N154" s="65"/>
      <c r="O154" s="65"/>
      <c r="P154" s="65"/>
      <c r="Q154" s="78">
        <f t="shared" si="2"/>
        <v>7890</v>
      </c>
      <c r="R154" s="78">
        <f>Q154-'By type'!C154</f>
        <v>0</v>
      </c>
    </row>
    <row r="155" spans="1:18" ht="14.1" customHeight="1" x14ac:dyDescent="0.2">
      <c r="A155" s="28" t="s">
        <v>162</v>
      </c>
      <c r="B155" s="27"/>
      <c r="C155" s="29">
        <v>29750</v>
      </c>
      <c r="D155" s="35">
        <v>0.94399999999999995</v>
      </c>
      <c r="E155" s="35">
        <v>0.92700000000000005</v>
      </c>
      <c r="F155" s="35">
        <v>0.93500000000000005</v>
      </c>
      <c r="G155" s="35"/>
      <c r="H155" s="36">
        <v>30710</v>
      </c>
      <c r="I155" s="35">
        <v>0.85299999999999998</v>
      </c>
      <c r="J155" s="35">
        <v>0.83</v>
      </c>
      <c r="K155" s="35">
        <v>0.84099999999999997</v>
      </c>
      <c r="L155" s="63"/>
      <c r="M155" s="63"/>
      <c r="N155" s="63"/>
      <c r="O155" s="63"/>
      <c r="P155" s="63"/>
      <c r="Q155" s="78">
        <f t="shared" si="2"/>
        <v>60460</v>
      </c>
      <c r="R155" s="78">
        <f>Q155-'By type'!C155</f>
        <v>0</v>
      </c>
    </row>
    <row r="156" spans="1:18" ht="14.1" customHeight="1" x14ac:dyDescent="0.2">
      <c r="B156" s="12" t="s">
        <v>163</v>
      </c>
      <c r="C156" s="21">
        <v>5770</v>
      </c>
      <c r="D156" s="23">
        <v>0.93799999999999994</v>
      </c>
      <c r="E156" s="23">
        <v>0.91300000000000003</v>
      </c>
      <c r="F156" s="23">
        <v>0.92500000000000004</v>
      </c>
      <c r="G156" s="23"/>
      <c r="H156" s="21">
        <v>5810</v>
      </c>
      <c r="I156" s="23">
        <v>0.86399999999999999</v>
      </c>
      <c r="J156" s="23">
        <v>0.83299999999999996</v>
      </c>
      <c r="K156" s="23">
        <v>0.84799999999999998</v>
      </c>
      <c r="L156" s="65"/>
      <c r="M156" s="65"/>
      <c r="N156" s="65"/>
      <c r="O156" s="65"/>
      <c r="P156" s="65"/>
      <c r="Q156" s="78">
        <f t="shared" si="2"/>
        <v>11580</v>
      </c>
      <c r="R156" s="78">
        <f>Q156-'By type'!C156</f>
        <v>0</v>
      </c>
    </row>
    <row r="157" spans="1:18" ht="14.1" customHeight="1" x14ac:dyDescent="0.2">
      <c r="B157" s="12" t="s">
        <v>164</v>
      </c>
      <c r="C157" s="21">
        <v>1220</v>
      </c>
      <c r="D157" s="23">
        <v>0.94</v>
      </c>
      <c r="E157" s="23">
        <v>0.89</v>
      </c>
      <c r="F157" s="23">
        <v>0.91600000000000004</v>
      </c>
      <c r="G157" s="23"/>
      <c r="H157" s="21">
        <v>1220</v>
      </c>
      <c r="I157" s="23">
        <v>0.70499999999999996</v>
      </c>
      <c r="J157" s="23">
        <v>0.67</v>
      </c>
      <c r="K157" s="23">
        <v>0.68700000000000006</v>
      </c>
      <c r="L157" s="65"/>
      <c r="M157" s="65"/>
      <c r="N157" s="65"/>
      <c r="O157" s="65"/>
      <c r="P157" s="65"/>
      <c r="Q157" s="78">
        <f t="shared" si="2"/>
        <v>2440</v>
      </c>
      <c r="R157" s="78">
        <f>Q157-'By type'!C157</f>
        <v>0</v>
      </c>
    </row>
    <row r="158" spans="1:18" ht="14.1" customHeight="1" x14ac:dyDescent="0.2">
      <c r="B158" s="12" t="s">
        <v>165</v>
      </c>
      <c r="C158" s="21">
        <v>2040</v>
      </c>
      <c r="D158" s="23">
        <v>0.94799999999999995</v>
      </c>
      <c r="E158" s="23">
        <v>0.93500000000000005</v>
      </c>
      <c r="F158" s="23">
        <v>0.94099999999999995</v>
      </c>
      <c r="G158" s="23"/>
      <c r="H158" s="21">
        <v>2210</v>
      </c>
      <c r="I158" s="23">
        <v>0.85699999999999998</v>
      </c>
      <c r="J158" s="23">
        <v>0.84099999999999997</v>
      </c>
      <c r="K158" s="23">
        <v>0.84799999999999998</v>
      </c>
      <c r="L158" s="65"/>
      <c r="M158" s="65"/>
      <c r="N158" s="65"/>
      <c r="O158" s="65"/>
      <c r="P158" s="65"/>
      <c r="Q158" s="78">
        <f t="shared" si="2"/>
        <v>4250</v>
      </c>
      <c r="R158" s="78">
        <f>Q158-'By type'!C158</f>
        <v>0</v>
      </c>
    </row>
    <row r="159" spans="1:18" ht="14.1" customHeight="1" x14ac:dyDescent="0.2">
      <c r="B159" s="12" t="s">
        <v>166</v>
      </c>
      <c r="C159" s="21">
        <v>1170</v>
      </c>
      <c r="D159" s="23">
        <v>0.94699999999999995</v>
      </c>
      <c r="E159" s="23">
        <v>0.95599999999999996</v>
      </c>
      <c r="F159" s="23">
        <v>0.95099999999999996</v>
      </c>
      <c r="G159" s="23"/>
      <c r="H159" s="21">
        <v>1280</v>
      </c>
      <c r="I159" s="23">
        <v>0.88600000000000001</v>
      </c>
      <c r="J159" s="23">
        <v>0.89500000000000002</v>
      </c>
      <c r="K159" s="23">
        <v>0.89100000000000001</v>
      </c>
      <c r="L159" s="65"/>
      <c r="M159" s="65"/>
      <c r="N159" s="65"/>
      <c r="O159" s="65"/>
      <c r="P159" s="65"/>
      <c r="Q159" s="78">
        <f t="shared" si="2"/>
        <v>2450</v>
      </c>
      <c r="R159" s="78">
        <f>Q159-'By type'!C159</f>
        <v>0</v>
      </c>
    </row>
    <row r="160" spans="1:18" ht="14.1" customHeight="1" x14ac:dyDescent="0.2">
      <c r="B160" s="12" t="s">
        <v>167</v>
      </c>
      <c r="C160" s="21">
        <v>1730</v>
      </c>
      <c r="D160" s="23">
        <v>0.94599999999999995</v>
      </c>
      <c r="E160" s="23">
        <v>0.92200000000000004</v>
      </c>
      <c r="F160" s="23">
        <v>0.93400000000000005</v>
      </c>
      <c r="G160" s="23"/>
      <c r="H160" s="21">
        <v>1850</v>
      </c>
      <c r="I160" s="23">
        <v>0.82699999999999996</v>
      </c>
      <c r="J160" s="23">
        <v>0.80600000000000005</v>
      </c>
      <c r="K160" s="23">
        <v>0.81699999999999995</v>
      </c>
      <c r="L160" s="65"/>
      <c r="M160" s="65"/>
      <c r="N160" s="65"/>
      <c r="O160" s="65"/>
      <c r="P160" s="65"/>
      <c r="Q160" s="78">
        <f t="shared" si="2"/>
        <v>3580</v>
      </c>
      <c r="R160" s="78">
        <f>Q160-'By type'!C160</f>
        <v>0</v>
      </c>
    </row>
    <row r="161" spans="2:18" ht="14.1" customHeight="1" x14ac:dyDescent="0.2">
      <c r="B161" s="12" t="s">
        <v>168</v>
      </c>
      <c r="C161" s="21">
        <v>2800</v>
      </c>
      <c r="D161" s="23">
        <v>0.92200000000000004</v>
      </c>
      <c r="E161" s="23">
        <v>0.91</v>
      </c>
      <c r="F161" s="23">
        <v>0.91600000000000004</v>
      </c>
      <c r="G161" s="23"/>
      <c r="H161" s="21">
        <v>3000</v>
      </c>
      <c r="I161" s="23">
        <v>0.83899999999999997</v>
      </c>
      <c r="J161" s="23">
        <v>0.81</v>
      </c>
      <c r="K161" s="23">
        <v>0.82399999999999995</v>
      </c>
      <c r="L161" s="65"/>
      <c r="M161" s="65"/>
      <c r="N161" s="65"/>
      <c r="O161" s="65"/>
      <c r="P161" s="65"/>
      <c r="Q161" s="78">
        <f t="shared" si="2"/>
        <v>5800</v>
      </c>
      <c r="R161" s="78">
        <f>Q161-'By type'!C161</f>
        <v>0</v>
      </c>
    </row>
    <row r="162" spans="2:18" ht="14.1" customHeight="1" x14ac:dyDescent="0.2">
      <c r="B162" s="12" t="s">
        <v>169</v>
      </c>
      <c r="C162" s="21">
        <v>2300</v>
      </c>
      <c r="D162" s="23">
        <v>0.96</v>
      </c>
      <c r="E162" s="23">
        <v>0.94</v>
      </c>
      <c r="F162" s="23">
        <v>0.95</v>
      </c>
      <c r="G162" s="23"/>
      <c r="H162" s="21">
        <v>2310</v>
      </c>
      <c r="I162" s="23">
        <v>0.90400000000000003</v>
      </c>
      <c r="J162" s="23">
        <v>0.871</v>
      </c>
      <c r="K162" s="23">
        <v>0.88700000000000001</v>
      </c>
      <c r="L162" s="65"/>
      <c r="M162" s="65"/>
      <c r="N162" s="65"/>
      <c r="O162" s="65"/>
      <c r="P162" s="65"/>
      <c r="Q162" s="78">
        <f t="shared" si="2"/>
        <v>4610</v>
      </c>
      <c r="R162" s="78">
        <f>Q162-'By type'!C162</f>
        <v>0</v>
      </c>
    </row>
    <row r="163" spans="2:18" ht="14.1" customHeight="1" x14ac:dyDescent="0.2">
      <c r="B163" s="12" t="s">
        <v>170</v>
      </c>
      <c r="C163" s="21">
        <v>3610</v>
      </c>
      <c r="D163" s="23">
        <v>0.94299999999999995</v>
      </c>
      <c r="E163" s="23">
        <v>0.91800000000000004</v>
      </c>
      <c r="F163" s="23">
        <v>0.93</v>
      </c>
      <c r="G163" s="23"/>
      <c r="H163" s="21">
        <v>3770</v>
      </c>
      <c r="I163" s="23">
        <v>0.85799999999999998</v>
      </c>
      <c r="J163" s="23">
        <v>0.82699999999999996</v>
      </c>
      <c r="K163" s="23">
        <v>0.84199999999999997</v>
      </c>
      <c r="L163" s="65"/>
      <c r="M163" s="65"/>
      <c r="N163" s="65"/>
      <c r="O163" s="65"/>
      <c r="P163" s="65"/>
      <c r="Q163" s="78">
        <f t="shared" si="2"/>
        <v>7380</v>
      </c>
      <c r="R163" s="78">
        <f>Q163-'By type'!C163</f>
        <v>0</v>
      </c>
    </row>
    <row r="164" spans="2:18" ht="14.1" customHeight="1" x14ac:dyDescent="0.2">
      <c r="B164" s="12" t="s">
        <v>171</v>
      </c>
      <c r="C164" s="21">
        <v>1630</v>
      </c>
      <c r="D164" s="23">
        <v>0.94899999999999995</v>
      </c>
      <c r="E164" s="23">
        <v>0.93400000000000005</v>
      </c>
      <c r="F164" s="23">
        <v>0.94099999999999995</v>
      </c>
      <c r="G164" s="23"/>
      <c r="H164" s="21">
        <v>1710</v>
      </c>
      <c r="I164" s="23">
        <v>0.82</v>
      </c>
      <c r="J164" s="23">
        <v>0.78900000000000003</v>
      </c>
      <c r="K164" s="23">
        <v>0.80400000000000005</v>
      </c>
      <c r="L164" s="65"/>
      <c r="M164" s="65"/>
      <c r="N164" s="65"/>
      <c r="O164" s="65"/>
      <c r="P164" s="65"/>
      <c r="Q164" s="78">
        <f t="shared" si="2"/>
        <v>3340</v>
      </c>
      <c r="R164" s="78">
        <f>Q164-'By type'!C164</f>
        <v>0</v>
      </c>
    </row>
    <row r="165" spans="2:18" ht="14.1" customHeight="1" x14ac:dyDescent="0.2">
      <c r="B165" s="12" t="s">
        <v>172</v>
      </c>
      <c r="C165" s="21">
        <v>1840</v>
      </c>
      <c r="D165" s="23">
        <v>0.95</v>
      </c>
      <c r="E165" s="23">
        <v>0.94499999999999995</v>
      </c>
      <c r="F165" s="23">
        <v>0.94699999999999995</v>
      </c>
      <c r="G165" s="23"/>
      <c r="H165" s="21">
        <v>1810</v>
      </c>
      <c r="I165" s="23">
        <v>0.84899999999999998</v>
      </c>
      <c r="J165" s="23">
        <v>0.83399999999999996</v>
      </c>
      <c r="K165" s="23">
        <v>0.84099999999999997</v>
      </c>
      <c r="L165" s="65"/>
      <c r="M165" s="65"/>
      <c r="N165" s="65"/>
      <c r="O165" s="65"/>
      <c r="P165" s="65"/>
      <c r="Q165" s="78">
        <f t="shared" si="2"/>
        <v>3650</v>
      </c>
      <c r="R165" s="78">
        <f>Q165-'By type'!C165</f>
        <v>0</v>
      </c>
    </row>
    <row r="166" spans="2:18" ht="14.1" customHeight="1" x14ac:dyDescent="0.2">
      <c r="B166" s="12" t="s">
        <v>173</v>
      </c>
      <c r="C166" s="21">
        <v>2320</v>
      </c>
      <c r="D166" s="23">
        <v>0.94599999999999995</v>
      </c>
      <c r="E166" s="23">
        <v>0.94299999999999995</v>
      </c>
      <c r="F166" s="23">
        <v>0.94499999999999995</v>
      </c>
      <c r="G166" s="23"/>
      <c r="H166" s="21">
        <v>2330</v>
      </c>
      <c r="I166" s="23">
        <v>0.873</v>
      </c>
      <c r="J166" s="23">
        <v>0.878</v>
      </c>
      <c r="K166" s="23">
        <v>0.876</v>
      </c>
      <c r="L166" s="65"/>
      <c r="M166" s="65"/>
      <c r="N166" s="65"/>
      <c r="O166" s="65"/>
      <c r="P166" s="65"/>
      <c r="Q166" s="78">
        <f t="shared" si="2"/>
        <v>4650</v>
      </c>
      <c r="R166" s="78">
        <f>Q166-'By type'!C166</f>
        <v>0</v>
      </c>
    </row>
    <row r="167" spans="2:18" ht="14.1" customHeight="1" x14ac:dyDescent="0.2">
      <c r="B167" s="12" t="s">
        <v>174</v>
      </c>
      <c r="C167" s="21">
        <v>3320</v>
      </c>
      <c r="D167" s="23">
        <v>0.95599999999999996</v>
      </c>
      <c r="E167" s="23">
        <v>0.93899999999999995</v>
      </c>
      <c r="F167" s="23">
        <v>0.94799999999999995</v>
      </c>
      <c r="G167" s="23"/>
      <c r="H167" s="21">
        <v>3410</v>
      </c>
      <c r="I167" s="23">
        <v>0.86099999999999999</v>
      </c>
      <c r="J167" s="23">
        <v>0.84899999999999998</v>
      </c>
      <c r="K167" s="23">
        <v>0.85499999999999998</v>
      </c>
      <c r="L167" s="65"/>
      <c r="M167" s="65"/>
      <c r="N167" s="65"/>
      <c r="O167" s="65"/>
      <c r="P167" s="65"/>
      <c r="Q167" s="78">
        <f t="shared" si="2"/>
        <v>6730</v>
      </c>
      <c r="R167" s="78">
        <f>Q167-'By type'!C167</f>
        <v>0</v>
      </c>
    </row>
    <row r="168" spans="2:18" x14ac:dyDescent="0.2">
      <c r="I168" s="23"/>
      <c r="J168" s="23"/>
      <c r="K168" s="23"/>
      <c r="L168" s="65"/>
      <c r="M168" s="65"/>
      <c r="N168" s="65"/>
      <c r="O168" s="65"/>
      <c r="P168" s="65"/>
    </row>
    <row r="169" spans="2:18" x14ac:dyDescent="0.2">
      <c r="I169" s="23"/>
      <c r="J169" s="23"/>
      <c r="K169" s="23"/>
      <c r="L169" s="65"/>
      <c r="M169" s="65"/>
      <c r="N169" s="65"/>
      <c r="O169" s="65"/>
      <c r="P169" s="65"/>
    </row>
    <row r="170" spans="2:18" x14ac:dyDescent="0.2">
      <c r="I170" s="23"/>
      <c r="J170" s="23"/>
      <c r="K170" s="23"/>
      <c r="L170" s="65"/>
      <c r="M170" s="65"/>
      <c r="N170" s="65"/>
      <c r="O170" s="65"/>
      <c r="P170" s="65"/>
    </row>
    <row r="171" spans="2:18" x14ac:dyDescent="0.2">
      <c r="I171" s="23"/>
      <c r="J171" s="23"/>
      <c r="K171" s="23"/>
      <c r="L171" s="65"/>
      <c r="M171" s="65"/>
      <c r="N171" s="65"/>
      <c r="O171" s="65"/>
      <c r="P171" s="65"/>
    </row>
    <row r="172" spans="2:18" x14ac:dyDescent="0.2">
      <c r="I172" s="23"/>
      <c r="J172" s="23"/>
      <c r="K172" s="23"/>
      <c r="L172" s="65"/>
      <c r="M172" s="65"/>
      <c r="N172" s="65"/>
      <c r="O172" s="65"/>
      <c r="P172" s="65"/>
    </row>
    <row r="173" spans="2:18" x14ac:dyDescent="0.2">
      <c r="I173" s="23"/>
      <c r="J173" s="23"/>
      <c r="K173" s="23"/>
      <c r="L173" s="65"/>
      <c r="M173" s="65"/>
      <c r="N173" s="65"/>
      <c r="O173" s="65"/>
      <c r="P173" s="65"/>
    </row>
    <row r="174" spans="2:18" x14ac:dyDescent="0.2">
      <c r="I174" s="23"/>
      <c r="J174" s="23"/>
      <c r="K174" s="23"/>
      <c r="L174" s="65"/>
      <c r="M174" s="65"/>
      <c r="N174" s="65"/>
      <c r="O174" s="65"/>
      <c r="P174" s="65"/>
    </row>
    <row r="175" spans="2:18" x14ac:dyDescent="0.2">
      <c r="I175" s="23"/>
      <c r="J175" s="23"/>
      <c r="K175" s="23"/>
      <c r="L175" s="65"/>
      <c r="M175" s="65"/>
      <c r="N175" s="65"/>
      <c r="O175" s="65"/>
      <c r="P175" s="65"/>
    </row>
  </sheetData>
  <mergeCells count="4">
    <mergeCell ref="H5:H6"/>
    <mergeCell ref="I5:K5"/>
    <mergeCell ref="D5:F5"/>
    <mergeCell ref="C5:C6"/>
  </mergeCells>
  <phoneticPr fontId="4" type="noConversion"/>
  <pageMargins left="0.59055118110236227" right="0.19685039370078741" top="0.78740157480314965" bottom="0.39370078740157483" header="0.51181102362204722" footer="0.51181102362204722"/>
  <pageSetup paperSize="9" scale="83" fitToHeight="0" orientation="portrait" r:id="rId1"/>
  <headerFooter alignWithMargins="0"/>
  <rowBreaks count="2" manualBreakCount="2">
    <brk id="61" max="16383" man="1"/>
    <brk id="11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0"/>
  <sheetViews>
    <sheetView workbookViewId="0">
      <selection activeCell="C10" sqref="C10"/>
    </sheetView>
  </sheetViews>
  <sheetFormatPr defaultRowHeight="12.75" x14ac:dyDescent="0.2"/>
  <cols>
    <col min="1" max="1" width="1.7109375" customWidth="1"/>
    <col min="2" max="2" width="21.7109375" customWidth="1"/>
    <col min="3" max="3" width="12.7109375" style="21" customWidth="1"/>
    <col min="4" max="10" width="10.7109375" customWidth="1"/>
    <col min="11" max="11" width="2.5703125" customWidth="1"/>
  </cols>
  <sheetData>
    <row r="1" spans="1:13" ht="15.75" x14ac:dyDescent="0.25">
      <c r="A1" s="2" t="s">
        <v>228</v>
      </c>
    </row>
    <row r="3" spans="1:13" ht="15.75" x14ac:dyDescent="0.25">
      <c r="A3" s="2" t="s">
        <v>205</v>
      </c>
      <c r="C3" s="37"/>
      <c r="D3" s="13"/>
      <c r="E3" s="3"/>
      <c r="F3" s="3"/>
      <c r="G3" s="3"/>
      <c r="H3" s="3"/>
      <c r="I3" s="3"/>
    </row>
    <row r="4" spans="1:13" ht="15.75" x14ac:dyDescent="0.25">
      <c r="A4" s="2"/>
      <c r="C4" s="37"/>
      <c r="D4" s="13"/>
      <c r="E4" s="3"/>
      <c r="F4" s="3"/>
      <c r="G4" s="3"/>
      <c r="H4" s="3"/>
      <c r="I4" s="3"/>
    </row>
    <row r="5" spans="1:13" ht="23.25" customHeight="1" x14ac:dyDescent="0.2">
      <c r="C5" s="93" t="s">
        <v>218</v>
      </c>
      <c r="D5" s="87" t="s">
        <v>217</v>
      </c>
      <c r="E5" s="88"/>
      <c r="F5" s="88"/>
      <c r="G5" s="88"/>
      <c r="H5" s="88"/>
      <c r="I5" s="88"/>
      <c r="J5" s="88"/>
    </row>
    <row r="6" spans="1:13" ht="33" customHeight="1" x14ac:dyDescent="0.2">
      <c r="A6" s="4"/>
      <c r="B6" s="4"/>
      <c r="C6" s="94"/>
      <c r="D6" s="5" t="s">
        <v>36</v>
      </c>
      <c r="E6" s="5" t="s">
        <v>37</v>
      </c>
      <c r="F6" s="5" t="s">
        <v>38</v>
      </c>
      <c r="G6" s="5" t="s">
        <v>39</v>
      </c>
      <c r="H6" s="5" t="s">
        <v>40</v>
      </c>
      <c r="I6" s="5" t="s">
        <v>41</v>
      </c>
      <c r="J6" s="7" t="s">
        <v>1</v>
      </c>
      <c r="K6" s="10"/>
    </row>
    <row r="7" spans="1:13" ht="14.1" customHeight="1" x14ac:dyDescent="0.2">
      <c r="A7" s="1" t="s">
        <v>2</v>
      </c>
      <c r="C7" s="66">
        <f>'By type'!C7</f>
        <v>1148840</v>
      </c>
      <c r="D7" s="45">
        <v>0.873</v>
      </c>
      <c r="E7" s="43">
        <v>0.875</v>
      </c>
      <c r="F7" s="43">
        <v>0.90100000000000002</v>
      </c>
      <c r="G7" s="43">
        <v>0.92800000000000005</v>
      </c>
      <c r="H7" s="43">
        <v>0.93400000000000005</v>
      </c>
      <c r="I7" s="43">
        <v>0.871</v>
      </c>
      <c r="J7" s="43">
        <v>0.879</v>
      </c>
      <c r="L7" s="75"/>
      <c r="M7" s="32"/>
    </row>
    <row r="8" spans="1:13" ht="14.1" customHeight="1" x14ac:dyDescent="0.2">
      <c r="A8" s="35" t="s">
        <v>3</v>
      </c>
      <c r="B8" s="35"/>
      <c r="C8" s="67">
        <f>'By type'!C8</f>
        <v>176380</v>
      </c>
      <c r="D8" s="46">
        <v>0.85299999999999998</v>
      </c>
      <c r="E8" s="46">
        <v>0.85899999999999999</v>
      </c>
      <c r="F8" s="46">
        <v>0.89100000000000001</v>
      </c>
      <c r="G8" s="46">
        <v>0.92</v>
      </c>
      <c r="H8" s="46">
        <v>0.89500000000000002</v>
      </c>
      <c r="I8" s="46">
        <v>0.83899999999999997</v>
      </c>
      <c r="J8" s="46">
        <v>0.85599999999999998</v>
      </c>
      <c r="L8" s="75"/>
      <c r="M8" s="32"/>
    </row>
    <row r="9" spans="1:13" ht="14.1" customHeight="1" x14ac:dyDescent="0.2">
      <c r="B9" t="s">
        <v>4</v>
      </c>
      <c r="C9" s="37">
        <f>'By type'!C9</f>
        <v>2350</v>
      </c>
      <c r="D9" s="47">
        <v>0.86499999999999999</v>
      </c>
      <c r="E9" s="68">
        <v>0.91300000000000003</v>
      </c>
      <c r="F9" s="68">
        <v>0.95499999999999996</v>
      </c>
      <c r="G9" s="68">
        <v>0.97499999999999998</v>
      </c>
      <c r="H9" s="69" t="s">
        <v>214</v>
      </c>
      <c r="I9" s="69">
        <v>0.96899999999999997</v>
      </c>
      <c r="J9" s="68">
        <v>0.875</v>
      </c>
      <c r="L9" s="75"/>
      <c r="M9" s="32"/>
    </row>
    <row r="10" spans="1:13" ht="14.1" customHeight="1" x14ac:dyDescent="0.2">
      <c r="B10" t="s">
        <v>5</v>
      </c>
      <c r="C10" s="37">
        <f>'By type'!C10</f>
        <v>4430</v>
      </c>
      <c r="D10" s="47">
        <v>0.90300000000000002</v>
      </c>
      <c r="E10" s="68">
        <v>0.90700000000000003</v>
      </c>
      <c r="F10" s="68">
        <v>0.98399999999999999</v>
      </c>
      <c r="G10" s="68">
        <v>0.94399999999999995</v>
      </c>
      <c r="H10" s="68" t="s">
        <v>214</v>
      </c>
      <c r="I10" s="68">
        <v>0.85699999999999998</v>
      </c>
      <c r="J10" s="68">
        <v>0.90400000000000003</v>
      </c>
      <c r="L10" s="75"/>
      <c r="M10" s="32"/>
    </row>
    <row r="11" spans="1:13" ht="14.1" customHeight="1" x14ac:dyDescent="0.2">
      <c r="B11" t="s">
        <v>6</v>
      </c>
      <c r="C11" s="37">
        <f>'By type'!C11</f>
        <v>11030</v>
      </c>
      <c r="D11" s="47">
        <v>0.93200000000000005</v>
      </c>
      <c r="E11" s="68">
        <v>0.92900000000000005</v>
      </c>
      <c r="F11" s="68">
        <v>0.95099999999999996</v>
      </c>
      <c r="G11" s="68">
        <v>0.94899999999999995</v>
      </c>
      <c r="H11" s="68">
        <v>1</v>
      </c>
      <c r="I11" s="68">
        <v>0.96699999999999997</v>
      </c>
      <c r="J11" s="68">
        <v>0.93700000000000006</v>
      </c>
      <c r="L11" s="75"/>
      <c r="M11" s="32"/>
    </row>
    <row r="12" spans="1:13" ht="14.1" customHeight="1" x14ac:dyDescent="0.2">
      <c r="B12" t="s">
        <v>7</v>
      </c>
      <c r="C12" s="37">
        <f>'By type'!C12</f>
        <v>10340</v>
      </c>
      <c r="D12" s="47">
        <v>0.875</v>
      </c>
      <c r="E12" s="68">
        <v>0.86</v>
      </c>
      <c r="F12" s="68">
        <v>0.92600000000000005</v>
      </c>
      <c r="G12" s="68">
        <v>0.92700000000000005</v>
      </c>
      <c r="H12" s="68">
        <v>1</v>
      </c>
      <c r="I12" s="68">
        <v>0.88</v>
      </c>
      <c r="J12" s="68">
        <v>0.876</v>
      </c>
      <c r="L12" s="75"/>
      <c r="M12" s="32"/>
    </row>
    <row r="13" spans="1:13" ht="14.1" customHeight="1" x14ac:dyDescent="0.2">
      <c r="B13" t="s">
        <v>8</v>
      </c>
      <c r="C13" s="37">
        <f>'By type'!C13</f>
        <v>27070</v>
      </c>
      <c r="D13" s="47">
        <v>0.88900000000000001</v>
      </c>
      <c r="E13" s="68">
        <v>0.871</v>
      </c>
      <c r="F13" s="68">
        <v>0.92400000000000004</v>
      </c>
      <c r="G13" s="68">
        <v>0.91</v>
      </c>
      <c r="H13" s="68">
        <v>0.96099999999999997</v>
      </c>
      <c r="I13" s="68">
        <v>0.82099999999999995</v>
      </c>
      <c r="J13" s="68">
        <v>0.88700000000000001</v>
      </c>
      <c r="L13" s="75"/>
      <c r="M13" s="32"/>
    </row>
    <row r="14" spans="1:13" ht="14.1" customHeight="1" x14ac:dyDescent="0.2">
      <c r="B14" t="s">
        <v>9</v>
      </c>
      <c r="C14" s="37">
        <f>'By type'!C14</f>
        <v>3150</v>
      </c>
      <c r="D14" s="47">
        <v>0.85799999999999998</v>
      </c>
      <c r="E14" s="68">
        <v>0.86499999999999999</v>
      </c>
      <c r="F14" s="69" t="s">
        <v>214</v>
      </c>
      <c r="G14" s="69">
        <v>0.83299999999999996</v>
      </c>
      <c r="H14" s="69" t="s">
        <v>214</v>
      </c>
      <c r="I14" s="69">
        <v>0.77800000000000002</v>
      </c>
      <c r="J14" s="68">
        <v>0.85399999999999998</v>
      </c>
      <c r="L14" s="75"/>
      <c r="M14" s="32"/>
    </row>
    <row r="15" spans="1:13" ht="14.1" customHeight="1" x14ac:dyDescent="0.2">
      <c r="B15" t="s">
        <v>10</v>
      </c>
      <c r="C15" s="37">
        <f>'By type'!C15</f>
        <v>33910</v>
      </c>
      <c r="D15" s="47">
        <v>0.88600000000000001</v>
      </c>
      <c r="E15" s="68">
        <v>0.91900000000000004</v>
      </c>
      <c r="F15" s="68">
        <v>0.96499999999999997</v>
      </c>
      <c r="G15" s="68">
        <v>0.98</v>
      </c>
      <c r="H15" s="68">
        <v>0.98199999999999998</v>
      </c>
      <c r="I15" s="68">
        <v>0.879</v>
      </c>
      <c r="J15" s="68">
        <v>0.89</v>
      </c>
      <c r="L15" s="75"/>
      <c r="M15" s="32"/>
    </row>
    <row r="16" spans="1:13" ht="14.1" customHeight="1" x14ac:dyDescent="0.2">
      <c r="B16" t="s">
        <v>11</v>
      </c>
      <c r="C16" s="37">
        <f>'By type'!C16</f>
        <v>6830</v>
      </c>
      <c r="D16" s="47">
        <v>0.87</v>
      </c>
      <c r="E16" s="68">
        <v>0.83499999999999996</v>
      </c>
      <c r="F16" s="68">
        <v>0.77</v>
      </c>
      <c r="G16" s="68">
        <v>0.93300000000000005</v>
      </c>
      <c r="H16" s="68" t="s">
        <v>214</v>
      </c>
      <c r="I16" s="68">
        <v>0.76200000000000001</v>
      </c>
      <c r="J16" s="68">
        <v>0.86299999999999999</v>
      </c>
      <c r="L16" s="75"/>
      <c r="M16" s="32"/>
    </row>
    <row r="17" spans="1:13" ht="14.1" customHeight="1" x14ac:dyDescent="0.2">
      <c r="B17" t="s">
        <v>12</v>
      </c>
      <c r="C17" s="37">
        <f>'By type'!C17</f>
        <v>5940</v>
      </c>
      <c r="D17" s="47">
        <v>0.91300000000000003</v>
      </c>
      <c r="E17" s="68">
        <v>0.94799999999999995</v>
      </c>
      <c r="F17" s="68">
        <v>0.96899999999999997</v>
      </c>
      <c r="G17" s="68">
        <v>0.96499999999999997</v>
      </c>
      <c r="H17" s="68">
        <v>0.96099999999999997</v>
      </c>
      <c r="I17" s="68">
        <v>0.93500000000000005</v>
      </c>
      <c r="J17" s="68">
        <v>0.92500000000000004</v>
      </c>
      <c r="L17" s="75"/>
      <c r="M17" s="32"/>
    </row>
    <row r="18" spans="1:13" ht="14.1" customHeight="1" x14ac:dyDescent="0.2">
      <c r="B18" t="s">
        <v>13</v>
      </c>
      <c r="C18" s="37">
        <f>'By type'!C18</f>
        <v>12080</v>
      </c>
      <c r="D18" s="47">
        <v>0.47499999999999998</v>
      </c>
      <c r="E18" s="68">
        <v>0.43</v>
      </c>
      <c r="F18" s="68">
        <v>0.42899999999999999</v>
      </c>
      <c r="G18" s="68">
        <v>0.42599999999999999</v>
      </c>
      <c r="H18" s="68">
        <v>0.30199999999999999</v>
      </c>
      <c r="I18" s="68">
        <v>0.39600000000000002</v>
      </c>
      <c r="J18" s="68">
        <v>0.46700000000000003</v>
      </c>
      <c r="L18" s="75"/>
      <c r="M18" s="32"/>
    </row>
    <row r="19" spans="1:13" ht="14.1" customHeight="1" x14ac:dyDescent="0.2">
      <c r="B19" t="s">
        <v>14</v>
      </c>
      <c r="C19" s="37">
        <f>'By type'!C19</f>
        <v>3970</v>
      </c>
      <c r="D19" s="47">
        <v>0.86599999999999999</v>
      </c>
      <c r="E19" s="68">
        <v>0.9</v>
      </c>
      <c r="F19" s="68">
        <v>0.89900000000000002</v>
      </c>
      <c r="G19" s="68">
        <v>0.95899999999999996</v>
      </c>
      <c r="H19" s="69">
        <v>1</v>
      </c>
      <c r="I19" s="69">
        <v>0.88900000000000001</v>
      </c>
      <c r="J19" s="68">
        <v>0.872</v>
      </c>
      <c r="L19" s="75"/>
      <c r="M19" s="32"/>
    </row>
    <row r="20" spans="1:13" ht="14.1" customHeight="1" x14ac:dyDescent="0.2">
      <c r="B20" t="s">
        <v>15</v>
      </c>
      <c r="C20" s="37">
        <f>'By type'!C20</f>
        <v>2760</v>
      </c>
      <c r="D20" s="47">
        <v>0.85899999999999999</v>
      </c>
      <c r="E20" s="68">
        <v>0.88100000000000001</v>
      </c>
      <c r="F20" s="68">
        <v>0.91300000000000003</v>
      </c>
      <c r="G20" s="68">
        <v>0.97</v>
      </c>
      <c r="H20" s="69" t="s">
        <v>214</v>
      </c>
      <c r="I20" s="68">
        <v>0.85499999999999998</v>
      </c>
      <c r="J20" s="68">
        <v>0.88</v>
      </c>
      <c r="L20" s="75"/>
      <c r="M20" s="32"/>
    </row>
    <row r="21" spans="1:13" ht="14.1" customHeight="1" x14ac:dyDescent="0.2">
      <c r="B21" t="s">
        <v>16</v>
      </c>
      <c r="C21" s="37">
        <f>'By type'!C21</f>
        <v>3100</v>
      </c>
      <c r="D21" s="47">
        <v>0.88100000000000001</v>
      </c>
      <c r="E21" s="68">
        <v>0.92200000000000004</v>
      </c>
      <c r="F21" s="68">
        <v>0.95699999999999996</v>
      </c>
      <c r="G21" s="68">
        <v>0.97699999999999998</v>
      </c>
      <c r="H21" s="69" t="s">
        <v>214</v>
      </c>
      <c r="I21" s="68">
        <v>0.91200000000000003</v>
      </c>
      <c r="J21" s="68">
        <v>0.93300000000000005</v>
      </c>
      <c r="L21" s="75"/>
      <c r="M21" s="32"/>
    </row>
    <row r="22" spans="1:13" ht="14.1" customHeight="1" x14ac:dyDescent="0.2">
      <c r="B22" t="s">
        <v>17</v>
      </c>
      <c r="C22" s="37">
        <f>'By type'!C22</f>
        <v>4550</v>
      </c>
      <c r="D22" s="47">
        <v>0.85699999999999998</v>
      </c>
      <c r="E22" s="68">
        <v>0.89900000000000002</v>
      </c>
      <c r="F22" s="68">
        <v>0.89400000000000002</v>
      </c>
      <c r="G22" s="68">
        <v>0.93700000000000006</v>
      </c>
      <c r="H22" s="69">
        <v>1</v>
      </c>
      <c r="I22" s="68">
        <v>0.85599999999999998</v>
      </c>
      <c r="J22" s="68">
        <v>0.86699999999999999</v>
      </c>
      <c r="L22" s="75"/>
      <c r="M22" s="32"/>
    </row>
    <row r="23" spans="1:13" ht="14.1" customHeight="1" x14ac:dyDescent="0.2">
      <c r="B23" t="s">
        <v>18</v>
      </c>
      <c r="C23" s="37">
        <f>'By type'!C23</f>
        <v>19540</v>
      </c>
      <c r="D23" s="47">
        <v>0.89400000000000002</v>
      </c>
      <c r="E23" s="68">
        <v>0.89300000000000002</v>
      </c>
      <c r="F23" s="68">
        <v>0.88500000000000001</v>
      </c>
      <c r="G23" s="68">
        <v>0.94399999999999995</v>
      </c>
      <c r="H23" s="68">
        <v>0.94199999999999995</v>
      </c>
      <c r="I23" s="68">
        <v>0.9</v>
      </c>
      <c r="J23" s="68">
        <v>0.89600000000000002</v>
      </c>
      <c r="L23" s="75"/>
      <c r="M23" s="32"/>
    </row>
    <row r="24" spans="1:13" ht="14.1" customHeight="1" x14ac:dyDescent="0.2">
      <c r="B24" t="s">
        <v>19</v>
      </c>
      <c r="C24" s="37">
        <f>'By type'!C24</f>
        <v>3190</v>
      </c>
      <c r="D24" s="47">
        <v>0.88800000000000001</v>
      </c>
      <c r="E24" s="68">
        <v>0.89400000000000002</v>
      </c>
      <c r="F24" s="68">
        <v>1</v>
      </c>
      <c r="G24" s="68">
        <v>0.95299999999999996</v>
      </c>
      <c r="H24" s="69">
        <v>1</v>
      </c>
      <c r="I24" s="69">
        <v>0.94699999999999995</v>
      </c>
      <c r="J24" s="68">
        <v>0.89200000000000002</v>
      </c>
      <c r="L24" s="75"/>
      <c r="M24" s="32"/>
    </row>
    <row r="25" spans="1:13" ht="14.1" customHeight="1" x14ac:dyDescent="0.2">
      <c r="B25" t="s">
        <v>20</v>
      </c>
      <c r="C25" s="37">
        <f>'By type'!C25</f>
        <v>16530</v>
      </c>
      <c r="D25" s="47">
        <v>0.81599999999999995</v>
      </c>
      <c r="E25" s="68">
        <v>0.83499999999999996</v>
      </c>
      <c r="F25" s="68">
        <v>0.79200000000000004</v>
      </c>
      <c r="G25" s="68">
        <v>0.89900000000000002</v>
      </c>
      <c r="H25" s="68">
        <v>0.71099999999999997</v>
      </c>
      <c r="I25" s="68">
        <v>0.72299999999999998</v>
      </c>
      <c r="J25" s="68">
        <v>0.81399999999999995</v>
      </c>
      <c r="L25" s="75"/>
      <c r="M25" s="32"/>
    </row>
    <row r="26" spans="1:13" ht="14.1" customHeight="1" x14ac:dyDescent="0.2">
      <c r="B26" t="s">
        <v>21</v>
      </c>
      <c r="C26" s="37">
        <f>'By type'!C26</f>
        <v>2350</v>
      </c>
      <c r="D26" s="47">
        <v>0.88700000000000001</v>
      </c>
      <c r="E26" s="68">
        <v>0.91300000000000003</v>
      </c>
      <c r="F26" s="69">
        <v>0.84599999999999997</v>
      </c>
      <c r="G26" s="68">
        <v>0.95199999999999996</v>
      </c>
      <c r="H26" s="69" t="s">
        <v>214</v>
      </c>
      <c r="I26" s="69">
        <v>0.89200000000000002</v>
      </c>
      <c r="J26" s="68">
        <v>0.89400000000000002</v>
      </c>
      <c r="L26" s="75"/>
      <c r="M26" s="32"/>
    </row>
    <row r="27" spans="1:13" ht="14.1" customHeight="1" x14ac:dyDescent="0.2">
      <c r="B27" t="s">
        <v>22</v>
      </c>
      <c r="C27" s="37">
        <f>'By type'!C27</f>
        <v>3260</v>
      </c>
      <c r="D27" s="47">
        <v>0.92500000000000004</v>
      </c>
      <c r="E27" s="68">
        <v>0.89500000000000002</v>
      </c>
      <c r="F27" s="68">
        <v>0.98099999999999998</v>
      </c>
      <c r="G27" s="68">
        <v>0.98199999999999998</v>
      </c>
      <c r="H27" s="68">
        <v>0.96299999999999997</v>
      </c>
      <c r="I27" s="69">
        <v>0.96899999999999997</v>
      </c>
      <c r="J27" s="68">
        <v>0.93</v>
      </c>
      <c r="L27" s="75"/>
      <c r="M27" s="32"/>
    </row>
    <row r="28" spans="1:13" ht="14.1" customHeight="1" x14ac:dyDescent="0.2">
      <c r="A28" s="35" t="s">
        <v>23</v>
      </c>
      <c r="B28" s="35"/>
      <c r="C28" s="67">
        <f>'By type'!C28</f>
        <v>163230</v>
      </c>
      <c r="D28" s="46">
        <v>0.86299999999999999</v>
      </c>
      <c r="E28" s="46">
        <v>0.876</v>
      </c>
      <c r="F28" s="46">
        <v>0.90200000000000002</v>
      </c>
      <c r="G28" s="46">
        <v>0.94299999999999995</v>
      </c>
      <c r="H28" s="46">
        <v>0.91500000000000004</v>
      </c>
      <c r="I28" s="46">
        <v>0.88900000000000001</v>
      </c>
      <c r="J28" s="46">
        <v>0.89</v>
      </c>
      <c r="L28" s="75"/>
      <c r="M28" s="32"/>
    </row>
    <row r="29" spans="1:13" ht="14.1" customHeight="1" x14ac:dyDescent="0.2">
      <c r="B29" s="12" t="s">
        <v>24</v>
      </c>
      <c r="C29" s="37">
        <f>'By type'!C29</f>
        <v>5150</v>
      </c>
      <c r="D29" s="47">
        <v>0.83299999999999996</v>
      </c>
      <c r="E29" s="68">
        <v>0.88500000000000001</v>
      </c>
      <c r="F29" s="68">
        <v>0.91500000000000004</v>
      </c>
      <c r="G29" s="68">
        <v>0.92800000000000005</v>
      </c>
      <c r="H29" s="69">
        <v>1</v>
      </c>
      <c r="I29" s="68">
        <v>0.84699999999999998</v>
      </c>
      <c r="J29" s="68">
        <v>0.86699999999999999</v>
      </c>
      <c r="L29" s="75"/>
      <c r="M29" s="32"/>
    </row>
    <row r="30" spans="1:13" ht="14.1" customHeight="1" x14ac:dyDescent="0.2">
      <c r="B30" s="12" t="s">
        <v>25</v>
      </c>
      <c r="C30" s="37">
        <f>'By type'!C30</f>
        <v>6750</v>
      </c>
      <c r="D30" s="47">
        <v>0.84399999999999997</v>
      </c>
      <c r="E30" s="68">
        <v>0.877</v>
      </c>
      <c r="F30" s="68">
        <v>0.83699999999999997</v>
      </c>
      <c r="G30" s="68">
        <v>0.877</v>
      </c>
      <c r="H30" s="68">
        <v>0.88500000000000001</v>
      </c>
      <c r="I30" s="68">
        <v>0.77400000000000002</v>
      </c>
      <c r="J30" s="68">
        <v>0.83799999999999997</v>
      </c>
      <c r="L30" s="75"/>
      <c r="M30" s="32"/>
    </row>
    <row r="31" spans="1:13" ht="14.1" customHeight="1" x14ac:dyDescent="0.2">
      <c r="B31" s="12" t="s">
        <v>26</v>
      </c>
      <c r="C31" s="37">
        <f>'By type'!C31</f>
        <v>5540</v>
      </c>
      <c r="D31" s="47">
        <v>0.89800000000000002</v>
      </c>
      <c r="E31" s="68">
        <v>0.93899999999999995</v>
      </c>
      <c r="F31" s="68">
        <v>0.94899999999999995</v>
      </c>
      <c r="G31" s="68">
        <v>0.97399999999999998</v>
      </c>
      <c r="H31" s="68">
        <v>0.96699999999999997</v>
      </c>
      <c r="I31" s="68">
        <v>0.879</v>
      </c>
      <c r="J31" s="68">
        <v>0.90900000000000003</v>
      </c>
      <c r="L31" s="75"/>
      <c r="M31" s="32"/>
    </row>
    <row r="32" spans="1:13" ht="14.1" customHeight="1" x14ac:dyDescent="0.2">
      <c r="B32" s="12" t="s">
        <v>27</v>
      </c>
      <c r="C32" s="37">
        <f>'By type'!C32</f>
        <v>6580</v>
      </c>
      <c r="D32" s="47">
        <v>0.91200000000000003</v>
      </c>
      <c r="E32" s="68">
        <v>0.90700000000000003</v>
      </c>
      <c r="F32" s="68">
        <v>0.93400000000000005</v>
      </c>
      <c r="G32" s="68">
        <v>0.96699999999999997</v>
      </c>
      <c r="H32" s="68">
        <v>1</v>
      </c>
      <c r="I32" s="68">
        <v>0.92800000000000005</v>
      </c>
      <c r="J32" s="68">
        <v>0.93799999999999994</v>
      </c>
      <c r="L32" s="75"/>
      <c r="M32" s="32"/>
    </row>
    <row r="33" spans="2:13" ht="14.1" customHeight="1" x14ac:dyDescent="0.2">
      <c r="B33" s="12" t="s">
        <v>28</v>
      </c>
      <c r="C33" s="37">
        <f>'By type'!C33</f>
        <v>6920</v>
      </c>
      <c r="D33" s="47">
        <v>0.87</v>
      </c>
      <c r="E33" s="68">
        <v>0.86299999999999999</v>
      </c>
      <c r="F33" s="68">
        <v>0.871</v>
      </c>
      <c r="G33" s="68">
        <v>0.94199999999999995</v>
      </c>
      <c r="H33" s="68">
        <v>0.96</v>
      </c>
      <c r="I33" s="68">
        <v>0.93300000000000005</v>
      </c>
      <c r="J33" s="68">
        <v>0.88200000000000001</v>
      </c>
      <c r="L33" s="75"/>
      <c r="M33" s="32"/>
    </row>
    <row r="34" spans="2:13" ht="14.1" customHeight="1" x14ac:dyDescent="0.2">
      <c r="B34" s="12" t="s">
        <v>29</v>
      </c>
      <c r="C34" s="37">
        <f>'By type'!C34</f>
        <v>2940</v>
      </c>
      <c r="D34" s="47">
        <v>0.873</v>
      </c>
      <c r="E34" s="68">
        <v>0.88600000000000001</v>
      </c>
      <c r="F34" s="68">
        <v>0.91300000000000003</v>
      </c>
      <c r="G34" s="68">
        <v>0.93200000000000005</v>
      </c>
      <c r="H34" s="69" t="s">
        <v>214</v>
      </c>
      <c r="I34" s="68">
        <v>0.89800000000000002</v>
      </c>
      <c r="J34" s="68">
        <v>0.89800000000000002</v>
      </c>
      <c r="L34" s="75"/>
      <c r="M34" s="32"/>
    </row>
    <row r="35" spans="2:13" ht="14.1" customHeight="1" x14ac:dyDescent="0.2">
      <c r="B35" s="12" t="s">
        <v>30</v>
      </c>
      <c r="C35" s="37">
        <f>'By type'!C35</f>
        <v>410</v>
      </c>
      <c r="D35" s="47" t="s">
        <v>214</v>
      </c>
      <c r="E35" s="69" t="s">
        <v>214</v>
      </c>
      <c r="F35" s="69" t="s">
        <v>214</v>
      </c>
      <c r="G35" s="68" t="s">
        <v>214</v>
      </c>
      <c r="H35" s="69" t="s">
        <v>214</v>
      </c>
      <c r="I35" s="69" t="s">
        <v>214</v>
      </c>
      <c r="J35" s="68">
        <v>5.8999999999999997E-2</v>
      </c>
      <c r="L35" s="75"/>
      <c r="M35" s="32"/>
    </row>
    <row r="36" spans="2:13" ht="14.1" customHeight="1" x14ac:dyDescent="0.2">
      <c r="B36" s="12" t="s">
        <v>31</v>
      </c>
      <c r="C36" s="37">
        <f>'By type'!C36</f>
        <v>7990</v>
      </c>
      <c r="D36" s="47">
        <v>0.70799999999999996</v>
      </c>
      <c r="E36" s="68">
        <v>0.70199999999999996</v>
      </c>
      <c r="F36" s="68">
        <v>0.71199999999999997</v>
      </c>
      <c r="G36" s="68">
        <v>0.78400000000000003</v>
      </c>
      <c r="H36" s="68">
        <v>0.74199999999999999</v>
      </c>
      <c r="I36" s="68">
        <v>0.66900000000000004</v>
      </c>
      <c r="J36" s="68">
        <v>0.71399999999999997</v>
      </c>
      <c r="L36" s="75"/>
      <c r="M36" s="32"/>
    </row>
    <row r="37" spans="2:13" ht="14.1" customHeight="1" x14ac:dyDescent="0.2">
      <c r="B37" s="12" t="s">
        <v>32</v>
      </c>
      <c r="C37" s="37">
        <f>'By type'!C37</f>
        <v>6900</v>
      </c>
      <c r="D37" s="47">
        <v>0.93400000000000005</v>
      </c>
      <c r="E37" s="68">
        <v>0.93300000000000005</v>
      </c>
      <c r="F37" s="68">
        <v>0.94899999999999995</v>
      </c>
      <c r="G37" s="68">
        <v>0.97399999999999998</v>
      </c>
      <c r="H37" s="68">
        <v>1</v>
      </c>
      <c r="I37" s="68">
        <v>0.97599999999999998</v>
      </c>
      <c r="J37" s="68">
        <v>0.95399999999999996</v>
      </c>
      <c r="L37" s="75"/>
      <c r="M37" s="32"/>
    </row>
    <row r="38" spans="2:13" ht="14.1" customHeight="1" x14ac:dyDescent="0.2">
      <c r="B38" s="12" t="s">
        <v>33</v>
      </c>
      <c r="C38" s="37">
        <f>'By type'!C38</f>
        <v>7800</v>
      </c>
      <c r="D38" s="47">
        <v>0.91500000000000004</v>
      </c>
      <c r="E38" s="68">
        <v>0.93200000000000005</v>
      </c>
      <c r="F38" s="68">
        <v>0.93600000000000005</v>
      </c>
      <c r="G38" s="68">
        <v>0.97</v>
      </c>
      <c r="H38" s="68">
        <v>1</v>
      </c>
      <c r="I38" s="68">
        <v>0.93300000000000005</v>
      </c>
      <c r="J38" s="68">
        <v>0.92700000000000005</v>
      </c>
      <c r="L38" s="75"/>
      <c r="M38" s="32"/>
    </row>
    <row r="39" spans="2:13" ht="14.1" customHeight="1" x14ac:dyDescent="0.2">
      <c r="B39" s="12" t="s">
        <v>46</v>
      </c>
      <c r="C39" s="37">
        <f>'By type'!C39</f>
        <v>5360</v>
      </c>
      <c r="D39" s="47">
        <v>0.83199999999999996</v>
      </c>
      <c r="E39" s="68">
        <v>0.85499999999999998</v>
      </c>
      <c r="F39" s="68">
        <v>0.91400000000000003</v>
      </c>
      <c r="G39" s="68">
        <v>0.95099999999999996</v>
      </c>
      <c r="H39" s="68">
        <v>0.94699999999999995</v>
      </c>
      <c r="I39" s="68">
        <v>0.88700000000000001</v>
      </c>
      <c r="J39" s="68">
        <v>0.87</v>
      </c>
      <c r="L39" s="75"/>
      <c r="M39" s="32"/>
    </row>
    <row r="40" spans="2:13" ht="14.1" customHeight="1" x14ac:dyDescent="0.2">
      <c r="B40" s="12" t="s">
        <v>47</v>
      </c>
      <c r="C40" s="37">
        <f>'By type'!C40</f>
        <v>5090</v>
      </c>
      <c r="D40" s="47">
        <v>0.89700000000000002</v>
      </c>
      <c r="E40" s="68">
        <v>0.90700000000000003</v>
      </c>
      <c r="F40" s="68">
        <v>0.91700000000000004</v>
      </c>
      <c r="G40" s="68">
        <v>0.94099999999999995</v>
      </c>
      <c r="H40" s="68">
        <v>0.97</v>
      </c>
      <c r="I40" s="68">
        <v>0.89100000000000001</v>
      </c>
      <c r="J40" s="68">
        <v>0.91</v>
      </c>
      <c r="L40" s="75"/>
      <c r="M40" s="32"/>
    </row>
    <row r="41" spans="2:13" ht="14.1" customHeight="1" x14ac:dyDescent="0.2">
      <c r="B41" s="12" t="s">
        <v>48</v>
      </c>
      <c r="C41" s="37">
        <f>'By type'!C41</f>
        <v>2260</v>
      </c>
      <c r="D41" s="47">
        <v>0.89700000000000002</v>
      </c>
      <c r="E41" s="68">
        <v>0.96699999999999997</v>
      </c>
      <c r="F41" s="68">
        <v>0.94399999999999995</v>
      </c>
      <c r="G41" s="68">
        <v>0.96799999999999997</v>
      </c>
      <c r="H41" s="69" t="s">
        <v>214</v>
      </c>
      <c r="I41" s="68">
        <v>0.92200000000000004</v>
      </c>
      <c r="J41" s="68">
        <v>0.93</v>
      </c>
      <c r="L41" s="75"/>
      <c r="M41" s="32"/>
    </row>
    <row r="42" spans="2:13" ht="14.1" customHeight="1" x14ac:dyDescent="0.2">
      <c r="B42" s="12" t="s">
        <v>49</v>
      </c>
      <c r="C42" s="37">
        <f>'By type'!C42</f>
        <v>5130</v>
      </c>
      <c r="D42" s="47">
        <v>0.74</v>
      </c>
      <c r="E42" s="68">
        <v>0.76700000000000002</v>
      </c>
      <c r="F42" s="68">
        <v>0.79800000000000004</v>
      </c>
      <c r="G42" s="68">
        <v>0.79200000000000004</v>
      </c>
      <c r="H42" s="68">
        <v>0.55200000000000005</v>
      </c>
      <c r="I42" s="68">
        <v>0.78900000000000003</v>
      </c>
      <c r="J42" s="68">
        <v>0.77</v>
      </c>
      <c r="L42" s="75"/>
      <c r="M42" s="32"/>
    </row>
    <row r="43" spans="2:13" ht="14.1" customHeight="1" x14ac:dyDescent="0.2">
      <c r="B43" s="12" t="s">
        <v>50</v>
      </c>
      <c r="C43" s="37">
        <f>'By type'!C43</f>
        <v>4800</v>
      </c>
      <c r="D43" s="47">
        <v>0.94899999999999995</v>
      </c>
      <c r="E43" s="68">
        <v>0.96899999999999997</v>
      </c>
      <c r="F43" s="68">
        <v>0.98199999999999998</v>
      </c>
      <c r="G43" s="68">
        <v>0.98699999999999999</v>
      </c>
      <c r="H43" s="68">
        <v>1</v>
      </c>
      <c r="I43" s="68">
        <v>0.97699999999999998</v>
      </c>
      <c r="J43" s="68">
        <v>0.97299999999999998</v>
      </c>
      <c r="L43" s="75"/>
      <c r="M43" s="32"/>
    </row>
    <row r="44" spans="2:13" ht="14.1" customHeight="1" x14ac:dyDescent="0.2">
      <c r="B44" s="12" t="s">
        <v>51</v>
      </c>
      <c r="C44" s="37">
        <f>'By type'!C44</f>
        <v>5760</v>
      </c>
      <c r="D44" s="47">
        <v>0.89800000000000002</v>
      </c>
      <c r="E44" s="68">
        <v>0.86599999999999999</v>
      </c>
      <c r="F44" s="68">
        <v>0.93</v>
      </c>
      <c r="G44" s="68">
        <v>0.94799999999999995</v>
      </c>
      <c r="H44" s="68">
        <v>0.92300000000000004</v>
      </c>
      <c r="I44" s="68">
        <v>0.92900000000000005</v>
      </c>
      <c r="J44" s="68">
        <v>0.90200000000000002</v>
      </c>
      <c r="L44" s="75"/>
      <c r="M44" s="32"/>
    </row>
    <row r="45" spans="2:13" ht="14.1" customHeight="1" x14ac:dyDescent="0.2">
      <c r="B45" s="12" t="s">
        <v>52</v>
      </c>
      <c r="C45" s="37">
        <f>'By type'!C45</f>
        <v>6000</v>
      </c>
      <c r="D45" s="47">
        <v>0.90500000000000003</v>
      </c>
      <c r="E45" s="68">
        <v>0.93200000000000005</v>
      </c>
      <c r="F45" s="68">
        <v>0.97399999999999998</v>
      </c>
      <c r="G45" s="68">
        <v>0.98499999999999999</v>
      </c>
      <c r="H45" s="68">
        <v>0.95699999999999996</v>
      </c>
      <c r="I45" s="68">
        <v>0.95899999999999996</v>
      </c>
      <c r="J45" s="68">
        <v>0.93400000000000005</v>
      </c>
      <c r="L45" s="75"/>
      <c r="M45" s="32"/>
    </row>
    <row r="46" spans="2:13" ht="14.1" customHeight="1" x14ac:dyDescent="0.2">
      <c r="B46" s="12" t="s">
        <v>53</v>
      </c>
      <c r="C46" s="37">
        <f>'By type'!C46</f>
        <v>4850</v>
      </c>
      <c r="D46" s="47">
        <v>0.86</v>
      </c>
      <c r="E46" s="68">
        <v>0.94199999999999995</v>
      </c>
      <c r="F46" s="68">
        <v>0.94299999999999995</v>
      </c>
      <c r="G46" s="68">
        <v>0.97899999999999998</v>
      </c>
      <c r="H46" s="68" t="s">
        <v>214</v>
      </c>
      <c r="I46" s="68">
        <v>0.96</v>
      </c>
      <c r="J46" s="68">
        <v>0.92900000000000005</v>
      </c>
      <c r="L46" s="75"/>
      <c r="M46" s="32"/>
    </row>
    <row r="47" spans="2:13" ht="14.1" customHeight="1" x14ac:dyDescent="0.2">
      <c r="B47" s="12" t="s">
        <v>54</v>
      </c>
      <c r="C47" s="37">
        <f>'By type'!C47</f>
        <v>3510</v>
      </c>
      <c r="D47" s="47">
        <v>0.85799999999999998</v>
      </c>
      <c r="E47" s="68">
        <v>0.82</v>
      </c>
      <c r="F47" s="68">
        <v>0.91</v>
      </c>
      <c r="G47" s="68">
        <v>0.93200000000000005</v>
      </c>
      <c r="H47" s="68">
        <v>1</v>
      </c>
      <c r="I47" s="68">
        <v>0.91500000000000004</v>
      </c>
      <c r="J47" s="68">
        <v>0.88200000000000001</v>
      </c>
      <c r="L47" s="75"/>
      <c r="M47" s="32"/>
    </row>
    <row r="48" spans="2:13" ht="14.1" customHeight="1" x14ac:dyDescent="0.2">
      <c r="B48" s="12" t="s">
        <v>55</v>
      </c>
      <c r="C48" s="37">
        <f>'By type'!C48</f>
        <v>1460</v>
      </c>
      <c r="D48" s="47">
        <v>0.85299999999999998</v>
      </c>
      <c r="E48" s="68">
        <v>0.86899999999999999</v>
      </c>
      <c r="F48" s="68">
        <v>0.90700000000000003</v>
      </c>
      <c r="G48" s="68">
        <v>0.91500000000000004</v>
      </c>
      <c r="H48" s="69" t="s">
        <v>214</v>
      </c>
      <c r="I48" s="68">
        <v>0.92400000000000004</v>
      </c>
      <c r="J48" s="68">
        <v>0.89</v>
      </c>
      <c r="L48" s="75"/>
      <c r="M48" s="32"/>
    </row>
    <row r="49" spans="1:13" ht="14.1" customHeight="1" x14ac:dyDescent="0.2">
      <c r="B49" s="12" t="s">
        <v>56</v>
      </c>
      <c r="C49" s="37">
        <f>'By type'!C49</f>
        <v>3020</v>
      </c>
      <c r="D49" s="47">
        <v>0.90100000000000002</v>
      </c>
      <c r="E49" s="68">
        <v>0.94799999999999995</v>
      </c>
      <c r="F49" s="68">
        <v>0.89200000000000002</v>
      </c>
      <c r="G49" s="68">
        <v>0.93</v>
      </c>
      <c r="H49" s="68">
        <v>0.92300000000000004</v>
      </c>
      <c r="I49" s="68">
        <v>0.92900000000000005</v>
      </c>
      <c r="J49" s="68">
        <v>0.91200000000000003</v>
      </c>
      <c r="L49" s="75"/>
      <c r="M49" s="32"/>
    </row>
    <row r="50" spans="1:13" ht="14.1" customHeight="1" x14ac:dyDescent="0.2">
      <c r="B50" s="12" t="s">
        <v>57</v>
      </c>
      <c r="C50" s="37">
        <f>'By type'!C50</f>
        <v>5200</v>
      </c>
      <c r="D50" s="47">
        <v>0.86599999999999999</v>
      </c>
      <c r="E50" s="68">
        <v>0.89</v>
      </c>
      <c r="F50" s="68">
        <v>0.90300000000000002</v>
      </c>
      <c r="G50" s="68">
        <v>0.91200000000000003</v>
      </c>
      <c r="H50" s="68">
        <v>0.93100000000000005</v>
      </c>
      <c r="I50" s="68">
        <v>0.91600000000000004</v>
      </c>
      <c r="J50" s="68">
        <v>0.89500000000000002</v>
      </c>
      <c r="L50" s="75"/>
      <c r="M50" s="32"/>
    </row>
    <row r="51" spans="1:13" ht="14.1" customHeight="1" x14ac:dyDescent="0.2">
      <c r="B51" s="12" t="s">
        <v>58</v>
      </c>
      <c r="C51" s="37">
        <f>'By type'!C51</f>
        <v>5640</v>
      </c>
      <c r="D51" s="47">
        <v>0.84599999999999997</v>
      </c>
      <c r="E51" s="68">
        <v>0.86699999999999999</v>
      </c>
      <c r="F51" s="68">
        <v>0.88100000000000001</v>
      </c>
      <c r="G51" s="68">
        <v>0.873</v>
      </c>
      <c r="H51" s="68">
        <v>0.85899999999999999</v>
      </c>
      <c r="I51" s="68">
        <v>0.873</v>
      </c>
      <c r="J51" s="68">
        <v>0.86599999999999999</v>
      </c>
      <c r="L51" s="75"/>
      <c r="M51" s="32"/>
    </row>
    <row r="52" spans="1:13" ht="14.1" customHeight="1" x14ac:dyDescent="0.2">
      <c r="B52" s="12" t="s">
        <v>59</v>
      </c>
      <c r="C52" s="37">
        <f>'By type'!C52</f>
        <v>3860</v>
      </c>
      <c r="D52" s="47">
        <v>0.86299999999999999</v>
      </c>
      <c r="E52" s="68">
        <v>0.91200000000000003</v>
      </c>
      <c r="F52" s="68">
        <v>0.90800000000000003</v>
      </c>
      <c r="G52" s="68">
        <v>0.92300000000000004</v>
      </c>
      <c r="H52" s="68">
        <v>0.96</v>
      </c>
      <c r="I52" s="68">
        <v>0.94699999999999995</v>
      </c>
      <c r="J52" s="68">
        <v>0.90200000000000002</v>
      </c>
      <c r="L52" s="75"/>
      <c r="M52" s="32"/>
    </row>
    <row r="53" spans="1:13" ht="14.1" customHeight="1" x14ac:dyDescent="0.2">
      <c r="B53" s="12" t="s">
        <v>60</v>
      </c>
      <c r="C53" s="37">
        <f>'By type'!C53</f>
        <v>7620</v>
      </c>
      <c r="D53" s="47">
        <v>0.85699999999999998</v>
      </c>
      <c r="E53" s="68">
        <v>0.871</v>
      </c>
      <c r="F53" s="68">
        <v>0.93500000000000005</v>
      </c>
      <c r="G53" s="68">
        <v>0.94399999999999995</v>
      </c>
      <c r="H53" s="68">
        <v>0.879</v>
      </c>
      <c r="I53" s="68">
        <v>0.878</v>
      </c>
      <c r="J53" s="68">
        <v>0.91700000000000004</v>
      </c>
      <c r="L53" s="75"/>
      <c r="M53" s="32"/>
    </row>
    <row r="54" spans="1:13" ht="14.1" customHeight="1" x14ac:dyDescent="0.2">
      <c r="B54" s="12" t="s">
        <v>61</v>
      </c>
      <c r="C54" s="37">
        <f>'By type'!C54</f>
        <v>6870</v>
      </c>
      <c r="D54" s="47">
        <v>0.90400000000000003</v>
      </c>
      <c r="E54" s="68">
        <v>0.92900000000000005</v>
      </c>
      <c r="F54" s="68">
        <v>0.96499999999999997</v>
      </c>
      <c r="G54" s="68">
        <v>0.97199999999999998</v>
      </c>
      <c r="H54" s="68">
        <v>0.97399999999999998</v>
      </c>
      <c r="I54" s="68">
        <v>0.94</v>
      </c>
      <c r="J54" s="68">
        <v>0.94699999999999995</v>
      </c>
      <c r="L54" s="75"/>
      <c r="M54" s="32"/>
    </row>
    <row r="55" spans="1:13" ht="14.1" customHeight="1" x14ac:dyDescent="0.2">
      <c r="B55" s="12" t="s">
        <v>62</v>
      </c>
      <c r="C55" s="37">
        <f>'By type'!C55</f>
        <v>2220</v>
      </c>
      <c r="D55" s="47">
        <v>0.92400000000000004</v>
      </c>
      <c r="E55" s="68">
        <v>0.89900000000000002</v>
      </c>
      <c r="F55" s="68">
        <v>0.97699999999999998</v>
      </c>
      <c r="G55" s="68">
        <v>0.93700000000000006</v>
      </c>
      <c r="H55" s="69" t="s">
        <v>214</v>
      </c>
      <c r="I55" s="68">
        <v>0.96299999999999997</v>
      </c>
      <c r="J55" s="68">
        <v>0.92900000000000005</v>
      </c>
      <c r="L55" s="75"/>
      <c r="M55" s="32"/>
    </row>
    <row r="56" spans="1:13" ht="14.1" customHeight="1" x14ac:dyDescent="0.2">
      <c r="B56" s="12" t="s">
        <v>63</v>
      </c>
      <c r="C56" s="37">
        <f>'By type'!C56</f>
        <v>5460</v>
      </c>
      <c r="D56" s="47">
        <v>0.86699999999999999</v>
      </c>
      <c r="E56" s="68">
        <v>0.90400000000000003</v>
      </c>
      <c r="F56" s="68">
        <v>0.95099999999999996</v>
      </c>
      <c r="G56" s="68">
        <v>0.94499999999999995</v>
      </c>
      <c r="H56" s="68">
        <v>0.96399999999999997</v>
      </c>
      <c r="I56" s="68">
        <v>0.92</v>
      </c>
      <c r="J56" s="68">
        <v>0.92</v>
      </c>
      <c r="L56" s="75"/>
      <c r="M56" s="32"/>
    </row>
    <row r="57" spans="1:13" ht="14.1" customHeight="1" x14ac:dyDescent="0.2">
      <c r="B57" s="12" t="s">
        <v>64</v>
      </c>
      <c r="C57" s="37">
        <f>'By type'!C57</f>
        <v>4600</v>
      </c>
      <c r="D57" s="47">
        <v>0.88</v>
      </c>
      <c r="E57" s="68">
        <v>0.90800000000000003</v>
      </c>
      <c r="F57" s="68">
        <v>0.90100000000000002</v>
      </c>
      <c r="G57" s="68">
        <v>0.94599999999999995</v>
      </c>
      <c r="H57" s="68">
        <v>0.89100000000000001</v>
      </c>
      <c r="I57" s="68">
        <v>0.91800000000000004</v>
      </c>
      <c r="J57" s="68">
        <v>0.89200000000000002</v>
      </c>
      <c r="L57" s="75"/>
      <c r="M57" s="32"/>
    </row>
    <row r="58" spans="1:13" ht="14.1" customHeight="1" x14ac:dyDescent="0.2">
      <c r="B58" s="12" t="s">
        <v>65</v>
      </c>
      <c r="C58" s="37">
        <f>'By type'!C58</f>
        <v>5140</v>
      </c>
      <c r="D58" s="47">
        <v>0.78900000000000003</v>
      </c>
      <c r="E58" s="68">
        <v>0.78700000000000003</v>
      </c>
      <c r="F58" s="68">
        <v>0.86599999999999999</v>
      </c>
      <c r="G58" s="68">
        <v>0.92100000000000004</v>
      </c>
      <c r="H58" s="68">
        <v>0.88400000000000001</v>
      </c>
      <c r="I58" s="68">
        <v>0.90300000000000002</v>
      </c>
      <c r="J58" s="68">
        <v>0.88700000000000001</v>
      </c>
      <c r="L58" s="75"/>
      <c r="M58" s="32"/>
    </row>
    <row r="59" spans="1:13" ht="14.1" customHeight="1" x14ac:dyDescent="0.2">
      <c r="B59" s="12" t="s">
        <v>66</v>
      </c>
      <c r="C59" s="37">
        <f>'By type'!C59</f>
        <v>6110</v>
      </c>
      <c r="D59" s="47">
        <v>0.83599999999999997</v>
      </c>
      <c r="E59" s="68">
        <v>0.85</v>
      </c>
      <c r="F59" s="68">
        <v>0.86499999999999999</v>
      </c>
      <c r="G59" s="68">
        <v>0.91600000000000004</v>
      </c>
      <c r="H59" s="68">
        <v>0.91700000000000004</v>
      </c>
      <c r="I59" s="68">
        <v>0.82899999999999996</v>
      </c>
      <c r="J59" s="68">
        <v>0.86199999999999999</v>
      </c>
      <c r="L59" s="75"/>
      <c r="M59" s="32"/>
    </row>
    <row r="60" spans="1:13" ht="14.1" customHeight="1" x14ac:dyDescent="0.2">
      <c r="B60" s="12" t="s">
        <v>67</v>
      </c>
      <c r="C60" s="37">
        <f>'By type'!C60</f>
        <v>3830</v>
      </c>
      <c r="D60" s="47">
        <v>0.84699999999999998</v>
      </c>
      <c r="E60" s="68">
        <v>0.875</v>
      </c>
      <c r="F60" s="68">
        <v>0.90400000000000003</v>
      </c>
      <c r="G60" s="68">
        <v>0.93700000000000006</v>
      </c>
      <c r="H60" s="68">
        <v>1</v>
      </c>
      <c r="I60" s="68">
        <v>0.93899999999999995</v>
      </c>
      <c r="J60" s="68">
        <v>0.89</v>
      </c>
      <c r="L60" s="75"/>
      <c r="M60" s="32"/>
    </row>
    <row r="61" spans="1:13" ht="14.1" customHeight="1" x14ac:dyDescent="0.2">
      <c r="B61" s="12" t="s">
        <v>68</v>
      </c>
      <c r="C61" s="37">
        <f>'By type'!C61</f>
        <v>2460</v>
      </c>
      <c r="D61" s="47">
        <v>0.874</v>
      </c>
      <c r="E61" s="68">
        <v>0.878</v>
      </c>
      <c r="F61" s="68">
        <v>0.92300000000000004</v>
      </c>
      <c r="G61" s="68">
        <v>0.96199999999999997</v>
      </c>
      <c r="H61" s="68">
        <v>1</v>
      </c>
      <c r="I61" s="68">
        <v>0.91500000000000004</v>
      </c>
      <c r="J61" s="68">
        <v>0.91</v>
      </c>
      <c r="L61" s="75"/>
      <c r="M61" s="32"/>
    </row>
    <row r="62" spans="1:13" ht="14.1" customHeight="1" x14ac:dyDescent="0.2">
      <c r="A62" s="35" t="s">
        <v>69</v>
      </c>
      <c r="B62" s="35"/>
      <c r="C62" s="67">
        <f>'By type'!C62</f>
        <v>129930</v>
      </c>
      <c r="D62" s="46">
        <v>0.872</v>
      </c>
      <c r="E62" s="46">
        <v>0.90100000000000002</v>
      </c>
      <c r="F62" s="46">
        <v>0.92700000000000005</v>
      </c>
      <c r="G62" s="46">
        <v>0.94099999999999995</v>
      </c>
      <c r="H62" s="46">
        <v>0.93300000000000005</v>
      </c>
      <c r="I62" s="46">
        <v>0.84499999999999997</v>
      </c>
      <c r="J62" s="46">
        <v>0.875</v>
      </c>
      <c r="L62" s="75"/>
      <c r="M62" s="32"/>
    </row>
    <row r="63" spans="1:13" ht="14.1" customHeight="1" x14ac:dyDescent="0.2">
      <c r="B63" s="12" t="s">
        <v>70</v>
      </c>
      <c r="C63" s="37">
        <f>'By type'!C63</f>
        <v>3540</v>
      </c>
      <c r="D63" s="47">
        <v>0.91400000000000003</v>
      </c>
      <c r="E63" s="68">
        <v>0.92900000000000005</v>
      </c>
      <c r="F63" s="68">
        <v>0.93400000000000005</v>
      </c>
      <c r="G63" s="68">
        <v>0.94599999999999995</v>
      </c>
      <c r="H63" s="69" t="s">
        <v>214</v>
      </c>
      <c r="I63" s="68">
        <v>0.90100000000000002</v>
      </c>
      <c r="J63" s="68">
        <v>0.91900000000000004</v>
      </c>
      <c r="L63" s="75"/>
      <c r="M63" s="32"/>
    </row>
    <row r="64" spans="1:13" ht="14.1" customHeight="1" x14ac:dyDescent="0.2">
      <c r="B64" s="12" t="s">
        <v>71</v>
      </c>
      <c r="C64" s="37">
        <f>'By type'!C64</f>
        <v>12890</v>
      </c>
      <c r="D64" s="47">
        <v>0.91100000000000003</v>
      </c>
      <c r="E64" s="68">
        <v>0.91200000000000003</v>
      </c>
      <c r="F64" s="68">
        <v>0.93899999999999995</v>
      </c>
      <c r="G64" s="68">
        <v>0.96</v>
      </c>
      <c r="H64" s="68">
        <v>0.93799999999999994</v>
      </c>
      <c r="I64" s="68">
        <v>0.90200000000000002</v>
      </c>
      <c r="J64" s="68">
        <v>0.91200000000000003</v>
      </c>
      <c r="L64" s="75"/>
      <c r="M64" s="32"/>
    </row>
    <row r="65" spans="1:13" ht="14.1" customHeight="1" x14ac:dyDescent="0.2">
      <c r="B65" s="12" t="s">
        <v>72</v>
      </c>
      <c r="C65" s="37">
        <f>'By type'!C65</f>
        <v>5610</v>
      </c>
      <c r="D65" s="47">
        <v>0.89700000000000002</v>
      </c>
      <c r="E65" s="68">
        <v>0.89400000000000002</v>
      </c>
      <c r="F65" s="68">
        <v>0.89700000000000002</v>
      </c>
      <c r="G65" s="68">
        <v>0.91800000000000004</v>
      </c>
      <c r="H65" s="69" t="s">
        <v>214</v>
      </c>
      <c r="I65" s="69">
        <v>0.88400000000000001</v>
      </c>
      <c r="J65" s="68">
        <v>0.89600000000000002</v>
      </c>
      <c r="L65" s="75"/>
      <c r="M65" s="32"/>
    </row>
    <row r="66" spans="1:13" ht="14.1" customHeight="1" x14ac:dyDescent="0.2">
      <c r="B66" s="12" t="s">
        <v>73</v>
      </c>
      <c r="C66" s="37">
        <f>'By type'!C66</f>
        <v>31930</v>
      </c>
      <c r="D66" s="47">
        <v>0.84799999999999998</v>
      </c>
      <c r="E66" s="68">
        <v>0.85899999999999999</v>
      </c>
      <c r="F66" s="68">
        <v>0.876</v>
      </c>
      <c r="G66" s="68">
        <v>0.89100000000000001</v>
      </c>
      <c r="H66" s="68">
        <v>0.92700000000000005</v>
      </c>
      <c r="I66" s="68">
        <v>0.82499999999999996</v>
      </c>
      <c r="J66" s="68">
        <v>0.84799999999999998</v>
      </c>
      <c r="L66" s="75"/>
      <c r="M66" s="32"/>
    </row>
    <row r="67" spans="1:13" ht="14.1" customHeight="1" x14ac:dyDescent="0.2">
      <c r="B67" s="12" t="s">
        <v>74</v>
      </c>
      <c r="C67" s="37">
        <f>'By type'!C67</f>
        <v>25130</v>
      </c>
      <c r="D67" s="47">
        <v>0.90200000000000002</v>
      </c>
      <c r="E67" s="68">
        <v>0.92200000000000004</v>
      </c>
      <c r="F67" s="68">
        <v>0.92700000000000005</v>
      </c>
      <c r="G67" s="68">
        <v>0.97</v>
      </c>
      <c r="H67" s="68">
        <v>0.95599999999999996</v>
      </c>
      <c r="I67" s="68">
        <v>0.86899999999999999</v>
      </c>
      <c r="J67" s="68">
        <v>0.90500000000000003</v>
      </c>
      <c r="L67" s="75"/>
      <c r="M67" s="32"/>
    </row>
    <row r="68" spans="1:13" ht="14.1" customHeight="1" x14ac:dyDescent="0.2">
      <c r="B68" s="12" t="s">
        <v>75</v>
      </c>
      <c r="C68" s="37">
        <f>'By type'!C68</f>
        <v>4940</v>
      </c>
      <c r="D68" s="47">
        <v>0.89700000000000002</v>
      </c>
      <c r="E68" s="68">
        <v>0.89100000000000001</v>
      </c>
      <c r="F68" s="68">
        <v>0.93799999999999994</v>
      </c>
      <c r="G68" s="68">
        <v>0.93799999999999994</v>
      </c>
      <c r="H68" s="69" t="s">
        <v>214</v>
      </c>
      <c r="I68" s="68">
        <v>0.89900000000000002</v>
      </c>
      <c r="J68" s="68">
        <v>0.91500000000000004</v>
      </c>
      <c r="L68" s="75"/>
      <c r="M68" s="32"/>
    </row>
    <row r="69" spans="1:13" ht="14.1" customHeight="1" x14ac:dyDescent="0.2">
      <c r="B69" s="12" t="s">
        <v>76</v>
      </c>
      <c r="C69" s="37">
        <f>'By type'!C69</f>
        <v>17890</v>
      </c>
      <c r="D69" s="47">
        <v>0.85799999999999998</v>
      </c>
      <c r="E69" s="68">
        <v>0.93700000000000006</v>
      </c>
      <c r="F69" s="68">
        <v>0.93799999999999994</v>
      </c>
      <c r="G69" s="68">
        <v>0.93799999999999994</v>
      </c>
      <c r="H69" s="68">
        <v>0.97899999999999998</v>
      </c>
      <c r="I69" s="68">
        <v>0.70399999999999996</v>
      </c>
      <c r="J69" s="68">
        <v>0.85799999999999998</v>
      </c>
      <c r="L69" s="75"/>
      <c r="M69" s="32"/>
    </row>
    <row r="70" spans="1:13" ht="14.1" customHeight="1" x14ac:dyDescent="0.2">
      <c r="B70" s="12" t="s">
        <v>77</v>
      </c>
      <c r="C70" s="37">
        <f>'By type'!C70</f>
        <v>4610</v>
      </c>
      <c r="D70" s="47">
        <v>0.877</v>
      </c>
      <c r="E70" s="68">
        <v>0.92600000000000005</v>
      </c>
      <c r="F70" s="68">
        <v>0.93899999999999995</v>
      </c>
      <c r="G70" s="68">
        <v>0.92400000000000004</v>
      </c>
      <c r="H70" s="68">
        <v>0.96199999999999997</v>
      </c>
      <c r="I70" s="68">
        <v>0.85599999999999998</v>
      </c>
      <c r="J70" s="68">
        <v>0.88600000000000001</v>
      </c>
      <c r="L70" s="75"/>
      <c r="M70" s="32"/>
    </row>
    <row r="71" spans="1:13" ht="14.1" customHeight="1" x14ac:dyDescent="0.2">
      <c r="B71" s="12" t="s">
        <v>78</v>
      </c>
      <c r="C71" s="37">
        <f>'By type'!C71</f>
        <v>3860</v>
      </c>
      <c r="D71" s="47">
        <v>0.73099999999999998</v>
      </c>
      <c r="E71" s="68">
        <v>0.79600000000000004</v>
      </c>
      <c r="F71" s="68" t="s">
        <v>214</v>
      </c>
      <c r="G71" s="68">
        <v>0.79700000000000004</v>
      </c>
      <c r="H71" s="68">
        <v>0.56699999999999995</v>
      </c>
      <c r="I71" s="68">
        <v>0.79900000000000004</v>
      </c>
      <c r="J71" s="68">
        <v>0.73899999999999999</v>
      </c>
      <c r="L71" s="75"/>
      <c r="M71" s="32"/>
    </row>
    <row r="72" spans="1:13" ht="14.1" customHeight="1" x14ac:dyDescent="0.2">
      <c r="B72" s="12" t="s">
        <v>79</v>
      </c>
      <c r="C72" s="37">
        <f>'By type'!C72</f>
        <v>15840</v>
      </c>
      <c r="D72" s="47">
        <v>0.86599999999999999</v>
      </c>
      <c r="E72" s="68">
        <v>0.877</v>
      </c>
      <c r="F72" s="68">
        <v>0.91100000000000003</v>
      </c>
      <c r="G72" s="68">
        <v>0.94599999999999995</v>
      </c>
      <c r="H72" s="68">
        <v>0.96499999999999997</v>
      </c>
      <c r="I72" s="68">
        <v>0.80300000000000005</v>
      </c>
      <c r="J72" s="68">
        <v>0.86499999999999999</v>
      </c>
      <c r="L72" s="75"/>
      <c r="M72" s="32"/>
    </row>
    <row r="73" spans="1:13" ht="14.1" customHeight="1" x14ac:dyDescent="0.2">
      <c r="B73" s="12" t="s">
        <v>80</v>
      </c>
      <c r="C73" s="37">
        <f>'By type'!C73</f>
        <v>3690</v>
      </c>
      <c r="D73" s="47">
        <v>0.89800000000000002</v>
      </c>
      <c r="E73" s="68">
        <v>0.96199999999999997</v>
      </c>
      <c r="F73" s="68">
        <v>0.98099999999999998</v>
      </c>
      <c r="G73" s="68">
        <v>0.98299999999999998</v>
      </c>
      <c r="H73" s="69" t="s">
        <v>214</v>
      </c>
      <c r="I73" s="68">
        <v>0.86099999999999999</v>
      </c>
      <c r="J73" s="68">
        <v>0.90700000000000003</v>
      </c>
      <c r="L73" s="75"/>
      <c r="M73" s="32"/>
    </row>
    <row r="74" spans="1:13" ht="14.1" customHeight="1" x14ac:dyDescent="0.2">
      <c r="A74" s="35" t="s">
        <v>81</v>
      </c>
      <c r="B74" s="35"/>
      <c r="C74" s="67">
        <f>'By type'!C74</f>
        <v>112710</v>
      </c>
      <c r="D74" s="46">
        <v>0.874</v>
      </c>
      <c r="E74" s="46">
        <v>0.87</v>
      </c>
      <c r="F74" s="46">
        <v>0.85199999999999998</v>
      </c>
      <c r="G74" s="46">
        <v>0.90700000000000003</v>
      </c>
      <c r="H74" s="46">
        <v>0.94299999999999995</v>
      </c>
      <c r="I74" s="46">
        <v>0.86799999999999999</v>
      </c>
      <c r="J74" s="46">
        <v>0.874</v>
      </c>
      <c r="L74" s="75"/>
      <c r="M74" s="32"/>
    </row>
    <row r="75" spans="1:13" ht="14.1" customHeight="1" x14ac:dyDescent="0.2">
      <c r="B75" s="12" t="s">
        <v>82</v>
      </c>
      <c r="C75" s="37">
        <f>'By type'!C75</f>
        <v>3300</v>
      </c>
      <c r="D75" s="47">
        <v>0.90200000000000002</v>
      </c>
      <c r="E75" s="68">
        <v>0.94399999999999995</v>
      </c>
      <c r="F75" s="69" t="s">
        <v>214</v>
      </c>
      <c r="G75" s="68">
        <v>0.97</v>
      </c>
      <c r="H75" s="69">
        <v>1</v>
      </c>
      <c r="I75" s="68">
        <v>0.95899999999999996</v>
      </c>
      <c r="J75" s="68">
        <v>0.92100000000000004</v>
      </c>
      <c r="L75" s="75"/>
      <c r="M75" s="32"/>
    </row>
    <row r="76" spans="1:13" ht="14.1" customHeight="1" x14ac:dyDescent="0.2">
      <c r="B76" s="12" t="s">
        <v>83</v>
      </c>
      <c r="C76" s="37">
        <f>'By type'!C76</f>
        <v>3130</v>
      </c>
      <c r="D76" s="47">
        <v>0.79600000000000004</v>
      </c>
      <c r="E76" s="68">
        <v>0.89200000000000002</v>
      </c>
      <c r="F76" s="68">
        <v>0.75</v>
      </c>
      <c r="G76" s="68">
        <v>0.81799999999999995</v>
      </c>
      <c r="H76" s="69">
        <v>0.9</v>
      </c>
      <c r="I76" s="69">
        <v>0.78200000000000003</v>
      </c>
      <c r="J76" s="68">
        <v>0.79800000000000004</v>
      </c>
      <c r="L76" s="75"/>
      <c r="M76" s="32"/>
    </row>
    <row r="77" spans="1:13" ht="14.1" customHeight="1" x14ac:dyDescent="0.2">
      <c r="B77" s="12" t="s">
        <v>84</v>
      </c>
      <c r="C77" s="37">
        <f>'By type'!C77</f>
        <v>7660</v>
      </c>
      <c r="D77" s="47">
        <v>0.80600000000000005</v>
      </c>
      <c r="E77" s="68">
        <v>0.81100000000000005</v>
      </c>
      <c r="F77" s="68">
        <v>0.84899999999999998</v>
      </c>
      <c r="G77" s="68">
        <v>0.876</v>
      </c>
      <c r="H77" s="68">
        <v>0.86699999999999999</v>
      </c>
      <c r="I77" s="68">
        <v>0.89100000000000001</v>
      </c>
      <c r="J77" s="68">
        <v>0.81799999999999995</v>
      </c>
      <c r="L77" s="75"/>
      <c r="M77" s="32"/>
    </row>
    <row r="78" spans="1:13" ht="14.1" customHeight="1" x14ac:dyDescent="0.2">
      <c r="B78" s="12" t="s">
        <v>215</v>
      </c>
      <c r="C78" s="37">
        <f>'By type'!C78</f>
        <v>11930</v>
      </c>
      <c r="D78" s="47">
        <v>0.91600000000000004</v>
      </c>
      <c r="E78" s="68">
        <v>0.96099999999999997</v>
      </c>
      <c r="F78" s="69" t="s">
        <v>214</v>
      </c>
      <c r="G78" s="69">
        <v>0.92300000000000004</v>
      </c>
      <c r="H78" s="69">
        <v>0.93300000000000005</v>
      </c>
      <c r="I78" s="68">
        <v>0.93500000000000005</v>
      </c>
      <c r="J78" s="68">
        <v>0.91800000000000004</v>
      </c>
      <c r="L78" s="75"/>
      <c r="M78" s="32"/>
    </row>
    <row r="79" spans="1:13" ht="14.1" customHeight="1" x14ac:dyDescent="0.2">
      <c r="B79" s="12" t="s">
        <v>86</v>
      </c>
      <c r="C79" s="37">
        <f>'By type'!C79</f>
        <v>16350</v>
      </c>
      <c r="D79" s="47">
        <v>0.90100000000000002</v>
      </c>
      <c r="E79" s="68">
        <v>0.93500000000000005</v>
      </c>
      <c r="F79" s="68">
        <v>0.97099999999999997</v>
      </c>
      <c r="G79" s="68">
        <v>0.96099999999999997</v>
      </c>
      <c r="H79" s="68">
        <v>0.97399999999999998</v>
      </c>
      <c r="I79" s="68">
        <v>0.92400000000000004</v>
      </c>
      <c r="J79" s="68">
        <v>0.90300000000000002</v>
      </c>
      <c r="L79" s="75"/>
      <c r="M79" s="32"/>
    </row>
    <row r="80" spans="1:13" ht="14.1" customHeight="1" x14ac:dyDescent="0.2">
      <c r="B80" s="12" t="s">
        <v>87</v>
      </c>
      <c r="C80" s="37">
        <f>'By type'!C80</f>
        <v>8590</v>
      </c>
      <c r="D80" s="47">
        <v>0.89</v>
      </c>
      <c r="E80" s="68">
        <v>0.92400000000000004</v>
      </c>
      <c r="F80" s="69" t="s">
        <v>214</v>
      </c>
      <c r="G80" s="68">
        <v>1</v>
      </c>
      <c r="H80" s="69">
        <v>1</v>
      </c>
      <c r="I80" s="69">
        <v>0.86799999999999999</v>
      </c>
      <c r="J80" s="68">
        <v>0.89100000000000001</v>
      </c>
      <c r="L80" s="75"/>
      <c r="M80" s="32"/>
    </row>
    <row r="81" spans="1:13" ht="14.1" customHeight="1" x14ac:dyDescent="0.2">
      <c r="B81" s="12" t="s">
        <v>88</v>
      </c>
      <c r="C81" s="37">
        <f>'By type'!C81</f>
        <v>12920</v>
      </c>
      <c r="D81" s="47">
        <v>0.85399999999999998</v>
      </c>
      <c r="E81" s="68">
        <v>0.83299999999999996</v>
      </c>
      <c r="F81" s="68">
        <v>0.83699999999999997</v>
      </c>
      <c r="G81" s="68">
        <v>0.93200000000000005</v>
      </c>
      <c r="H81" s="68">
        <v>0.90500000000000003</v>
      </c>
      <c r="I81" s="68">
        <v>0.8</v>
      </c>
      <c r="J81" s="68">
        <v>0.85199999999999998</v>
      </c>
      <c r="L81" s="75"/>
      <c r="M81" s="32"/>
    </row>
    <row r="82" spans="1:13" ht="14.1" customHeight="1" x14ac:dyDescent="0.2">
      <c r="B82" s="12" t="s">
        <v>89</v>
      </c>
      <c r="C82" s="37">
        <f>'By type'!C82</f>
        <v>4440</v>
      </c>
      <c r="D82" s="47">
        <v>0.93799999999999994</v>
      </c>
      <c r="E82" s="68">
        <v>0.94799999999999995</v>
      </c>
      <c r="F82" s="68" t="s">
        <v>214</v>
      </c>
      <c r="G82" s="68">
        <v>0.97099999999999997</v>
      </c>
      <c r="H82" s="69" t="s">
        <v>214</v>
      </c>
      <c r="I82" s="69">
        <v>0.96</v>
      </c>
      <c r="J82" s="68">
        <v>0.94</v>
      </c>
      <c r="L82" s="75"/>
      <c r="M82" s="32"/>
    </row>
    <row r="83" spans="1:13" ht="14.1" customHeight="1" x14ac:dyDescent="0.2">
      <c r="B83" s="12" t="s">
        <v>90</v>
      </c>
      <c r="C83" s="37">
        <f>'By type'!C83</f>
        <v>5800</v>
      </c>
      <c r="D83" s="47">
        <v>0.90400000000000003</v>
      </c>
      <c r="E83" s="68">
        <v>0.95499999999999996</v>
      </c>
      <c r="F83" s="68">
        <v>0.90700000000000003</v>
      </c>
      <c r="G83" s="68">
        <v>1</v>
      </c>
      <c r="H83" s="68">
        <v>1</v>
      </c>
      <c r="I83" s="68">
        <v>0.89200000000000002</v>
      </c>
      <c r="J83" s="68">
        <v>0.90500000000000003</v>
      </c>
      <c r="L83" s="75"/>
      <c r="M83" s="32"/>
    </row>
    <row r="84" spans="1:13" ht="14.1" customHeight="1" x14ac:dyDescent="0.2">
      <c r="B84" s="12" t="s">
        <v>91</v>
      </c>
      <c r="C84" s="37">
        <f>'By type'!C84</f>
        <v>2890</v>
      </c>
      <c r="D84" s="47">
        <v>0.68200000000000005</v>
      </c>
      <c r="E84" s="68">
        <v>0.64</v>
      </c>
      <c r="F84" s="69" t="s">
        <v>214</v>
      </c>
      <c r="G84" s="68">
        <v>0.69399999999999995</v>
      </c>
      <c r="H84" s="69" t="s">
        <v>214</v>
      </c>
      <c r="I84" s="69">
        <v>0.56000000000000005</v>
      </c>
      <c r="J84" s="68">
        <v>0.67300000000000004</v>
      </c>
      <c r="L84" s="75"/>
      <c r="M84" s="32"/>
    </row>
    <row r="85" spans="1:13" ht="14.1" customHeight="1" x14ac:dyDescent="0.2">
      <c r="B85" s="12" t="s">
        <v>92</v>
      </c>
      <c r="C85" s="37">
        <f>'By type'!C85</f>
        <v>11330</v>
      </c>
      <c r="D85" s="47">
        <v>0.89100000000000001</v>
      </c>
      <c r="E85" s="68">
        <v>0.872</v>
      </c>
      <c r="F85" s="68">
        <v>0.875</v>
      </c>
      <c r="G85" s="68">
        <v>0.94099999999999995</v>
      </c>
      <c r="H85" s="68">
        <v>0.96899999999999997</v>
      </c>
      <c r="I85" s="68">
        <v>0.87</v>
      </c>
      <c r="J85" s="68">
        <v>0.89100000000000001</v>
      </c>
      <c r="L85" s="75"/>
      <c r="M85" s="32"/>
    </row>
    <row r="86" spans="1:13" ht="14.1" customHeight="1" x14ac:dyDescent="0.2">
      <c r="B86" s="12" t="s">
        <v>93</v>
      </c>
      <c r="C86" s="37">
        <f>'By type'!C86</f>
        <v>6220</v>
      </c>
      <c r="D86" s="47">
        <v>0.89700000000000002</v>
      </c>
      <c r="E86" s="68">
        <v>0.92800000000000005</v>
      </c>
      <c r="F86" s="68">
        <v>0.74399999999999999</v>
      </c>
      <c r="G86" s="68">
        <v>0.94199999999999995</v>
      </c>
      <c r="H86" s="69" t="s">
        <v>214</v>
      </c>
      <c r="I86" s="68">
        <v>0.91400000000000003</v>
      </c>
      <c r="J86" s="68">
        <v>0.89800000000000002</v>
      </c>
      <c r="L86" s="75"/>
      <c r="M86" s="32"/>
    </row>
    <row r="87" spans="1:13" ht="14.1" customHeight="1" x14ac:dyDescent="0.2">
      <c r="B87" s="12" t="s">
        <v>94</v>
      </c>
      <c r="C87" s="37">
        <f>'By type'!C87</f>
        <v>5270</v>
      </c>
      <c r="D87" s="47">
        <v>0.9</v>
      </c>
      <c r="E87" s="68">
        <v>0.93600000000000005</v>
      </c>
      <c r="F87" s="68">
        <v>0.93500000000000005</v>
      </c>
      <c r="G87" s="68">
        <v>0.95499999999999996</v>
      </c>
      <c r="H87" s="69">
        <v>1</v>
      </c>
      <c r="I87" s="68">
        <v>0.90500000000000003</v>
      </c>
      <c r="J87" s="68">
        <v>0.90500000000000003</v>
      </c>
      <c r="L87" s="75"/>
      <c r="M87" s="32"/>
    </row>
    <row r="88" spans="1:13" ht="14.1" customHeight="1" x14ac:dyDescent="0.2">
      <c r="B88" s="12" t="s">
        <v>95</v>
      </c>
      <c r="C88" s="37">
        <f>'By type'!C88</f>
        <v>3130</v>
      </c>
      <c r="D88" s="47">
        <v>0.92300000000000004</v>
      </c>
      <c r="E88" s="68">
        <v>0.92200000000000004</v>
      </c>
      <c r="F88" s="69" t="s">
        <v>214</v>
      </c>
      <c r="G88" s="69" t="s">
        <v>214</v>
      </c>
      <c r="H88" s="69" t="s">
        <v>214</v>
      </c>
      <c r="I88" s="69">
        <v>0.89</v>
      </c>
      <c r="J88" s="68">
        <v>0.92200000000000004</v>
      </c>
      <c r="L88" s="75"/>
      <c r="M88" s="32"/>
    </row>
    <row r="89" spans="1:13" ht="14.1" customHeight="1" x14ac:dyDescent="0.2">
      <c r="B89" s="12" t="s">
        <v>96</v>
      </c>
      <c r="C89" s="37">
        <f>'By type'!C89</f>
        <v>9750</v>
      </c>
      <c r="D89" s="47">
        <v>0.78200000000000003</v>
      </c>
      <c r="E89" s="68">
        <v>0.76</v>
      </c>
      <c r="F89" s="68">
        <v>0.75</v>
      </c>
      <c r="G89" s="68">
        <v>0.83599999999999997</v>
      </c>
      <c r="H89" s="68">
        <v>0.85699999999999998</v>
      </c>
      <c r="I89" s="68">
        <v>0.749</v>
      </c>
      <c r="J89" s="68">
        <v>0.78</v>
      </c>
      <c r="L89" s="75"/>
      <c r="M89" s="32"/>
    </row>
    <row r="90" spans="1:13" ht="14.1" customHeight="1" x14ac:dyDescent="0.2">
      <c r="A90" s="35" t="s">
        <v>97</v>
      </c>
      <c r="B90" s="35"/>
      <c r="C90" s="67">
        <f>'By type'!C90</f>
        <v>126750</v>
      </c>
      <c r="D90" s="46">
        <v>0.86899999999999999</v>
      </c>
      <c r="E90" s="46">
        <v>0.83699999999999997</v>
      </c>
      <c r="F90" s="46">
        <v>0.85299999999999998</v>
      </c>
      <c r="G90" s="46">
        <v>0.89100000000000001</v>
      </c>
      <c r="H90" s="46">
        <v>0.92100000000000004</v>
      </c>
      <c r="I90" s="46">
        <v>0.82099999999999995</v>
      </c>
      <c r="J90" s="46">
        <v>0.86799999999999999</v>
      </c>
      <c r="L90" s="75"/>
      <c r="M90" s="32"/>
    </row>
    <row r="91" spans="1:13" ht="14.1" customHeight="1" x14ac:dyDescent="0.2">
      <c r="B91" s="12" t="s">
        <v>98</v>
      </c>
      <c r="C91" s="37">
        <f>'By type'!C91</f>
        <v>25580</v>
      </c>
      <c r="D91" s="47">
        <v>0.73499999999999999</v>
      </c>
      <c r="E91" s="68">
        <v>0.76100000000000001</v>
      </c>
      <c r="F91" s="68">
        <v>0.79100000000000004</v>
      </c>
      <c r="G91" s="68">
        <v>0.84499999999999997</v>
      </c>
      <c r="H91" s="68">
        <v>0.79</v>
      </c>
      <c r="I91" s="68">
        <v>0.75600000000000001</v>
      </c>
      <c r="J91" s="68">
        <v>0.77900000000000003</v>
      </c>
      <c r="L91" s="75"/>
      <c r="M91" s="32"/>
    </row>
    <row r="92" spans="1:13" ht="14.1" customHeight="1" x14ac:dyDescent="0.2">
      <c r="B92" s="12" t="s">
        <v>99</v>
      </c>
      <c r="C92" s="37">
        <f>'By type'!C92</f>
        <v>7450</v>
      </c>
      <c r="D92" s="47">
        <v>0.86899999999999999</v>
      </c>
      <c r="E92" s="68">
        <v>0.84299999999999997</v>
      </c>
      <c r="F92" s="68">
        <v>0.93</v>
      </c>
      <c r="G92" s="68">
        <v>0.96099999999999997</v>
      </c>
      <c r="H92" s="68">
        <v>1</v>
      </c>
      <c r="I92" s="68">
        <v>0.89900000000000002</v>
      </c>
      <c r="J92" s="68">
        <v>0.88700000000000001</v>
      </c>
      <c r="L92" s="75"/>
      <c r="M92" s="32"/>
    </row>
    <row r="93" spans="1:13" ht="14.1" customHeight="1" x14ac:dyDescent="0.2">
      <c r="B93" s="12" t="s">
        <v>100</v>
      </c>
      <c r="C93" s="37">
        <f>'By type'!C93</f>
        <v>7260</v>
      </c>
      <c r="D93" s="47">
        <v>0.84499999999999997</v>
      </c>
      <c r="E93" s="68">
        <v>0.82799999999999996</v>
      </c>
      <c r="F93" s="68">
        <v>0.92400000000000004</v>
      </c>
      <c r="G93" s="68">
        <v>0.89300000000000002</v>
      </c>
      <c r="H93" s="69" t="s">
        <v>214</v>
      </c>
      <c r="I93" s="68">
        <v>0.79500000000000004</v>
      </c>
      <c r="J93" s="68">
        <v>0.84799999999999998</v>
      </c>
      <c r="L93" s="75"/>
      <c r="M93" s="32"/>
    </row>
    <row r="94" spans="1:13" ht="14.1" customHeight="1" x14ac:dyDescent="0.2">
      <c r="B94" s="12" t="s">
        <v>101</v>
      </c>
      <c r="C94" s="37">
        <f>'By type'!C94</f>
        <v>3880</v>
      </c>
      <c r="D94" s="47">
        <v>0.86499999999999999</v>
      </c>
      <c r="E94" s="68">
        <v>0.85699999999999998</v>
      </c>
      <c r="F94" s="69" t="s">
        <v>214</v>
      </c>
      <c r="G94" s="69" t="s">
        <v>214</v>
      </c>
      <c r="H94" s="69" t="s">
        <v>214</v>
      </c>
      <c r="I94" s="69">
        <v>0.75800000000000001</v>
      </c>
      <c r="J94" s="68">
        <v>0.86299999999999999</v>
      </c>
      <c r="L94" s="75"/>
      <c r="M94" s="32"/>
    </row>
    <row r="95" spans="1:13" ht="14.1" customHeight="1" x14ac:dyDescent="0.2">
      <c r="B95" s="12" t="s">
        <v>102</v>
      </c>
      <c r="C95" s="37">
        <f>'By type'!C95</f>
        <v>7390</v>
      </c>
      <c r="D95" s="47">
        <v>0.90100000000000002</v>
      </c>
      <c r="E95" s="68">
        <v>0.89</v>
      </c>
      <c r="F95" s="68">
        <v>0.92700000000000005</v>
      </c>
      <c r="G95" s="68">
        <v>0.95799999999999996</v>
      </c>
      <c r="H95" s="69" t="s">
        <v>214</v>
      </c>
      <c r="I95" s="68">
        <v>0.92800000000000005</v>
      </c>
      <c r="J95" s="68">
        <v>0.91500000000000004</v>
      </c>
      <c r="L95" s="75"/>
      <c r="M95" s="32"/>
    </row>
    <row r="96" spans="1:13" ht="14.1" customHeight="1" x14ac:dyDescent="0.2">
      <c r="B96" s="12" t="s">
        <v>103</v>
      </c>
      <c r="C96" s="37">
        <f>'By type'!C96</f>
        <v>6090</v>
      </c>
      <c r="D96" s="47">
        <v>0.877</v>
      </c>
      <c r="E96" s="68">
        <v>0.94199999999999995</v>
      </c>
      <c r="F96" s="69">
        <v>1</v>
      </c>
      <c r="G96" s="68">
        <v>0.90600000000000003</v>
      </c>
      <c r="H96" s="69" t="s">
        <v>214</v>
      </c>
      <c r="I96" s="69">
        <v>0.85699999999999998</v>
      </c>
      <c r="J96" s="68">
        <v>0.878</v>
      </c>
      <c r="L96" s="75"/>
      <c r="M96" s="32"/>
    </row>
    <row r="97" spans="1:13" ht="14.1" customHeight="1" x14ac:dyDescent="0.2">
      <c r="B97" s="12" t="s">
        <v>104</v>
      </c>
      <c r="C97" s="37">
        <f>'By type'!C97</f>
        <v>4920</v>
      </c>
      <c r="D97" s="47">
        <v>0.88800000000000001</v>
      </c>
      <c r="E97" s="68">
        <v>0.89400000000000002</v>
      </c>
      <c r="F97" s="68">
        <v>0.92200000000000004</v>
      </c>
      <c r="G97" s="68">
        <v>0.92</v>
      </c>
      <c r="H97" s="68">
        <v>0.96399999999999997</v>
      </c>
      <c r="I97" s="68">
        <v>0.8</v>
      </c>
      <c r="J97" s="68">
        <v>0.89100000000000001</v>
      </c>
      <c r="L97" s="75"/>
      <c r="M97" s="32"/>
    </row>
    <row r="98" spans="1:13" ht="14.1" customHeight="1" x14ac:dyDescent="0.2">
      <c r="B98" s="12" t="s">
        <v>105</v>
      </c>
      <c r="C98" s="37">
        <f>'By type'!C98</f>
        <v>18490</v>
      </c>
      <c r="D98" s="47">
        <v>0.90200000000000002</v>
      </c>
      <c r="E98" s="68">
        <v>0.89500000000000002</v>
      </c>
      <c r="F98" s="68">
        <v>0.747</v>
      </c>
      <c r="G98" s="68">
        <v>0.92500000000000004</v>
      </c>
      <c r="H98" s="68">
        <v>0.96</v>
      </c>
      <c r="I98" s="68">
        <v>0.82299999999999995</v>
      </c>
      <c r="J98" s="68">
        <v>0.9</v>
      </c>
      <c r="L98" s="75"/>
      <c r="M98" s="32"/>
    </row>
    <row r="99" spans="1:13" ht="14.1" customHeight="1" x14ac:dyDescent="0.2">
      <c r="B99" s="12" t="s">
        <v>106</v>
      </c>
      <c r="C99" s="37">
        <f>'By type'!C99</f>
        <v>5730</v>
      </c>
      <c r="D99" s="47">
        <v>0.84799999999999998</v>
      </c>
      <c r="E99" s="68">
        <v>0.85</v>
      </c>
      <c r="F99" s="68">
        <v>0.86599999999999999</v>
      </c>
      <c r="G99" s="68">
        <v>0.85399999999999998</v>
      </c>
      <c r="H99" s="69" t="s">
        <v>214</v>
      </c>
      <c r="I99" s="68">
        <v>0.82</v>
      </c>
      <c r="J99" s="68">
        <v>0.84899999999999998</v>
      </c>
      <c r="L99" s="75"/>
      <c r="M99" s="32"/>
    </row>
    <row r="100" spans="1:13" ht="14.1" customHeight="1" x14ac:dyDescent="0.2">
      <c r="B100" s="12" t="s">
        <v>107</v>
      </c>
      <c r="C100" s="37">
        <f>'By type'!C100</f>
        <v>3960</v>
      </c>
      <c r="D100" s="47">
        <v>0.86699999999999999</v>
      </c>
      <c r="E100" s="68">
        <v>0.86499999999999999</v>
      </c>
      <c r="F100" s="68">
        <v>0.84399999999999997</v>
      </c>
      <c r="G100" s="68">
        <v>0.89200000000000002</v>
      </c>
      <c r="H100" s="69" t="s">
        <v>214</v>
      </c>
      <c r="I100" s="69">
        <v>0.97</v>
      </c>
      <c r="J100" s="68">
        <v>0.873</v>
      </c>
      <c r="L100" s="75"/>
      <c r="M100" s="32"/>
    </row>
    <row r="101" spans="1:13" ht="14.1" customHeight="1" x14ac:dyDescent="0.2">
      <c r="B101" s="12" t="s">
        <v>108</v>
      </c>
      <c r="C101" s="37">
        <f>'By type'!C101</f>
        <v>6500</v>
      </c>
      <c r="D101" s="47">
        <v>0.89900000000000002</v>
      </c>
      <c r="E101" s="68">
        <v>0.873</v>
      </c>
      <c r="F101" s="68">
        <v>0.93200000000000005</v>
      </c>
      <c r="G101" s="68">
        <v>0.94699999999999995</v>
      </c>
      <c r="H101" s="69" t="s">
        <v>214</v>
      </c>
      <c r="I101" s="68">
        <v>0.91100000000000003</v>
      </c>
      <c r="J101" s="68">
        <v>0.90800000000000003</v>
      </c>
      <c r="L101" s="75"/>
      <c r="M101" s="32"/>
    </row>
    <row r="102" spans="1:13" ht="14.1" customHeight="1" x14ac:dyDescent="0.2">
      <c r="B102" s="12" t="s">
        <v>109</v>
      </c>
      <c r="C102" s="37">
        <f>'By type'!C102</f>
        <v>12090</v>
      </c>
      <c r="D102" s="47">
        <v>0.90700000000000003</v>
      </c>
      <c r="E102" s="68">
        <v>0.91400000000000003</v>
      </c>
      <c r="F102" s="68">
        <v>0.93899999999999995</v>
      </c>
      <c r="G102" s="68">
        <v>0.96499999999999997</v>
      </c>
      <c r="H102" s="68">
        <v>1</v>
      </c>
      <c r="I102" s="68">
        <v>0.90300000000000002</v>
      </c>
      <c r="J102" s="68">
        <v>0.91</v>
      </c>
      <c r="L102" s="75"/>
      <c r="M102" s="32"/>
    </row>
    <row r="103" spans="1:13" ht="14.1" customHeight="1" x14ac:dyDescent="0.2">
      <c r="B103" s="12" t="s">
        <v>110</v>
      </c>
      <c r="C103" s="37">
        <f>'By type'!C103</f>
        <v>5680</v>
      </c>
      <c r="D103" s="47">
        <v>0.88700000000000001</v>
      </c>
      <c r="E103" s="68">
        <v>0.873</v>
      </c>
      <c r="F103" s="68">
        <v>0.95699999999999996</v>
      </c>
      <c r="G103" s="68">
        <v>0.96799999999999997</v>
      </c>
      <c r="H103" s="69" t="s">
        <v>214</v>
      </c>
      <c r="I103" s="68">
        <v>0.87</v>
      </c>
      <c r="J103" s="68">
        <v>0.90600000000000003</v>
      </c>
      <c r="L103" s="75"/>
      <c r="M103" s="32"/>
    </row>
    <row r="104" spans="1:13" ht="14.1" customHeight="1" x14ac:dyDescent="0.2">
      <c r="B104" s="12" t="s">
        <v>111</v>
      </c>
      <c r="C104" s="37">
        <f>'By type'!C104</f>
        <v>11730</v>
      </c>
      <c r="D104" s="47">
        <v>0.89600000000000002</v>
      </c>
      <c r="E104" s="68">
        <v>0.92</v>
      </c>
      <c r="F104" s="68">
        <v>0.84399999999999997</v>
      </c>
      <c r="G104" s="68">
        <v>0.92100000000000004</v>
      </c>
      <c r="H104" s="68">
        <v>1</v>
      </c>
      <c r="I104" s="69">
        <v>0.84599999999999997</v>
      </c>
      <c r="J104" s="68">
        <v>0.89400000000000002</v>
      </c>
      <c r="L104" s="75"/>
      <c r="M104" s="32"/>
    </row>
    <row r="105" spans="1:13" ht="14.1" customHeight="1" x14ac:dyDescent="0.2">
      <c r="A105" s="35" t="s">
        <v>112</v>
      </c>
      <c r="B105" s="35"/>
      <c r="C105" s="67">
        <f>'By type'!C105</f>
        <v>103170</v>
      </c>
      <c r="D105" s="46">
        <v>0.88600000000000001</v>
      </c>
      <c r="E105" s="46">
        <v>0.89900000000000002</v>
      </c>
      <c r="F105" s="46">
        <v>0.93500000000000005</v>
      </c>
      <c r="G105" s="46">
        <v>0.96099999999999997</v>
      </c>
      <c r="H105" s="46">
        <v>0.97699999999999998</v>
      </c>
      <c r="I105" s="46">
        <v>0.84699999999999998</v>
      </c>
      <c r="J105" s="46">
        <v>0.89</v>
      </c>
      <c r="L105" s="75"/>
      <c r="M105" s="32"/>
    </row>
    <row r="106" spans="1:13" ht="14.1" customHeight="1" x14ac:dyDescent="0.2">
      <c r="B106" s="12" t="s">
        <v>113</v>
      </c>
      <c r="C106" s="37">
        <f>'By type'!C106</f>
        <v>5720</v>
      </c>
      <c r="D106" s="47">
        <v>0.83299999999999996</v>
      </c>
      <c r="E106" s="68">
        <v>0.85099999999999998</v>
      </c>
      <c r="F106" s="68">
        <v>0.89100000000000001</v>
      </c>
      <c r="G106" s="68">
        <v>0.91200000000000003</v>
      </c>
      <c r="H106" s="69">
        <v>0.95199999999999996</v>
      </c>
      <c r="I106" s="68">
        <v>0.78500000000000003</v>
      </c>
      <c r="J106" s="68">
        <v>0.83899999999999997</v>
      </c>
      <c r="L106" s="75"/>
      <c r="M106" s="32"/>
    </row>
    <row r="107" spans="1:13" ht="14.1" customHeight="1" x14ac:dyDescent="0.2">
      <c r="B107" s="12" t="s">
        <v>114</v>
      </c>
      <c r="C107" s="37">
        <f>'By type'!C107</f>
        <v>17370</v>
      </c>
      <c r="D107" s="47">
        <v>0.89300000000000002</v>
      </c>
      <c r="E107" s="68">
        <v>0.91800000000000004</v>
      </c>
      <c r="F107" s="68">
        <v>0.84799999999999998</v>
      </c>
      <c r="G107" s="68">
        <v>0.94499999999999995</v>
      </c>
      <c r="H107" s="68">
        <v>1</v>
      </c>
      <c r="I107" s="68">
        <v>0.84299999999999997</v>
      </c>
      <c r="J107" s="68">
        <v>0.88700000000000001</v>
      </c>
      <c r="L107" s="75"/>
      <c r="M107" s="32"/>
    </row>
    <row r="108" spans="1:13" ht="14.1" customHeight="1" x14ac:dyDescent="0.2">
      <c r="B108" s="12" t="s">
        <v>115</v>
      </c>
      <c r="C108" s="37">
        <f>'By type'!C108</f>
        <v>8080</v>
      </c>
      <c r="D108" s="47">
        <v>0.82</v>
      </c>
      <c r="E108" s="68">
        <v>0.89900000000000002</v>
      </c>
      <c r="F108" s="68">
        <v>0.94199999999999995</v>
      </c>
      <c r="G108" s="68">
        <v>0.96899999999999997</v>
      </c>
      <c r="H108" s="68">
        <v>1</v>
      </c>
      <c r="I108" s="68">
        <v>0.871</v>
      </c>
      <c r="J108" s="68">
        <v>0.89600000000000002</v>
      </c>
      <c r="L108" s="75"/>
      <c r="M108" s="32"/>
    </row>
    <row r="109" spans="1:13" ht="14.1" customHeight="1" x14ac:dyDescent="0.2">
      <c r="B109" s="12" t="s">
        <v>116</v>
      </c>
      <c r="C109" s="37">
        <f>'By type'!C109</f>
        <v>14820</v>
      </c>
      <c r="D109" s="47">
        <v>0.90400000000000003</v>
      </c>
      <c r="E109" s="68">
        <v>0.94299999999999995</v>
      </c>
      <c r="F109" s="68">
        <v>0.92300000000000004</v>
      </c>
      <c r="G109" s="68">
        <v>0.98299999999999998</v>
      </c>
      <c r="H109" s="68">
        <v>0.98699999999999999</v>
      </c>
      <c r="I109" s="68">
        <v>0.89800000000000002</v>
      </c>
      <c r="J109" s="68">
        <v>0.91</v>
      </c>
      <c r="L109" s="75"/>
      <c r="M109" s="32"/>
    </row>
    <row r="110" spans="1:13" ht="14.1" customHeight="1" x14ac:dyDescent="0.2">
      <c r="B110" s="12" t="s">
        <v>117</v>
      </c>
      <c r="C110" s="37">
        <f>'By type'!C110</f>
        <v>17140</v>
      </c>
      <c r="D110" s="47">
        <v>0.89600000000000002</v>
      </c>
      <c r="E110" s="68">
        <v>0.90200000000000002</v>
      </c>
      <c r="F110" s="68">
        <v>0.90200000000000002</v>
      </c>
      <c r="G110" s="68">
        <v>0.95899999999999996</v>
      </c>
      <c r="H110" s="68">
        <v>0.97699999999999998</v>
      </c>
      <c r="I110" s="68">
        <v>0.84599999999999997</v>
      </c>
      <c r="J110" s="68">
        <v>0.89200000000000002</v>
      </c>
      <c r="L110" s="75"/>
      <c r="M110" s="32"/>
    </row>
    <row r="111" spans="1:13" ht="14.1" customHeight="1" x14ac:dyDescent="0.2">
      <c r="B111" s="12" t="s">
        <v>118</v>
      </c>
      <c r="C111" s="37">
        <f>'By type'!C111</f>
        <v>15670</v>
      </c>
      <c r="D111" s="47">
        <v>0.872</v>
      </c>
      <c r="E111" s="68">
        <v>0.88800000000000001</v>
      </c>
      <c r="F111" s="68">
        <v>0.91800000000000004</v>
      </c>
      <c r="G111" s="68">
        <v>0.94099999999999995</v>
      </c>
      <c r="H111" s="68">
        <v>0.97699999999999998</v>
      </c>
      <c r="I111" s="68">
        <v>0.85499999999999998</v>
      </c>
      <c r="J111" s="68">
        <v>0.876</v>
      </c>
      <c r="L111" s="75"/>
      <c r="M111" s="32"/>
    </row>
    <row r="112" spans="1:13" ht="14.1" customHeight="1" x14ac:dyDescent="0.2">
      <c r="B112" s="12" t="s">
        <v>119</v>
      </c>
      <c r="C112" s="37">
        <f>'By type'!C112</f>
        <v>6340</v>
      </c>
      <c r="D112" s="47">
        <v>0.871</v>
      </c>
      <c r="E112" s="68">
        <v>0.875</v>
      </c>
      <c r="F112" s="68">
        <v>0.95299999999999996</v>
      </c>
      <c r="G112" s="68">
        <v>0.95599999999999996</v>
      </c>
      <c r="H112" s="68">
        <v>1</v>
      </c>
      <c r="I112" s="68">
        <v>0.92800000000000005</v>
      </c>
      <c r="J112" s="68">
        <v>0.89200000000000002</v>
      </c>
      <c r="L112" s="75"/>
      <c r="M112" s="32"/>
    </row>
    <row r="113" spans="1:13" ht="14.1" customHeight="1" x14ac:dyDescent="0.2">
      <c r="B113" s="12" t="s">
        <v>120</v>
      </c>
      <c r="C113" s="37">
        <f>'By type'!C113</f>
        <v>17360</v>
      </c>
      <c r="D113" s="47">
        <v>0.89700000000000002</v>
      </c>
      <c r="E113" s="68">
        <v>0.92600000000000005</v>
      </c>
      <c r="F113" s="68">
        <v>0.97099999999999997</v>
      </c>
      <c r="G113" s="68">
        <v>0.96099999999999997</v>
      </c>
      <c r="H113" s="68">
        <v>0.95</v>
      </c>
      <c r="I113" s="68">
        <v>0.93600000000000005</v>
      </c>
      <c r="J113" s="68">
        <v>0.9</v>
      </c>
      <c r="L113" s="75"/>
      <c r="M113" s="32"/>
    </row>
    <row r="114" spans="1:13" ht="14.1" customHeight="1" x14ac:dyDescent="0.2">
      <c r="B114" s="12" t="s">
        <v>121</v>
      </c>
      <c r="C114" s="37">
        <f>'By type'!C114</f>
        <v>670</v>
      </c>
      <c r="D114" s="47">
        <v>0.86199999999999999</v>
      </c>
      <c r="E114" s="70" t="s">
        <v>214</v>
      </c>
      <c r="F114" s="70" t="s">
        <v>214</v>
      </c>
      <c r="G114" s="70" t="s">
        <v>214</v>
      </c>
      <c r="H114" s="70" t="s">
        <v>214</v>
      </c>
      <c r="I114" s="70">
        <v>0.84399999999999997</v>
      </c>
      <c r="J114" s="42">
        <v>0.86299999999999999</v>
      </c>
      <c r="L114" s="75"/>
      <c r="M114" s="32"/>
    </row>
    <row r="115" spans="1:13" ht="14.1" customHeight="1" x14ac:dyDescent="0.2">
      <c r="A115" s="35" t="s">
        <v>122</v>
      </c>
      <c r="B115" s="35"/>
      <c r="C115" s="67">
        <f>'By type'!C115</f>
        <v>112750</v>
      </c>
      <c r="D115" s="46">
        <v>0.874</v>
      </c>
      <c r="E115" s="46">
        <v>0.874</v>
      </c>
      <c r="F115" s="46">
        <v>0.92300000000000004</v>
      </c>
      <c r="G115" s="46">
        <v>0.91900000000000004</v>
      </c>
      <c r="H115" s="46">
        <v>0.95899999999999996</v>
      </c>
      <c r="I115" s="46">
        <v>0.90300000000000002</v>
      </c>
      <c r="J115" s="46">
        <v>0.88100000000000001</v>
      </c>
      <c r="L115" s="75"/>
      <c r="M115" s="32"/>
    </row>
    <row r="116" spans="1:13" ht="14.1" customHeight="1" x14ac:dyDescent="0.2">
      <c r="B116" s="12" t="s">
        <v>123</v>
      </c>
      <c r="C116" s="37">
        <f>'By type'!C116</f>
        <v>5530</v>
      </c>
      <c r="D116" s="47">
        <v>0.90300000000000002</v>
      </c>
      <c r="E116" s="68">
        <v>0.88200000000000001</v>
      </c>
      <c r="F116" s="69" t="s">
        <v>214</v>
      </c>
      <c r="G116" s="69" t="s">
        <v>214</v>
      </c>
      <c r="H116" s="69" t="s">
        <v>214</v>
      </c>
      <c r="I116" s="69">
        <v>0.81599999999999995</v>
      </c>
      <c r="J116" s="68">
        <v>0.9</v>
      </c>
      <c r="L116" s="75"/>
      <c r="M116" s="32"/>
    </row>
    <row r="117" spans="1:13" ht="14.1" customHeight="1" x14ac:dyDescent="0.2">
      <c r="B117" s="12" t="s">
        <v>124</v>
      </c>
      <c r="C117" s="37">
        <f>'By type'!C117</f>
        <v>12460</v>
      </c>
      <c r="D117" s="47">
        <v>0.88600000000000001</v>
      </c>
      <c r="E117" s="68">
        <v>0.89900000000000002</v>
      </c>
      <c r="F117" s="68">
        <v>0.91500000000000004</v>
      </c>
      <c r="G117" s="68">
        <v>0.92500000000000004</v>
      </c>
      <c r="H117" s="69" t="s">
        <v>214</v>
      </c>
      <c r="I117" s="68">
        <v>0.88500000000000001</v>
      </c>
      <c r="J117" s="68">
        <v>0.90100000000000002</v>
      </c>
      <c r="L117" s="75"/>
      <c r="M117" s="32"/>
    </row>
    <row r="118" spans="1:13" ht="14.1" customHeight="1" x14ac:dyDescent="0.2">
      <c r="B118" s="12" t="s">
        <v>125</v>
      </c>
      <c r="C118" s="37">
        <f>'By type'!C118</f>
        <v>5040</v>
      </c>
      <c r="D118" s="47">
        <v>0.88200000000000001</v>
      </c>
      <c r="E118" s="68">
        <v>0.91100000000000003</v>
      </c>
      <c r="F118" s="69">
        <v>0.81799999999999995</v>
      </c>
      <c r="G118" s="68">
        <v>0.91500000000000004</v>
      </c>
      <c r="H118" s="69" t="s">
        <v>214</v>
      </c>
      <c r="I118" s="69">
        <v>0.91</v>
      </c>
      <c r="J118" s="68">
        <v>0.88700000000000001</v>
      </c>
      <c r="L118" s="75"/>
      <c r="M118" s="32"/>
    </row>
    <row r="119" spans="1:13" ht="14.1" customHeight="1" x14ac:dyDescent="0.2">
      <c r="B119" s="12" t="s">
        <v>126</v>
      </c>
      <c r="C119" s="37">
        <f>'By type'!C119</f>
        <v>7340</v>
      </c>
      <c r="D119" s="47">
        <v>0.9</v>
      </c>
      <c r="E119" s="68">
        <v>0.91100000000000003</v>
      </c>
      <c r="F119" s="68">
        <v>0.96599999999999997</v>
      </c>
      <c r="G119" s="68">
        <v>0.91900000000000004</v>
      </c>
      <c r="H119" s="69">
        <v>1</v>
      </c>
      <c r="I119" s="68">
        <v>0.82099999999999995</v>
      </c>
      <c r="J119" s="68">
        <v>0.89900000000000002</v>
      </c>
      <c r="L119" s="75"/>
      <c r="M119" s="32"/>
    </row>
    <row r="120" spans="1:13" ht="14.1" customHeight="1" x14ac:dyDescent="0.2">
      <c r="B120" s="12" t="s">
        <v>127</v>
      </c>
      <c r="C120" s="37">
        <f>'By type'!C120</f>
        <v>0</v>
      </c>
      <c r="D120" s="57"/>
      <c r="E120" s="57"/>
      <c r="F120" s="57"/>
      <c r="G120" s="57"/>
      <c r="H120" s="57"/>
      <c r="I120" s="57"/>
      <c r="J120" s="68"/>
      <c r="L120" s="75"/>
      <c r="M120" s="32"/>
    </row>
    <row r="121" spans="1:13" ht="14.1" customHeight="1" x14ac:dyDescent="0.2">
      <c r="B121" s="12" t="s">
        <v>128</v>
      </c>
      <c r="C121" s="37">
        <f>'By type'!C121</f>
        <v>6440</v>
      </c>
      <c r="D121" s="47">
        <v>0.89500000000000002</v>
      </c>
      <c r="E121" s="68">
        <v>0.91500000000000004</v>
      </c>
      <c r="F121" s="68">
        <v>0.93300000000000005</v>
      </c>
      <c r="G121" s="68">
        <v>0.93100000000000005</v>
      </c>
      <c r="H121" s="69" t="s">
        <v>214</v>
      </c>
      <c r="I121" s="68">
        <v>0.91500000000000004</v>
      </c>
      <c r="J121" s="68">
        <v>0.89700000000000002</v>
      </c>
      <c r="L121" s="75"/>
      <c r="M121" s="32"/>
    </row>
    <row r="122" spans="1:13" ht="14.1" customHeight="1" x14ac:dyDescent="0.2">
      <c r="B122" s="12" t="s">
        <v>129</v>
      </c>
      <c r="C122" s="37">
        <f>'By type'!C122</f>
        <v>10390</v>
      </c>
      <c r="D122" s="47">
        <v>0.87</v>
      </c>
      <c r="E122" s="68">
        <v>0.83699999999999997</v>
      </c>
      <c r="F122" s="68">
        <v>0.94399999999999995</v>
      </c>
      <c r="G122" s="68">
        <v>0.91300000000000003</v>
      </c>
      <c r="H122" s="68" t="s">
        <v>214</v>
      </c>
      <c r="I122" s="68">
        <v>0.86399999999999999</v>
      </c>
      <c r="J122" s="68">
        <v>0.878</v>
      </c>
      <c r="L122" s="75"/>
      <c r="M122" s="32"/>
    </row>
    <row r="123" spans="1:13" ht="14.1" customHeight="1" x14ac:dyDescent="0.2">
      <c r="B123" s="12" t="s">
        <v>130</v>
      </c>
      <c r="C123" s="37">
        <f>'By type'!C123</f>
        <v>15370</v>
      </c>
      <c r="D123" s="47">
        <v>0.874</v>
      </c>
      <c r="E123" s="68">
        <v>0.86199999999999999</v>
      </c>
      <c r="F123" s="68">
        <v>0.92300000000000004</v>
      </c>
      <c r="G123" s="68">
        <v>0.90400000000000003</v>
      </c>
      <c r="H123" s="68">
        <v>1</v>
      </c>
      <c r="I123" s="68">
        <v>0.93899999999999995</v>
      </c>
      <c r="J123" s="68">
        <v>0.89700000000000002</v>
      </c>
      <c r="L123" s="75"/>
      <c r="M123" s="32"/>
    </row>
    <row r="124" spans="1:13" ht="14.1" customHeight="1" x14ac:dyDescent="0.2">
      <c r="B124" s="12" t="s">
        <v>131</v>
      </c>
      <c r="C124" s="37">
        <f>'By type'!C124</f>
        <v>4070</v>
      </c>
      <c r="D124" s="47">
        <v>0.90700000000000003</v>
      </c>
      <c r="E124" s="69">
        <v>0.95799999999999996</v>
      </c>
      <c r="F124" s="69" t="s">
        <v>214</v>
      </c>
      <c r="G124" s="69" t="s">
        <v>214</v>
      </c>
      <c r="H124" s="69" t="s">
        <v>214</v>
      </c>
      <c r="I124" s="69">
        <v>0.92700000000000005</v>
      </c>
      <c r="J124" s="68">
        <v>0.90900000000000003</v>
      </c>
      <c r="L124" s="75"/>
      <c r="M124" s="32"/>
    </row>
    <row r="125" spans="1:13" ht="14.1" customHeight="1" x14ac:dyDescent="0.2">
      <c r="B125" s="12" t="s">
        <v>132</v>
      </c>
      <c r="C125" s="37">
        <f>'By type'!C125</f>
        <v>4020</v>
      </c>
      <c r="D125" s="47">
        <v>0.92200000000000004</v>
      </c>
      <c r="E125" s="69">
        <v>1</v>
      </c>
      <c r="F125" s="69">
        <v>1</v>
      </c>
      <c r="G125" s="69">
        <v>0.98499999999999999</v>
      </c>
      <c r="H125" s="69" t="s">
        <v>214</v>
      </c>
      <c r="I125" s="69">
        <v>0.92700000000000005</v>
      </c>
      <c r="J125" s="68">
        <v>0.92600000000000005</v>
      </c>
      <c r="L125" s="75"/>
      <c r="M125" s="32"/>
    </row>
    <row r="126" spans="1:13" ht="14.1" customHeight="1" x14ac:dyDescent="0.2">
      <c r="B126" s="12" t="s">
        <v>133</v>
      </c>
      <c r="C126" s="37">
        <f>'By type'!C126</f>
        <v>12680</v>
      </c>
      <c r="D126" s="47">
        <v>0.76700000000000002</v>
      </c>
      <c r="E126" s="68">
        <v>0.68400000000000005</v>
      </c>
      <c r="F126" s="68">
        <v>0.64500000000000002</v>
      </c>
      <c r="G126" s="68">
        <v>0.78900000000000003</v>
      </c>
      <c r="H126" s="69" t="s">
        <v>214</v>
      </c>
      <c r="I126" s="68">
        <v>0.77900000000000003</v>
      </c>
      <c r="J126" s="68">
        <v>0.76700000000000002</v>
      </c>
      <c r="L126" s="75"/>
      <c r="M126" s="32"/>
    </row>
    <row r="127" spans="1:13" ht="14.1" customHeight="1" x14ac:dyDescent="0.2">
      <c r="B127" s="12" t="s">
        <v>134</v>
      </c>
      <c r="C127" s="37">
        <f>'By type'!C127</f>
        <v>6520</v>
      </c>
      <c r="D127" s="47">
        <v>0.89</v>
      </c>
      <c r="E127" s="68">
        <v>0.88100000000000001</v>
      </c>
      <c r="F127" s="68">
        <v>0.91400000000000003</v>
      </c>
      <c r="G127" s="68">
        <v>0.89600000000000002</v>
      </c>
      <c r="H127" s="69" t="s">
        <v>214</v>
      </c>
      <c r="I127" s="68">
        <v>0.86</v>
      </c>
      <c r="J127" s="68">
        <v>0.88900000000000001</v>
      </c>
      <c r="L127" s="75"/>
      <c r="M127" s="32"/>
    </row>
    <row r="128" spans="1:13" ht="14.1" customHeight="1" x14ac:dyDescent="0.2">
      <c r="B128" s="12" t="s">
        <v>135</v>
      </c>
      <c r="C128" s="37">
        <f>'By type'!C128</f>
        <v>11340</v>
      </c>
      <c r="D128" s="47">
        <v>0.88300000000000001</v>
      </c>
      <c r="E128" s="68">
        <v>0.88900000000000001</v>
      </c>
      <c r="F128" s="68">
        <v>0.92800000000000005</v>
      </c>
      <c r="G128" s="68">
        <v>0.92900000000000005</v>
      </c>
      <c r="H128" s="68">
        <v>0.95699999999999996</v>
      </c>
      <c r="I128" s="68">
        <v>0.871</v>
      </c>
      <c r="J128" s="68">
        <v>0.88800000000000001</v>
      </c>
      <c r="L128" s="75"/>
      <c r="M128" s="32"/>
    </row>
    <row r="129" spans="1:13" ht="14.1" customHeight="1" x14ac:dyDescent="0.2">
      <c r="B129" s="12" t="s">
        <v>136</v>
      </c>
      <c r="C129" s="37">
        <f>'By type'!C129</f>
        <v>7810</v>
      </c>
      <c r="D129" s="47">
        <v>0.88500000000000001</v>
      </c>
      <c r="E129" s="68">
        <v>0.93700000000000006</v>
      </c>
      <c r="F129" s="68">
        <v>0.94</v>
      </c>
      <c r="G129" s="68">
        <v>0.92700000000000005</v>
      </c>
      <c r="H129" s="69" t="s">
        <v>214</v>
      </c>
      <c r="I129" s="68">
        <v>0.93899999999999995</v>
      </c>
      <c r="J129" s="68">
        <v>0.88900000000000001</v>
      </c>
      <c r="L129" s="75"/>
      <c r="M129" s="32"/>
    </row>
    <row r="130" spans="1:13" ht="14.1" customHeight="1" x14ac:dyDescent="0.2">
      <c r="B130" s="12" t="s">
        <v>137</v>
      </c>
      <c r="C130" s="37">
        <f>'By type'!C130</f>
        <v>3740</v>
      </c>
      <c r="D130" s="47">
        <v>0.92500000000000004</v>
      </c>
      <c r="E130" s="68">
        <v>0.97599999999999998</v>
      </c>
      <c r="F130" s="69" t="s">
        <v>214</v>
      </c>
      <c r="G130" s="68">
        <v>0.94899999999999995</v>
      </c>
      <c r="H130" s="69" t="s">
        <v>214</v>
      </c>
      <c r="I130" s="69" t="s">
        <v>214</v>
      </c>
      <c r="J130" s="68">
        <v>0.92600000000000005</v>
      </c>
      <c r="L130" s="75"/>
      <c r="M130" s="32"/>
    </row>
    <row r="131" spans="1:13" ht="14.1" customHeight="1" x14ac:dyDescent="0.2">
      <c r="A131" s="35" t="s">
        <v>138</v>
      </c>
      <c r="B131" s="35"/>
      <c r="C131" s="67">
        <f>'By type'!C131</f>
        <v>163460</v>
      </c>
      <c r="D131" s="46">
        <v>0.89</v>
      </c>
      <c r="E131" s="46">
        <v>0.90200000000000002</v>
      </c>
      <c r="F131" s="46">
        <v>0.94</v>
      </c>
      <c r="G131" s="46">
        <v>0.93100000000000005</v>
      </c>
      <c r="H131" s="46">
        <v>0.96899999999999997</v>
      </c>
      <c r="I131" s="46">
        <v>0.90900000000000003</v>
      </c>
      <c r="J131" s="46">
        <v>0.89500000000000002</v>
      </c>
      <c r="L131" s="75"/>
      <c r="M131" s="32"/>
    </row>
    <row r="132" spans="1:13" ht="14.1" customHeight="1" x14ac:dyDescent="0.2">
      <c r="B132" s="12" t="s">
        <v>139</v>
      </c>
      <c r="C132" s="37">
        <f>'By type'!C132</f>
        <v>4130</v>
      </c>
      <c r="D132" s="47">
        <v>0.73499999999999999</v>
      </c>
      <c r="E132" s="68">
        <v>0.85099999999999998</v>
      </c>
      <c r="F132" s="69">
        <v>0.69199999999999995</v>
      </c>
      <c r="G132" s="68">
        <v>0.79600000000000004</v>
      </c>
      <c r="H132" s="69" t="s">
        <v>214</v>
      </c>
      <c r="I132" s="68">
        <v>0.746</v>
      </c>
      <c r="J132" s="68">
        <v>0.75700000000000001</v>
      </c>
      <c r="L132" s="75"/>
      <c r="M132" s="32"/>
    </row>
    <row r="133" spans="1:13" ht="14.1" customHeight="1" x14ac:dyDescent="0.2">
      <c r="B133" s="12" t="s">
        <v>140</v>
      </c>
      <c r="C133" s="72">
        <f>'By type'!C133</f>
        <v>3530</v>
      </c>
      <c r="D133" s="47">
        <v>0.88200000000000001</v>
      </c>
      <c r="E133" s="68">
        <v>0.90900000000000003</v>
      </c>
      <c r="F133" s="69" t="s">
        <v>214</v>
      </c>
      <c r="G133" s="68">
        <v>0.93500000000000005</v>
      </c>
      <c r="H133" s="69" t="s">
        <v>214</v>
      </c>
      <c r="I133" s="69">
        <v>0.80600000000000005</v>
      </c>
      <c r="J133" s="68">
        <v>0.88</v>
      </c>
      <c r="L133" s="75"/>
      <c r="M133" s="32"/>
    </row>
    <row r="134" spans="1:13" ht="14.1" customHeight="1" x14ac:dyDescent="0.2">
      <c r="B134" s="12" t="s">
        <v>141</v>
      </c>
      <c r="C134" s="37">
        <f>'By type'!C134</f>
        <v>7010</v>
      </c>
      <c r="D134" s="40">
        <v>0.90300000000000002</v>
      </c>
      <c r="E134" s="68">
        <v>0.95199999999999996</v>
      </c>
      <c r="F134" s="68">
        <v>0.96299999999999997</v>
      </c>
      <c r="G134" s="68">
        <v>0.97599999999999998</v>
      </c>
      <c r="H134" s="69" t="s">
        <v>214</v>
      </c>
      <c r="I134" s="68">
        <v>0.96299999999999997</v>
      </c>
      <c r="J134" s="68">
        <v>0.92</v>
      </c>
      <c r="L134" s="75"/>
      <c r="M134" s="32"/>
    </row>
    <row r="135" spans="1:13" ht="14.1" customHeight="1" x14ac:dyDescent="0.2">
      <c r="B135" s="12" t="s">
        <v>142</v>
      </c>
      <c r="C135" s="37">
        <f>'By type'!C135</f>
        <v>4480</v>
      </c>
      <c r="D135" s="40">
        <v>0.9</v>
      </c>
      <c r="E135" s="68">
        <v>0.86899999999999999</v>
      </c>
      <c r="F135" s="68">
        <v>0.94599999999999995</v>
      </c>
      <c r="G135" s="68">
        <v>0.94199999999999995</v>
      </c>
      <c r="H135" s="69" t="s">
        <v>214</v>
      </c>
      <c r="I135" s="68">
        <v>0.89500000000000002</v>
      </c>
      <c r="J135" s="68">
        <v>0.90400000000000003</v>
      </c>
      <c r="L135" s="75"/>
      <c r="M135" s="32"/>
    </row>
    <row r="136" spans="1:13" ht="14.1" customHeight="1" x14ac:dyDescent="0.2">
      <c r="B136" s="12" t="s">
        <v>143</v>
      </c>
      <c r="C136" s="37">
        <f>'By type'!C136</f>
        <v>7870</v>
      </c>
      <c r="D136" s="40">
        <v>0.84199999999999997</v>
      </c>
      <c r="E136" s="68">
        <v>0.79500000000000004</v>
      </c>
      <c r="F136" s="68">
        <v>0.875</v>
      </c>
      <c r="G136" s="68">
        <v>0.88200000000000001</v>
      </c>
      <c r="H136" s="69" t="s">
        <v>214</v>
      </c>
      <c r="I136" s="69">
        <v>0.58399999999999996</v>
      </c>
      <c r="J136" s="68">
        <v>0.83599999999999997</v>
      </c>
      <c r="L136" s="75"/>
      <c r="M136" s="32"/>
    </row>
    <row r="137" spans="1:13" ht="14.1" customHeight="1" x14ac:dyDescent="0.2">
      <c r="B137" s="12" t="s">
        <v>144</v>
      </c>
      <c r="C137" s="37">
        <f>'By type'!C137</f>
        <v>7010</v>
      </c>
      <c r="D137" s="40">
        <v>0.88200000000000001</v>
      </c>
      <c r="E137" s="68">
        <v>0.90800000000000003</v>
      </c>
      <c r="F137" s="68" t="s">
        <v>214</v>
      </c>
      <c r="G137" s="68">
        <v>0.95499999999999996</v>
      </c>
      <c r="H137" s="68" t="s">
        <v>214</v>
      </c>
      <c r="I137" s="69">
        <v>0.95199999999999996</v>
      </c>
      <c r="J137" s="68">
        <v>0.88400000000000001</v>
      </c>
      <c r="L137" s="75"/>
      <c r="M137" s="32"/>
    </row>
    <row r="138" spans="1:13" ht="14.1" customHeight="1" x14ac:dyDescent="0.2">
      <c r="B138" s="12" t="s">
        <v>145</v>
      </c>
      <c r="C138" s="37">
        <f>'By type'!C138</f>
        <v>11230</v>
      </c>
      <c r="D138" s="40">
        <v>0.88400000000000001</v>
      </c>
      <c r="E138" s="68">
        <v>0.94799999999999995</v>
      </c>
      <c r="F138" s="68" t="s">
        <v>214</v>
      </c>
      <c r="G138" s="68">
        <v>0.93600000000000005</v>
      </c>
      <c r="H138" s="69">
        <v>0.87</v>
      </c>
      <c r="I138" s="69">
        <v>0.89800000000000002</v>
      </c>
      <c r="J138" s="68">
        <v>0.88500000000000001</v>
      </c>
      <c r="L138" s="75"/>
      <c r="M138" s="32"/>
    </row>
    <row r="139" spans="1:13" ht="14.1" customHeight="1" x14ac:dyDescent="0.2">
      <c r="B139" s="12" t="s">
        <v>146</v>
      </c>
      <c r="C139" s="37">
        <f>'By type'!C139</f>
        <v>2860</v>
      </c>
      <c r="D139" s="40">
        <v>0.89100000000000001</v>
      </c>
      <c r="E139" s="68">
        <v>0.875</v>
      </c>
      <c r="F139" s="68" t="s">
        <v>214</v>
      </c>
      <c r="G139" s="69" t="s">
        <v>214</v>
      </c>
      <c r="H139" s="69" t="s">
        <v>214</v>
      </c>
      <c r="I139" s="69">
        <v>0.90400000000000003</v>
      </c>
      <c r="J139" s="68">
        <v>0.89100000000000001</v>
      </c>
      <c r="L139" s="75"/>
      <c r="M139" s="32"/>
    </row>
    <row r="140" spans="1:13" ht="14.1" customHeight="1" x14ac:dyDescent="0.2">
      <c r="B140" s="12" t="s">
        <v>147</v>
      </c>
      <c r="C140" s="37">
        <f>'By type'!C140</f>
        <v>4030</v>
      </c>
      <c r="D140" s="40">
        <v>0.89700000000000002</v>
      </c>
      <c r="E140" s="68">
        <v>0.84299999999999997</v>
      </c>
      <c r="F140" s="68">
        <v>0.94099999999999995</v>
      </c>
      <c r="G140" s="69" t="s">
        <v>214</v>
      </c>
      <c r="H140" s="69" t="s">
        <v>214</v>
      </c>
      <c r="I140" s="69">
        <v>0.95799999999999996</v>
      </c>
      <c r="J140" s="68">
        <v>0.89800000000000002</v>
      </c>
      <c r="L140" s="75"/>
      <c r="M140" s="32"/>
    </row>
    <row r="141" spans="1:13" ht="14.1" customHeight="1" x14ac:dyDescent="0.2">
      <c r="B141" s="12" t="s">
        <v>148</v>
      </c>
      <c r="C141" s="37">
        <f>'By type'!C141</f>
        <v>27390</v>
      </c>
      <c r="D141" s="40">
        <v>0.89100000000000001</v>
      </c>
      <c r="E141" s="68">
        <v>0.9</v>
      </c>
      <c r="F141" s="68">
        <v>0.95699999999999996</v>
      </c>
      <c r="G141" s="68">
        <v>0.92700000000000005</v>
      </c>
      <c r="H141" s="68">
        <v>0.98499999999999999</v>
      </c>
      <c r="I141" s="68">
        <v>0.92900000000000005</v>
      </c>
      <c r="J141" s="68">
        <v>0.89500000000000002</v>
      </c>
      <c r="L141" s="75"/>
      <c r="M141" s="32"/>
    </row>
    <row r="142" spans="1:13" ht="14.1" customHeight="1" x14ac:dyDescent="0.2">
      <c r="B142" s="12" t="s">
        <v>149</v>
      </c>
      <c r="C142" s="37">
        <f>'By type'!C142</f>
        <v>10460</v>
      </c>
      <c r="D142" s="40">
        <v>0.88800000000000001</v>
      </c>
      <c r="E142" s="68">
        <v>0.877</v>
      </c>
      <c r="F142" s="68">
        <v>0.90300000000000002</v>
      </c>
      <c r="G142" s="68">
        <v>0.90900000000000003</v>
      </c>
      <c r="H142" s="68">
        <v>0.96199999999999997</v>
      </c>
      <c r="I142" s="68">
        <v>0.88</v>
      </c>
      <c r="J142" s="68">
        <v>0.88900000000000001</v>
      </c>
      <c r="L142" s="75"/>
      <c r="M142" s="32"/>
    </row>
    <row r="143" spans="1:13" ht="14.1" customHeight="1" x14ac:dyDescent="0.2">
      <c r="B143" s="12" t="s">
        <v>150</v>
      </c>
      <c r="C143" s="37">
        <f>'By type'!C143</f>
        <v>9990</v>
      </c>
      <c r="D143" s="40">
        <v>0.85799999999999998</v>
      </c>
      <c r="E143" s="68">
        <v>0.91300000000000003</v>
      </c>
      <c r="F143" s="68">
        <v>0.96</v>
      </c>
      <c r="G143" s="68">
        <v>0.96699999999999997</v>
      </c>
      <c r="H143" s="68">
        <v>0.97199999999999998</v>
      </c>
      <c r="I143" s="68">
        <v>0.94199999999999995</v>
      </c>
      <c r="J143" s="68">
        <v>0.90400000000000003</v>
      </c>
      <c r="L143" s="75"/>
      <c r="M143" s="32"/>
    </row>
    <row r="144" spans="1:13" ht="14.1" customHeight="1" x14ac:dyDescent="0.2">
      <c r="B144" s="12" t="s">
        <v>151</v>
      </c>
      <c r="C144" s="37">
        <f>'By type'!C144</f>
        <v>5890</v>
      </c>
      <c r="D144" s="40">
        <v>0.9</v>
      </c>
      <c r="E144" s="68">
        <v>0.91700000000000004</v>
      </c>
      <c r="F144" s="68">
        <v>0.94099999999999995</v>
      </c>
      <c r="G144" s="68">
        <v>0.93100000000000005</v>
      </c>
      <c r="H144" s="69" t="s">
        <v>214</v>
      </c>
      <c r="I144" s="69" t="s">
        <v>214</v>
      </c>
      <c r="J144" s="68">
        <v>0.90900000000000003</v>
      </c>
      <c r="L144" s="75"/>
      <c r="M144" s="32"/>
    </row>
    <row r="145" spans="1:13" ht="14.1" customHeight="1" x14ac:dyDescent="0.2">
      <c r="B145" s="12" t="s">
        <v>152</v>
      </c>
      <c r="C145" s="37">
        <f>'By type'!C145</f>
        <v>5190</v>
      </c>
      <c r="D145" s="40">
        <v>0.91</v>
      </c>
      <c r="E145" s="68">
        <v>0.93100000000000005</v>
      </c>
      <c r="F145" s="68">
        <v>0.96699999999999997</v>
      </c>
      <c r="G145" s="68">
        <v>0.97599999999999998</v>
      </c>
      <c r="H145" s="69" t="s">
        <v>214</v>
      </c>
      <c r="I145" s="68">
        <v>0.97299999999999998</v>
      </c>
      <c r="J145" s="68">
        <v>0.92500000000000004</v>
      </c>
      <c r="L145" s="75"/>
      <c r="M145" s="32"/>
    </row>
    <row r="146" spans="1:13" ht="14.1" customHeight="1" x14ac:dyDescent="0.2">
      <c r="B146" s="12" t="s">
        <v>153</v>
      </c>
      <c r="C146" s="37">
        <f>'By type'!C146</f>
        <v>4930</v>
      </c>
      <c r="D146" s="40">
        <v>0.89300000000000002</v>
      </c>
      <c r="E146" s="68">
        <v>0.90200000000000002</v>
      </c>
      <c r="F146" s="68">
        <v>0.97299999999999998</v>
      </c>
      <c r="G146" s="68">
        <v>0.94599999999999995</v>
      </c>
      <c r="H146" s="69" t="s">
        <v>214</v>
      </c>
      <c r="I146" s="68">
        <v>0.94899999999999995</v>
      </c>
      <c r="J146" s="68">
        <v>0.90100000000000002</v>
      </c>
      <c r="L146" s="75"/>
      <c r="M146" s="32"/>
    </row>
    <row r="147" spans="1:13" ht="14.1" customHeight="1" x14ac:dyDescent="0.2">
      <c r="B147" s="12" t="s">
        <v>154</v>
      </c>
      <c r="C147" s="37">
        <f>'By type'!C147</f>
        <v>6310</v>
      </c>
      <c r="D147" s="40">
        <v>0.91600000000000004</v>
      </c>
      <c r="E147" s="68">
        <v>0.92300000000000004</v>
      </c>
      <c r="F147" s="69" t="s">
        <v>214</v>
      </c>
      <c r="G147" s="68">
        <v>0.95</v>
      </c>
      <c r="H147" s="68">
        <v>1</v>
      </c>
      <c r="I147" s="68">
        <v>0.91200000000000003</v>
      </c>
      <c r="J147" s="68">
        <v>0.91600000000000004</v>
      </c>
      <c r="L147" s="75"/>
      <c r="M147" s="32"/>
    </row>
    <row r="148" spans="1:13" ht="14.1" customHeight="1" x14ac:dyDescent="0.2">
      <c r="B148" s="12" t="s">
        <v>155</v>
      </c>
      <c r="C148" s="37">
        <f>'By type'!C148</f>
        <v>3840</v>
      </c>
      <c r="D148" s="40">
        <v>0.90300000000000002</v>
      </c>
      <c r="E148" s="68">
        <v>0.92300000000000004</v>
      </c>
      <c r="F148" s="69" t="s">
        <v>214</v>
      </c>
      <c r="G148" s="69" t="s">
        <v>214</v>
      </c>
      <c r="H148" s="69" t="s">
        <v>214</v>
      </c>
      <c r="I148" s="69">
        <v>0.89300000000000002</v>
      </c>
      <c r="J148" s="68">
        <v>0.90400000000000003</v>
      </c>
      <c r="L148" s="75"/>
      <c r="M148" s="32"/>
    </row>
    <row r="149" spans="1:13" ht="14.1" customHeight="1" x14ac:dyDescent="0.2">
      <c r="B149" s="12" t="s">
        <v>156</v>
      </c>
      <c r="C149" s="37">
        <f>'By type'!C149</f>
        <v>6640</v>
      </c>
      <c r="D149" s="40">
        <v>0.90800000000000003</v>
      </c>
      <c r="E149" s="68">
        <v>0.90200000000000002</v>
      </c>
      <c r="F149" s="68">
        <v>0.94199999999999995</v>
      </c>
      <c r="G149" s="68">
        <v>0.97</v>
      </c>
      <c r="H149" s="68">
        <v>0.97</v>
      </c>
      <c r="I149" s="68">
        <v>0.94499999999999995</v>
      </c>
      <c r="J149" s="68">
        <v>0.91300000000000003</v>
      </c>
      <c r="L149" s="75"/>
      <c r="M149" s="32"/>
    </row>
    <row r="150" spans="1:13" ht="14.1" customHeight="1" x14ac:dyDescent="0.2">
      <c r="B150" s="12" t="s">
        <v>157</v>
      </c>
      <c r="C150" s="37">
        <f>'By type'!C150</f>
        <v>5500</v>
      </c>
      <c r="D150" s="40">
        <v>0.89300000000000002</v>
      </c>
      <c r="E150" s="68">
        <v>0.93799999999999994</v>
      </c>
      <c r="F150" s="68">
        <v>0.89300000000000002</v>
      </c>
      <c r="G150" s="68">
        <v>0.95199999999999996</v>
      </c>
      <c r="H150" s="68">
        <v>0.95499999999999996</v>
      </c>
      <c r="I150" s="68">
        <v>0.88400000000000001</v>
      </c>
      <c r="J150" s="68">
        <v>0.89800000000000002</v>
      </c>
      <c r="L150" s="75"/>
      <c r="M150" s="32"/>
    </row>
    <row r="151" spans="1:13" ht="14.1" customHeight="1" x14ac:dyDescent="0.2">
      <c r="B151" s="12" t="s">
        <v>158</v>
      </c>
      <c r="C151" s="37">
        <f>'By type'!C151</f>
        <v>5300</v>
      </c>
      <c r="D151" s="40">
        <v>0.92100000000000004</v>
      </c>
      <c r="E151" s="68">
        <v>0.91200000000000003</v>
      </c>
      <c r="F151" s="68">
        <v>0.86699999999999999</v>
      </c>
      <c r="G151" s="68">
        <v>0.93799999999999994</v>
      </c>
      <c r="H151" s="68">
        <v>0.98099999999999998</v>
      </c>
      <c r="I151" s="68">
        <v>0.90800000000000003</v>
      </c>
      <c r="J151" s="68">
        <v>0.92</v>
      </c>
      <c r="L151" s="75"/>
      <c r="M151" s="32"/>
    </row>
    <row r="152" spans="1:13" ht="14.1" customHeight="1" x14ac:dyDescent="0.2">
      <c r="B152" s="12" t="s">
        <v>159</v>
      </c>
      <c r="C152" s="37">
        <f>'By type'!C152</f>
        <v>4640</v>
      </c>
      <c r="D152" s="40">
        <v>0.92200000000000004</v>
      </c>
      <c r="E152" s="68">
        <v>0.92700000000000005</v>
      </c>
      <c r="F152" s="69">
        <v>0.95699999999999996</v>
      </c>
      <c r="G152" s="68">
        <v>0.98599999999999999</v>
      </c>
      <c r="H152" s="68">
        <v>1</v>
      </c>
      <c r="I152" s="69">
        <v>0.89700000000000002</v>
      </c>
      <c r="J152" s="68">
        <v>0.92300000000000004</v>
      </c>
      <c r="L152" s="75"/>
      <c r="M152" s="32"/>
    </row>
    <row r="153" spans="1:13" ht="14.1" customHeight="1" x14ac:dyDescent="0.2">
      <c r="B153" s="12" t="s">
        <v>160</v>
      </c>
      <c r="C153" s="37">
        <f>'By type'!C153</f>
        <v>7340</v>
      </c>
      <c r="D153" s="40">
        <v>0.90100000000000002</v>
      </c>
      <c r="E153" s="68">
        <v>0.93</v>
      </c>
      <c r="F153" s="68">
        <v>0.93600000000000005</v>
      </c>
      <c r="G153" s="68">
        <v>0.97799999999999998</v>
      </c>
      <c r="H153" s="69">
        <v>0.95699999999999996</v>
      </c>
      <c r="I153" s="68">
        <v>0.89700000000000002</v>
      </c>
      <c r="J153" s="68">
        <v>0.90200000000000002</v>
      </c>
      <c r="L153" s="75"/>
      <c r="M153" s="32"/>
    </row>
    <row r="154" spans="1:13" ht="14.1" customHeight="1" x14ac:dyDescent="0.2">
      <c r="B154" s="12" t="s">
        <v>161</v>
      </c>
      <c r="C154" s="37">
        <f>'By type'!C154</f>
        <v>7890</v>
      </c>
      <c r="D154" s="40">
        <v>0.91</v>
      </c>
      <c r="E154" s="68">
        <v>0.86899999999999999</v>
      </c>
      <c r="F154" s="68">
        <v>1</v>
      </c>
      <c r="G154" s="68">
        <v>0.97399999999999998</v>
      </c>
      <c r="H154" s="68">
        <v>0.97499999999999998</v>
      </c>
      <c r="I154" s="68">
        <v>0.96799999999999997</v>
      </c>
      <c r="J154" s="68">
        <v>0.91300000000000003</v>
      </c>
      <c r="L154" s="75"/>
      <c r="M154" s="32"/>
    </row>
    <row r="155" spans="1:13" ht="14.1" customHeight="1" x14ac:dyDescent="0.2">
      <c r="A155" s="35" t="s">
        <v>162</v>
      </c>
      <c r="B155" s="35"/>
      <c r="C155" s="67">
        <f>'By type'!C155</f>
        <v>60460</v>
      </c>
      <c r="D155" s="46">
        <v>0.88700000000000001</v>
      </c>
      <c r="E155" s="46">
        <v>0.90600000000000003</v>
      </c>
      <c r="F155" s="46">
        <v>0.86299999999999999</v>
      </c>
      <c r="G155" s="46">
        <v>0.92600000000000005</v>
      </c>
      <c r="H155" s="46">
        <v>0.95199999999999996</v>
      </c>
      <c r="I155" s="46">
        <v>0.878</v>
      </c>
      <c r="J155" s="46">
        <v>0.88800000000000001</v>
      </c>
      <c r="L155" s="75"/>
      <c r="M155" s="32"/>
    </row>
    <row r="156" spans="1:13" ht="14.1" customHeight="1" x14ac:dyDescent="0.2">
      <c r="B156" s="12" t="s">
        <v>163</v>
      </c>
      <c r="C156" s="37">
        <f>'By type'!C156</f>
        <v>11580</v>
      </c>
      <c r="D156" s="40">
        <v>0.88900000000000001</v>
      </c>
      <c r="E156" s="68">
        <v>0.95599999999999996</v>
      </c>
      <c r="F156" s="69" t="s">
        <v>214</v>
      </c>
      <c r="G156" s="68">
        <v>0.88100000000000001</v>
      </c>
      <c r="H156" s="68">
        <v>0.89500000000000002</v>
      </c>
      <c r="I156" s="69">
        <v>0.78500000000000003</v>
      </c>
      <c r="J156" s="68">
        <v>0.88600000000000001</v>
      </c>
      <c r="L156" s="75"/>
      <c r="M156" s="32"/>
    </row>
    <row r="157" spans="1:13" ht="14.1" customHeight="1" x14ac:dyDescent="0.2">
      <c r="B157" s="12" t="s">
        <v>164</v>
      </c>
      <c r="C157" s="72">
        <f>'By type'!C157</f>
        <v>2440</v>
      </c>
      <c r="D157" s="40">
        <v>0.80400000000000005</v>
      </c>
      <c r="E157" s="68">
        <v>0.81100000000000005</v>
      </c>
      <c r="F157" s="69" t="s">
        <v>214</v>
      </c>
      <c r="G157" s="68">
        <v>0.8</v>
      </c>
      <c r="H157" s="69" t="s">
        <v>214</v>
      </c>
      <c r="I157" s="69">
        <v>0.71399999999999997</v>
      </c>
      <c r="J157" s="68">
        <v>0.80100000000000005</v>
      </c>
      <c r="L157" s="75"/>
      <c r="M157" s="32"/>
    </row>
    <row r="158" spans="1:13" ht="14.1" customHeight="1" x14ac:dyDescent="0.2">
      <c r="B158" s="12" t="s">
        <v>165</v>
      </c>
      <c r="C158" s="37">
        <f>'By type'!C158</f>
        <v>4250</v>
      </c>
      <c r="D158" s="40">
        <v>0.89300000000000002</v>
      </c>
      <c r="E158" s="68">
        <v>0.96899999999999997</v>
      </c>
      <c r="F158" s="68">
        <v>0.85</v>
      </c>
      <c r="G158" s="68">
        <v>1</v>
      </c>
      <c r="H158" s="69" t="s">
        <v>214</v>
      </c>
      <c r="I158" s="69">
        <v>0.85699999999999998</v>
      </c>
      <c r="J158" s="68">
        <v>0.89300000000000002</v>
      </c>
      <c r="L158" s="75"/>
      <c r="M158" s="32"/>
    </row>
    <row r="159" spans="1:13" ht="14.1" customHeight="1" x14ac:dyDescent="0.2">
      <c r="B159" s="12" t="s">
        <v>166</v>
      </c>
      <c r="C159" s="37">
        <f>'By type'!C159</f>
        <v>2450</v>
      </c>
      <c r="D159" s="40">
        <v>0.91800000000000004</v>
      </c>
      <c r="E159" s="69" t="s">
        <v>214</v>
      </c>
      <c r="F159" s="69" t="s">
        <v>214</v>
      </c>
      <c r="G159" s="68">
        <v>1</v>
      </c>
      <c r="H159" s="69" t="s">
        <v>214</v>
      </c>
      <c r="I159" s="69" t="s">
        <v>214</v>
      </c>
      <c r="J159" s="68">
        <v>0.92</v>
      </c>
      <c r="L159" s="75"/>
      <c r="M159" s="32"/>
    </row>
    <row r="160" spans="1:13" ht="14.1" customHeight="1" x14ac:dyDescent="0.2">
      <c r="B160" s="12" t="s">
        <v>167</v>
      </c>
      <c r="C160" s="37">
        <f>'By type'!C160</f>
        <v>3580</v>
      </c>
      <c r="D160" s="40">
        <v>0.87</v>
      </c>
      <c r="E160" s="68">
        <v>0.91600000000000004</v>
      </c>
      <c r="F160" s="68">
        <v>0.74199999999999999</v>
      </c>
      <c r="G160" s="68">
        <v>0.91500000000000004</v>
      </c>
      <c r="H160" s="69" t="s">
        <v>214</v>
      </c>
      <c r="I160" s="68">
        <v>0.85499999999999998</v>
      </c>
      <c r="J160" s="68">
        <v>0.873</v>
      </c>
      <c r="L160" s="75"/>
      <c r="M160" s="32"/>
    </row>
    <row r="161" spans="1:13" ht="14.1" customHeight="1" x14ac:dyDescent="0.2">
      <c r="B161" s="12" t="s">
        <v>168</v>
      </c>
      <c r="C161" s="37">
        <f>'By type'!C161</f>
        <v>5800</v>
      </c>
      <c r="D161" s="40">
        <v>0.85599999999999998</v>
      </c>
      <c r="E161" s="68">
        <v>0.86399999999999999</v>
      </c>
      <c r="F161" s="68">
        <v>0.91800000000000004</v>
      </c>
      <c r="G161" s="68">
        <v>0.91100000000000003</v>
      </c>
      <c r="H161" s="68">
        <v>0.91800000000000004</v>
      </c>
      <c r="I161" s="68">
        <v>0.92500000000000004</v>
      </c>
      <c r="J161" s="68">
        <v>0.86799999999999999</v>
      </c>
      <c r="L161" s="75"/>
      <c r="M161" s="32"/>
    </row>
    <row r="162" spans="1:13" ht="14.1" customHeight="1" x14ac:dyDescent="0.2">
      <c r="B162" s="12" t="s">
        <v>169</v>
      </c>
      <c r="C162" s="37">
        <f>'By type'!C162</f>
        <v>4610</v>
      </c>
      <c r="D162" s="40">
        <v>0.91900000000000004</v>
      </c>
      <c r="E162" s="68">
        <v>0.92700000000000005</v>
      </c>
      <c r="F162" s="69" t="s">
        <v>214</v>
      </c>
      <c r="G162" s="68">
        <v>0.96799999999999997</v>
      </c>
      <c r="H162" s="69">
        <v>1</v>
      </c>
      <c r="I162" s="69">
        <v>0.86599999999999999</v>
      </c>
      <c r="J162" s="68">
        <v>0.91800000000000004</v>
      </c>
      <c r="L162" s="75"/>
      <c r="M162" s="32"/>
    </row>
    <row r="163" spans="1:13" ht="14.1" customHeight="1" x14ac:dyDescent="0.2">
      <c r="B163" s="12" t="s">
        <v>170</v>
      </c>
      <c r="C163" s="37">
        <f>'By type'!C163</f>
        <v>7380</v>
      </c>
      <c r="D163" s="40">
        <v>0.88400000000000001</v>
      </c>
      <c r="E163" s="68">
        <v>0.93799999999999994</v>
      </c>
      <c r="F163" s="69" t="s">
        <v>214</v>
      </c>
      <c r="G163" s="68">
        <v>0.96299999999999997</v>
      </c>
      <c r="H163" s="69" t="s">
        <v>214</v>
      </c>
      <c r="I163" s="69">
        <v>0.89200000000000002</v>
      </c>
      <c r="J163" s="68">
        <v>0.88500000000000001</v>
      </c>
      <c r="L163" s="75"/>
      <c r="M163" s="32"/>
    </row>
    <row r="164" spans="1:13" ht="14.1" customHeight="1" x14ac:dyDescent="0.2">
      <c r="B164" s="12" t="s">
        <v>171</v>
      </c>
      <c r="C164" s="37">
        <f>'By type'!C164</f>
        <v>3340</v>
      </c>
      <c r="D164" s="40">
        <v>0.87</v>
      </c>
      <c r="E164" s="68">
        <v>0.92600000000000005</v>
      </c>
      <c r="F164" s="69" t="s">
        <v>214</v>
      </c>
      <c r="G164" s="69" t="s">
        <v>214</v>
      </c>
      <c r="H164" s="69" t="s">
        <v>214</v>
      </c>
      <c r="I164" s="69">
        <v>0.90900000000000003</v>
      </c>
      <c r="J164" s="68">
        <v>0.871</v>
      </c>
      <c r="L164" s="75"/>
      <c r="M164" s="32"/>
    </row>
    <row r="165" spans="1:13" ht="14.1" customHeight="1" x14ac:dyDescent="0.2">
      <c r="B165" s="12" t="s">
        <v>172</v>
      </c>
      <c r="C165" s="37">
        <f>'By type'!C165</f>
        <v>3650</v>
      </c>
      <c r="D165" s="40">
        <v>0.88900000000000001</v>
      </c>
      <c r="E165" s="68">
        <v>0.92300000000000004</v>
      </c>
      <c r="F165" s="69" t="s">
        <v>214</v>
      </c>
      <c r="G165" s="68">
        <v>0.95499999999999996</v>
      </c>
      <c r="H165" s="69" t="s">
        <v>214</v>
      </c>
      <c r="I165" s="69">
        <v>0.98599999999999999</v>
      </c>
      <c r="J165" s="68">
        <v>0.89500000000000002</v>
      </c>
      <c r="L165" s="75"/>
      <c r="M165" s="32"/>
    </row>
    <row r="166" spans="1:13" ht="14.1" customHeight="1" x14ac:dyDescent="0.2">
      <c r="B166" s="12" t="s">
        <v>173</v>
      </c>
      <c r="C166" s="37">
        <f>'By type'!C166</f>
        <v>4650</v>
      </c>
      <c r="D166" s="40">
        <v>0.90900000000000003</v>
      </c>
      <c r="E166" s="68">
        <v>0.85099999999999998</v>
      </c>
      <c r="F166" s="68">
        <v>0.91700000000000004</v>
      </c>
      <c r="G166" s="68">
        <v>0.94599999999999995</v>
      </c>
      <c r="H166" s="69" t="s">
        <v>214</v>
      </c>
      <c r="I166" s="69">
        <v>0.93799999999999994</v>
      </c>
      <c r="J166" s="68">
        <v>0.91</v>
      </c>
      <c r="L166" s="75"/>
      <c r="M166" s="32"/>
    </row>
    <row r="167" spans="1:13" ht="14.1" customHeight="1" x14ac:dyDescent="0.2">
      <c r="B167" s="12" t="s">
        <v>174</v>
      </c>
      <c r="C167" s="37">
        <f>'By type'!C167</f>
        <v>6730</v>
      </c>
      <c r="D167" s="40">
        <v>0.9</v>
      </c>
      <c r="E167" s="68">
        <v>0.95499999999999996</v>
      </c>
      <c r="F167" s="69" t="s">
        <v>214</v>
      </c>
      <c r="G167" s="68">
        <v>0.94299999999999995</v>
      </c>
      <c r="H167" s="69" t="s">
        <v>214</v>
      </c>
      <c r="I167" s="69">
        <v>0.89700000000000002</v>
      </c>
      <c r="J167" s="68">
        <v>0.90100000000000002</v>
      </c>
      <c r="L167" s="75"/>
      <c r="M167" s="32"/>
    </row>
    <row r="168" spans="1:13" x14ac:dyDescent="0.2">
      <c r="C168" s="37"/>
    </row>
    <row r="169" spans="1:13" x14ac:dyDescent="0.2">
      <c r="C169" s="37"/>
    </row>
    <row r="170" spans="1:13" x14ac:dyDescent="0.2">
      <c r="A170" s="1"/>
    </row>
  </sheetData>
  <mergeCells count="2">
    <mergeCell ref="C5:C6"/>
    <mergeCell ref="D5:J5"/>
  </mergeCells>
  <phoneticPr fontId="4" type="noConversion"/>
  <pageMargins left="0.78740157480314965" right="0.19685039370078741" top="0.78740157480314965" bottom="0.39370078740157483" header="0.51181102362204722" footer="0.51181102362204722"/>
  <pageSetup paperSize="9" scale="85" fitToHeight="0" orientation="portrait" r:id="rId1"/>
  <headerFooter alignWithMargins="0"/>
  <rowBreaks count="2" manualBreakCount="2">
    <brk id="61" max="16383" man="1"/>
    <brk id="11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71"/>
  <sheetViews>
    <sheetView tabSelected="1" workbookViewId="0">
      <pane xSplit="2" ySplit="7" topLeftCell="G8" activePane="bottomRight" state="frozen"/>
      <selection pane="topRight" activeCell="C1" sqref="C1"/>
      <selection pane="bottomLeft" activeCell="A8" sqref="A8"/>
      <selection pane="bottomRight" activeCell="L12" sqref="L12"/>
    </sheetView>
  </sheetViews>
  <sheetFormatPr defaultRowHeight="12.75" x14ac:dyDescent="0.2"/>
  <cols>
    <col min="1" max="1" width="1.85546875" customWidth="1"/>
    <col min="2" max="2" width="24" customWidth="1"/>
    <col min="3" max="6" width="10.7109375" customWidth="1"/>
    <col min="7" max="7" width="2.140625" customWidth="1"/>
    <col min="8" max="8" width="10.7109375" style="38" customWidth="1"/>
    <col min="9" max="10" width="6.7109375" customWidth="1"/>
    <col min="11" max="11" width="1.7109375" customWidth="1"/>
    <col min="12" max="12" width="22.7109375" customWidth="1"/>
    <col min="13" max="16" width="10.7109375" customWidth="1"/>
    <col min="17" max="17" width="2.28515625" customWidth="1"/>
    <col min="18" max="18" width="10.7109375" style="38" customWidth="1"/>
    <col min="19" max="19" width="6.7109375" customWidth="1"/>
  </cols>
  <sheetData>
    <row r="1" spans="1:19" ht="15.75" x14ac:dyDescent="0.25">
      <c r="A1" s="2" t="s">
        <v>199</v>
      </c>
    </row>
    <row r="3" spans="1:19" ht="15.75" x14ac:dyDescent="0.25">
      <c r="A3" s="2" t="s">
        <v>201</v>
      </c>
      <c r="K3" s="2" t="s">
        <v>200</v>
      </c>
    </row>
    <row r="4" spans="1:19" ht="9" customHeight="1" x14ac:dyDescent="0.25">
      <c r="A4" s="2"/>
      <c r="K4" s="2"/>
    </row>
    <row r="5" spans="1:19" ht="8.25" customHeight="1" x14ac:dyDescent="0.2">
      <c r="I5" s="56"/>
      <c r="S5" s="56"/>
    </row>
    <row r="6" spans="1:19" ht="28.5" customHeight="1" x14ac:dyDescent="0.2">
      <c r="A6" s="4"/>
      <c r="B6" s="4"/>
      <c r="C6" s="11" t="s">
        <v>45</v>
      </c>
      <c r="D6" s="6" t="s">
        <v>44</v>
      </c>
      <c r="E6" s="6" t="s">
        <v>42</v>
      </c>
      <c r="F6" s="6" t="s">
        <v>229</v>
      </c>
      <c r="H6" s="95" t="s">
        <v>198</v>
      </c>
      <c r="I6" s="95"/>
      <c r="K6" s="4"/>
      <c r="L6" s="4"/>
      <c r="M6" s="11" t="s">
        <v>45</v>
      </c>
      <c r="N6" s="6" t="s">
        <v>44</v>
      </c>
      <c r="O6" s="6" t="s">
        <v>42</v>
      </c>
      <c r="P6" s="6" t="s">
        <v>229</v>
      </c>
      <c r="R6" s="95" t="s">
        <v>198</v>
      </c>
      <c r="S6" s="95"/>
    </row>
    <row r="7" spans="1:19" ht="14.1" customHeight="1" x14ac:dyDescent="0.2">
      <c r="A7" s="1" t="s">
        <v>2</v>
      </c>
      <c r="C7" s="23">
        <v>0.878</v>
      </c>
      <c r="D7" s="23">
        <v>0.877</v>
      </c>
      <c r="E7" s="23">
        <v>0.873</v>
      </c>
      <c r="F7" s="23">
        <v>0.879</v>
      </c>
      <c r="H7" s="40">
        <f>IF(C7="","n/a",IF(F7="","n/a",F7-C7))</f>
        <v>1.0000000000000009E-3</v>
      </c>
      <c r="I7" s="49">
        <f>H7</f>
        <v>1.0000000000000009E-3</v>
      </c>
      <c r="K7" s="1" t="s">
        <v>2</v>
      </c>
      <c r="M7" s="23">
        <v>4.893276632284841E-2</v>
      </c>
      <c r="N7" s="23">
        <v>4.6580274677005214E-2</v>
      </c>
      <c r="O7" s="23">
        <v>4.9000000000000002E-2</v>
      </c>
      <c r="P7" s="65">
        <v>5.7000000000000002E-2</v>
      </c>
      <c r="R7" s="39">
        <f>IF(M7="","n/a",IF(P7="","n/a",P7-M7))</f>
        <v>8.0672336771515918E-3</v>
      </c>
      <c r="S7" s="49">
        <f>R7</f>
        <v>8.0672336771515918E-3</v>
      </c>
    </row>
    <row r="8" spans="1:19" ht="14.1" customHeight="1" x14ac:dyDescent="0.2">
      <c r="A8" s="28" t="s">
        <v>3</v>
      </c>
      <c r="B8" s="27"/>
      <c r="C8" s="30">
        <v>0.87</v>
      </c>
      <c r="D8" s="30">
        <v>0.871</v>
      </c>
      <c r="E8" s="30">
        <v>0.86399999999999999</v>
      </c>
      <c r="F8" s="30">
        <v>0.85599999999999998</v>
      </c>
      <c r="G8" s="28"/>
      <c r="H8" s="41">
        <f t="shared" ref="H8:H71" si="0">IF(C8="","n/a",IF(F8="","n/a",F8-C8))</f>
        <v>-1.4000000000000012E-2</v>
      </c>
      <c r="I8" s="50">
        <f t="shared" ref="I8:I71" si="1">H8</f>
        <v>-1.4000000000000012E-2</v>
      </c>
      <c r="K8" s="28" t="s">
        <v>3</v>
      </c>
      <c r="L8" s="27"/>
      <c r="M8" s="30">
        <v>4.9491310456426546E-2</v>
      </c>
      <c r="N8" s="30">
        <v>4.9172713761147055E-2</v>
      </c>
      <c r="O8" s="30">
        <v>0.06</v>
      </c>
      <c r="P8" s="30">
        <v>7.5999999999999998E-2</v>
      </c>
      <c r="Q8" s="28"/>
      <c r="R8" s="41">
        <f t="shared" ref="R8:R71" si="2">IF(M8="","n/a",IF(P8="","n/a",P8-M8))</f>
        <v>2.6508689543573452E-2</v>
      </c>
      <c r="S8" s="58">
        <f t="shared" ref="S8:S71" si="3">R8</f>
        <v>2.6508689543573452E-2</v>
      </c>
    </row>
    <row r="9" spans="1:19" ht="14.1" customHeight="1" x14ac:dyDescent="0.2">
      <c r="B9" t="s">
        <v>4</v>
      </c>
      <c r="C9" s="23">
        <v>0.86599999999999999</v>
      </c>
      <c r="D9" s="23">
        <v>0.86199999999999999</v>
      </c>
      <c r="E9" s="23">
        <v>0.85699999999999998</v>
      </c>
      <c r="F9" s="23">
        <v>0.875</v>
      </c>
      <c r="H9" s="40">
        <f t="shared" si="0"/>
        <v>9.000000000000008E-3</v>
      </c>
      <c r="I9" s="48">
        <f t="shared" si="1"/>
        <v>9.000000000000008E-3</v>
      </c>
      <c r="L9" t="s">
        <v>4</v>
      </c>
      <c r="M9" s="23">
        <v>1.6653127538586516E-2</v>
      </c>
      <c r="N9" s="23">
        <v>4.9019607843137254E-3</v>
      </c>
      <c r="O9" s="23">
        <v>7.0000000000000001E-3</v>
      </c>
      <c r="P9" s="65">
        <v>8.9999999999999993E-3</v>
      </c>
      <c r="R9" s="40">
        <f t="shared" si="2"/>
        <v>-7.6531275385865166E-3</v>
      </c>
      <c r="S9" s="48">
        <f t="shared" si="3"/>
        <v>-7.6531275385865166E-3</v>
      </c>
    </row>
    <row r="10" spans="1:19" ht="14.1" customHeight="1" x14ac:dyDescent="0.2">
      <c r="B10" t="s">
        <v>5</v>
      </c>
      <c r="C10" s="23">
        <v>0.88</v>
      </c>
      <c r="D10" s="23">
        <v>0.88300000000000001</v>
      </c>
      <c r="E10" s="23">
        <v>0.871</v>
      </c>
      <c r="F10" s="23">
        <v>0.90400000000000003</v>
      </c>
      <c r="H10" s="40">
        <f t="shared" si="0"/>
        <v>2.4000000000000021E-2</v>
      </c>
      <c r="I10" s="48">
        <f t="shared" si="1"/>
        <v>2.4000000000000021E-2</v>
      </c>
      <c r="L10" t="s">
        <v>5</v>
      </c>
      <c r="M10" s="23">
        <v>3.5971223021582732E-2</v>
      </c>
      <c r="N10" s="23">
        <v>2.6912481457936004E-2</v>
      </c>
      <c r="O10" s="23">
        <v>3.3000000000000002E-2</v>
      </c>
      <c r="P10" s="65">
        <v>2.3E-2</v>
      </c>
      <c r="R10" s="40">
        <f t="shared" si="2"/>
        <v>-1.2971223021582733E-2</v>
      </c>
      <c r="S10" s="48">
        <f t="shared" si="3"/>
        <v>-1.2971223021582733E-2</v>
      </c>
    </row>
    <row r="11" spans="1:19" ht="14.1" customHeight="1" x14ac:dyDescent="0.2">
      <c r="B11" t="s">
        <v>6</v>
      </c>
      <c r="C11" s="23">
        <v>0.92400000000000004</v>
      </c>
      <c r="D11" s="23">
        <v>0.92200000000000004</v>
      </c>
      <c r="E11" s="23">
        <v>0.92</v>
      </c>
      <c r="F11" s="23">
        <v>0.93700000000000006</v>
      </c>
      <c r="H11" s="40">
        <f t="shared" si="0"/>
        <v>1.3000000000000012E-2</v>
      </c>
      <c r="I11" s="48">
        <f t="shared" si="1"/>
        <v>1.3000000000000012E-2</v>
      </c>
      <c r="L11" t="s">
        <v>6</v>
      </c>
      <c r="M11" s="23">
        <v>6.7159738162033498E-3</v>
      </c>
      <c r="N11" s="23">
        <v>1.0189352127027257E-2</v>
      </c>
      <c r="O11" s="23">
        <v>0.01</v>
      </c>
      <c r="P11" s="65">
        <v>8.0000000000000002E-3</v>
      </c>
      <c r="R11" s="40">
        <f t="shared" si="2"/>
        <v>1.2840261837966504E-3</v>
      </c>
      <c r="S11" s="48">
        <f t="shared" si="3"/>
        <v>1.2840261837966504E-3</v>
      </c>
    </row>
    <row r="12" spans="1:19" ht="14.1" customHeight="1" x14ac:dyDescent="0.2">
      <c r="B12" t="s">
        <v>7</v>
      </c>
      <c r="C12" s="23">
        <v>0.86199999999999999</v>
      </c>
      <c r="D12" s="23">
        <v>0.879</v>
      </c>
      <c r="E12" s="23">
        <v>0.878</v>
      </c>
      <c r="F12" s="23">
        <v>0.876</v>
      </c>
      <c r="H12" s="40">
        <f t="shared" si="0"/>
        <v>1.4000000000000012E-2</v>
      </c>
      <c r="I12" s="48">
        <f t="shared" si="1"/>
        <v>1.4000000000000012E-2</v>
      </c>
      <c r="L12" t="s">
        <v>7</v>
      </c>
      <c r="M12" s="23">
        <v>8.300036324010171E-2</v>
      </c>
      <c r="N12" s="23">
        <v>4.4732517801716269E-2</v>
      </c>
      <c r="O12" s="23">
        <v>5.1999999999999998E-2</v>
      </c>
      <c r="P12" s="65">
        <v>5.3999999999999999E-2</v>
      </c>
      <c r="R12" s="40">
        <f t="shared" si="2"/>
        <v>-2.9000363240101711E-2</v>
      </c>
      <c r="S12" s="48">
        <f t="shared" si="3"/>
        <v>-2.9000363240101711E-2</v>
      </c>
    </row>
    <row r="13" spans="1:19" ht="14.1" customHeight="1" x14ac:dyDescent="0.2">
      <c r="B13" t="s">
        <v>8</v>
      </c>
      <c r="C13" s="23">
        <v>0.81599999999999995</v>
      </c>
      <c r="D13" s="23">
        <v>0.81399999999999995</v>
      </c>
      <c r="E13" s="23">
        <v>0.81299999999999994</v>
      </c>
      <c r="F13" s="23">
        <v>0.88700000000000001</v>
      </c>
      <c r="H13" s="40">
        <f t="shared" si="0"/>
        <v>7.1000000000000063E-2</v>
      </c>
      <c r="I13" s="48">
        <f t="shared" si="1"/>
        <v>7.1000000000000063E-2</v>
      </c>
      <c r="L13" t="s">
        <v>8</v>
      </c>
      <c r="M13" s="23">
        <v>0.1308391385834011</v>
      </c>
      <c r="N13" s="23">
        <v>0.1454603241868842</v>
      </c>
      <c r="O13" s="23">
        <v>0.151</v>
      </c>
      <c r="P13" s="65">
        <v>5.0999999999999997E-2</v>
      </c>
      <c r="R13" s="40">
        <f t="shared" si="2"/>
        <v>-7.9839138583401109E-2</v>
      </c>
      <c r="S13" s="48">
        <f t="shared" si="3"/>
        <v>-7.9839138583401109E-2</v>
      </c>
    </row>
    <row r="14" spans="1:19" ht="14.1" customHeight="1" x14ac:dyDescent="0.2">
      <c r="B14" t="s">
        <v>9</v>
      </c>
      <c r="C14" s="23">
        <v>0.877</v>
      </c>
      <c r="D14" s="23">
        <v>0.872</v>
      </c>
      <c r="E14" s="23">
        <v>0.85899999999999999</v>
      </c>
      <c r="F14" s="23">
        <v>0.85399999999999998</v>
      </c>
      <c r="H14" s="40">
        <f t="shared" si="0"/>
        <v>-2.300000000000002E-2</v>
      </c>
      <c r="I14" s="48">
        <f t="shared" si="1"/>
        <v>-2.300000000000002E-2</v>
      </c>
      <c r="L14" t="s">
        <v>9</v>
      </c>
      <c r="M14" s="23">
        <v>2.8654217643271088E-2</v>
      </c>
      <c r="N14" s="23">
        <v>3.6620623193061357E-2</v>
      </c>
      <c r="O14" s="23">
        <v>4.7E-2</v>
      </c>
      <c r="P14" s="65">
        <v>8.2000000000000003E-2</v>
      </c>
      <c r="R14" s="40">
        <f t="shared" si="2"/>
        <v>5.3345782356728919E-2</v>
      </c>
      <c r="S14" s="48">
        <f t="shared" si="3"/>
        <v>5.3345782356728919E-2</v>
      </c>
    </row>
    <row r="15" spans="1:19" ht="14.1" customHeight="1" x14ac:dyDescent="0.2">
      <c r="B15" t="s">
        <v>10</v>
      </c>
      <c r="C15" s="23">
        <v>0.876</v>
      </c>
      <c r="D15" s="23">
        <v>0.873</v>
      </c>
      <c r="E15" s="23">
        <v>0.85899999999999999</v>
      </c>
      <c r="F15" s="23">
        <v>0.89</v>
      </c>
      <c r="H15" s="40">
        <f t="shared" si="0"/>
        <v>1.4000000000000012E-2</v>
      </c>
      <c r="I15" s="48">
        <f t="shared" si="1"/>
        <v>1.4000000000000012E-2</v>
      </c>
      <c r="L15" t="s">
        <v>10</v>
      </c>
      <c r="M15" s="23">
        <v>1.1962756911014383E-2</v>
      </c>
      <c r="N15" s="23">
        <v>1.5369560211835137E-2</v>
      </c>
      <c r="O15" s="23">
        <v>2.1000000000000001E-2</v>
      </c>
      <c r="P15" s="65">
        <v>8.9999999999999993E-3</v>
      </c>
      <c r="R15" s="40">
        <f t="shared" si="2"/>
        <v>-2.9627569110143841E-3</v>
      </c>
      <c r="S15" s="48">
        <f t="shared" si="3"/>
        <v>-2.9627569110143841E-3</v>
      </c>
    </row>
    <row r="16" spans="1:19" ht="14.1" customHeight="1" x14ac:dyDescent="0.2">
      <c r="B16" t="s">
        <v>11</v>
      </c>
      <c r="C16" s="23">
        <v>0.84499999999999997</v>
      </c>
      <c r="D16" s="23">
        <v>0.82099999999999995</v>
      </c>
      <c r="E16" s="23">
        <v>0.82499999999999996</v>
      </c>
      <c r="F16" s="23">
        <v>0.86299999999999999</v>
      </c>
      <c r="H16" s="40">
        <f t="shared" si="0"/>
        <v>1.8000000000000016E-2</v>
      </c>
      <c r="I16" s="48">
        <f t="shared" si="1"/>
        <v>1.8000000000000016E-2</v>
      </c>
      <c r="L16" t="s">
        <v>11</v>
      </c>
      <c r="M16" s="23">
        <v>6.1056105610561059E-2</v>
      </c>
      <c r="N16" s="23">
        <v>5.8791359037462403E-2</v>
      </c>
      <c r="O16" s="23">
        <v>5.8000000000000003E-2</v>
      </c>
      <c r="P16" s="65">
        <v>4.8000000000000001E-2</v>
      </c>
      <c r="R16" s="40">
        <f t="shared" si="2"/>
        <v>-1.3056105610561058E-2</v>
      </c>
      <c r="S16" s="48">
        <f t="shared" si="3"/>
        <v>-1.3056105610561058E-2</v>
      </c>
    </row>
    <row r="17" spans="1:19" ht="14.1" customHeight="1" x14ac:dyDescent="0.2">
      <c r="B17" t="s">
        <v>12</v>
      </c>
      <c r="C17" s="23">
        <v>0.90100000000000002</v>
      </c>
      <c r="D17" s="23">
        <v>0.9</v>
      </c>
      <c r="E17" s="23">
        <v>0.89200000000000002</v>
      </c>
      <c r="F17" s="23">
        <v>0.92500000000000004</v>
      </c>
      <c r="H17" s="40">
        <f t="shared" si="0"/>
        <v>2.4000000000000021E-2</v>
      </c>
      <c r="I17" s="48">
        <f t="shared" si="1"/>
        <v>2.4000000000000021E-2</v>
      </c>
      <c r="L17" t="s">
        <v>12</v>
      </c>
      <c r="M17" s="23">
        <v>1.4402618657937807E-2</v>
      </c>
      <c r="N17" s="23">
        <v>2.0605069501226491E-2</v>
      </c>
      <c r="O17" s="23">
        <v>0.04</v>
      </c>
      <c r="P17" s="65">
        <v>1.4E-2</v>
      </c>
      <c r="R17" s="40">
        <f t="shared" si="2"/>
        <v>-4.0261865793780709E-4</v>
      </c>
      <c r="S17" s="48">
        <f t="shared" si="3"/>
        <v>-4.0261865793780709E-4</v>
      </c>
    </row>
    <row r="18" spans="1:19" ht="14.1" customHeight="1" x14ac:dyDescent="0.2">
      <c r="B18" t="s">
        <v>13</v>
      </c>
      <c r="C18" s="23">
        <v>0.82499999999999996</v>
      </c>
      <c r="D18" s="23">
        <v>0.85199999999999998</v>
      </c>
      <c r="E18" s="23">
        <v>0.83799999999999997</v>
      </c>
      <c r="F18" s="23">
        <v>0.46700000000000003</v>
      </c>
      <c r="H18" s="40">
        <f t="shared" si="0"/>
        <v>-0.35799999999999993</v>
      </c>
      <c r="I18" s="48">
        <f t="shared" si="1"/>
        <v>-0.35799999999999993</v>
      </c>
      <c r="L18" t="s">
        <v>13</v>
      </c>
      <c r="M18" s="23">
        <v>9.9121209722112261E-2</v>
      </c>
      <c r="N18" s="23">
        <v>7.1909400491011327E-2</v>
      </c>
      <c r="O18" s="23">
        <v>0.1</v>
      </c>
      <c r="P18" s="65">
        <v>0.49199999999999999</v>
      </c>
      <c r="R18" s="40">
        <f t="shared" si="2"/>
        <v>0.39287879027788775</v>
      </c>
      <c r="S18" s="48">
        <f t="shared" si="3"/>
        <v>0.39287879027788775</v>
      </c>
    </row>
    <row r="19" spans="1:19" ht="14.1" customHeight="1" x14ac:dyDescent="0.2">
      <c r="B19" t="s">
        <v>14</v>
      </c>
      <c r="C19" s="23">
        <v>0.879</v>
      </c>
      <c r="D19" s="23">
        <v>0.872</v>
      </c>
      <c r="E19" s="23">
        <v>0.85299999999999998</v>
      </c>
      <c r="F19" s="23">
        <v>0.872</v>
      </c>
      <c r="H19" s="40">
        <f t="shared" si="0"/>
        <v>-7.0000000000000062E-3</v>
      </c>
      <c r="I19" s="48">
        <f t="shared" si="1"/>
        <v>-7.0000000000000062E-3</v>
      </c>
      <c r="L19" t="s">
        <v>14</v>
      </c>
      <c r="M19" s="23">
        <v>2.05078125E-2</v>
      </c>
      <c r="N19" s="23">
        <v>1.9431624969638087E-2</v>
      </c>
      <c r="O19" s="23">
        <v>3.5999999999999997E-2</v>
      </c>
      <c r="P19" s="65">
        <v>0.03</v>
      </c>
      <c r="R19" s="40">
        <f t="shared" si="2"/>
        <v>9.4921874999999989E-3</v>
      </c>
      <c r="S19" s="48">
        <f t="shared" si="3"/>
        <v>9.4921874999999989E-3</v>
      </c>
    </row>
    <row r="20" spans="1:19" ht="14.1" customHeight="1" x14ac:dyDescent="0.2">
      <c r="B20" t="s">
        <v>15</v>
      </c>
      <c r="C20" s="23">
        <v>0.85199999999999998</v>
      </c>
      <c r="D20" s="23">
        <v>0.84899999999999998</v>
      </c>
      <c r="E20" s="23">
        <v>0.83799999999999997</v>
      </c>
      <c r="F20" s="23">
        <v>0.88</v>
      </c>
      <c r="H20" s="40">
        <f t="shared" si="0"/>
        <v>2.8000000000000025E-2</v>
      </c>
      <c r="I20" s="48">
        <f t="shared" si="1"/>
        <v>2.8000000000000025E-2</v>
      </c>
      <c r="L20" t="s">
        <v>15</v>
      </c>
      <c r="M20" s="23">
        <v>1.943402659393113E-2</v>
      </c>
      <c r="N20" s="23">
        <v>2.2727272727272728E-2</v>
      </c>
      <c r="O20" s="23">
        <v>2.1000000000000001E-2</v>
      </c>
      <c r="P20" s="65">
        <v>8.9999999999999993E-3</v>
      </c>
      <c r="R20" s="40">
        <f t="shared" si="2"/>
        <v>-1.0434026593931131E-2</v>
      </c>
      <c r="S20" s="48">
        <f t="shared" si="3"/>
        <v>-1.0434026593931131E-2</v>
      </c>
    </row>
    <row r="21" spans="1:19" ht="14.1" customHeight="1" x14ac:dyDescent="0.2">
      <c r="B21" t="s">
        <v>16</v>
      </c>
      <c r="C21" s="23">
        <v>0.88200000000000001</v>
      </c>
      <c r="D21" s="23">
        <v>0.878</v>
      </c>
      <c r="E21" s="23">
        <v>0.90400000000000003</v>
      </c>
      <c r="F21" s="23">
        <v>0.93300000000000005</v>
      </c>
      <c r="H21" s="40">
        <f t="shared" si="0"/>
        <v>5.1000000000000045E-2</v>
      </c>
      <c r="I21" s="48">
        <f t="shared" si="1"/>
        <v>5.1000000000000045E-2</v>
      </c>
      <c r="L21" t="s">
        <v>16</v>
      </c>
      <c r="M21" s="23">
        <v>5.5503875968992249E-2</v>
      </c>
      <c r="N21" s="23">
        <v>6.2171357871945561E-2</v>
      </c>
      <c r="O21" s="23">
        <v>3.6999999999999998E-2</v>
      </c>
      <c r="P21" s="65">
        <v>1.7999999999999999E-2</v>
      </c>
      <c r="R21" s="40">
        <f t="shared" si="2"/>
        <v>-3.7503875968992254E-2</v>
      </c>
      <c r="S21" s="48">
        <f t="shared" si="3"/>
        <v>-3.7503875968992254E-2</v>
      </c>
    </row>
    <row r="22" spans="1:19" ht="14.1" customHeight="1" x14ac:dyDescent="0.2">
      <c r="B22" t="s">
        <v>17</v>
      </c>
      <c r="C22" s="23">
        <v>0.87</v>
      </c>
      <c r="D22" s="23">
        <v>0.86499999999999999</v>
      </c>
      <c r="E22" s="23">
        <v>0.85</v>
      </c>
      <c r="F22" s="23">
        <v>0.86699999999999999</v>
      </c>
      <c r="H22" s="40">
        <f t="shared" si="0"/>
        <v>-3.0000000000000027E-3</v>
      </c>
      <c r="I22" s="48">
        <f t="shared" si="1"/>
        <v>-3.0000000000000027E-3</v>
      </c>
      <c r="L22" t="s">
        <v>17</v>
      </c>
      <c r="M22" s="23">
        <v>2.819055944055944E-2</v>
      </c>
      <c r="N22" s="23">
        <v>2.7729257641921398E-2</v>
      </c>
      <c r="O22" s="23">
        <v>3.6999999999999998E-2</v>
      </c>
      <c r="P22" s="65">
        <v>0.05</v>
      </c>
      <c r="R22" s="40">
        <f t="shared" si="2"/>
        <v>2.1809440559440563E-2</v>
      </c>
      <c r="S22" s="48">
        <f t="shared" si="3"/>
        <v>2.1809440559440563E-2</v>
      </c>
    </row>
    <row r="23" spans="1:19" ht="14.1" customHeight="1" x14ac:dyDescent="0.2">
      <c r="B23" t="s">
        <v>18</v>
      </c>
      <c r="C23" s="23">
        <v>0.90500000000000003</v>
      </c>
      <c r="D23" s="23">
        <v>0.91500000000000004</v>
      </c>
      <c r="E23" s="23">
        <v>0.91300000000000003</v>
      </c>
      <c r="F23" s="23">
        <v>0.89600000000000002</v>
      </c>
      <c r="H23" s="40">
        <f t="shared" si="0"/>
        <v>-9.000000000000008E-3</v>
      </c>
      <c r="I23" s="48">
        <f t="shared" si="1"/>
        <v>-9.000000000000008E-3</v>
      </c>
      <c r="L23" t="s">
        <v>18</v>
      </c>
      <c r="M23" s="23">
        <v>4.2422706538266602E-2</v>
      </c>
      <c r="N23" s="23">
        <v>2.1403152008134214E-2</v>
      </c>
      <c r="O23" s="23">
        <v>2.5000000000000001E-2</v>
      </c>
      <c r="P23" s="65">
        <v>5.8999999999999997E-2</v>
      </c>
      <c r="R23" s="40">
        <f t="shared" si="2"/>
        <v>1.6577293461733394E-2</v>
      </c>
      <c r="S23" s="48">
        <f t="shared" si="3"/>
        <v>1.6577293461733394E-2</v>
      </c>
    </row>
    <row r="24" spans="1:19" ht="14.1" customHeight="1" x14ac:dyDescent="0.2">
      <c r="B24" t="s">
        <v>19</v>
      </c>
      <c r="C24" s="23">
        <v>0.86799999999999999</v>
      </c>
      <c r="D24" s="23">
        <v>0.86899999999999999</v>
      </c>
      <c r="E24" s="23">
        <v>0.86599999999999999</v>
      </c>
      <c r="F24" s="23">
        <v>0.89200000000000002</v>
      </c>
      <c r="H24" s="40">
        <f t="shared" si="0"/>
        <v>2.4000000000000021E-2</v>
      </c>
      <c r="I24" s="48">
        <f t="shared" si="1"/>
        <v>2.4000000000000021E-2</v>
      </c>
      <c r="L24" t="s">
        <v>19</v>
      </c>
      <c r="M24" s="23">
        <v>2.3353293413173652E-2</v>
      </c>
      <c r="N24" s="23">
        <v>2.2149057168512423E-2</v>
      </c>
      <c r="O24" s="23">
        <v>3.4000000000000002E-2</v>
      </c>
      <c r="P24" s="65">
        <v>1.4E-2</v>
      </c>
      <c r="R24" s="40">
        <f t="shared" si="2"/>
        <v>-9.3532934131736519E-3</v>
      </c>
      <c r="S24" s="48">
        <f t="shared" si="3"/>
        <v>-9.3532934131736519E-3</v>
      </c>
    </row>
    <row r="25" spans="1:19" ht="14.1" customHeight="1" x14ac:dyDescent="0.2">
      <c r="B25" t="s">
        <v>20</v>
      </c>
      <c r="C25" s="23">
        <v>0.89800000000000002</v>
      </c>
      <c r="D25" s="23">
        <v>0.88700000000000001</v>
      </c>
      <c r="E25" s="23">
        <v>0.876</v>
      </c>
      <c r="F25" s="23">
        <v>0.81399999999999995</v>
      </c>
      <c r="H25" s="40">
        <f t="shared" si="0"/>
        <v>-8.4000000000000075E-2</v>
      </c>
      <c r="I25" s="48">
        <f t="shared" si="1"/>
        <v>-8.4000000000000075E-2</v>
      </c>
      <c r="L25" t="s">
        <v>20</v>
      </c>
      <c r="M25" s="23">
        <v>1.6082643657920996E-2</v>
      </c>
      <c r="N25" s="23">
        <v>5.1693822529597935E-2</v>
      </c>
      <c r="O25" s="23">
        <v>0.107</v>
      </c>
      <c r="P25" s="65">
        <v>0.156</v>
      </c>
      <c r="R25" s="40">
        <f t="shared" si="2"/>
        <v>0.139917356342079</v>
      </c>
      <c r="S25" s="48">
        <f t="shared" si="3"/>
        <v>0.139917356342079</v>
      </c>
    </row>
    <row r="26" spans="1:19" ht="14.1" customHeight="1" x14ac:dyDescent="0.2">
      <c r="B26" t="s">
        <v>21</v>
      </c>
      <c r="C26" s="23">
        <v>0.872</v>
      </c>
      <c r="D26" s="23">
        <v>0.88700000000000001</v>
      </c>
      <c r="E26" s="23">
        <v>0.88300000000000001</v>
      </c>
      <c r="F26" s="23">
        <v>0.89400000000000002</v>
      </c>
      <c r="H26" s="40">
        <f t="shared" si="0"/>
        <v>2.200000000000002E-2</v>
      </c>
      <c r="I26" s="48">
        <f t="shared" si="1"/>
        <v>2.200000000000002E-2</v>
      </c>
      <c r="L26" t="s">
        <v>21</v>
      </c>
      <c r="M26" s="23">
        <v>6.3557573256293853E-2</v>
      </c>
      <c r="N26" s="23">
        <v>3.90625E-2</v>
      </c>
      <c r="O26" s="23">
        <v>3.7999999999999999E-2</v>
      </c>
      <c r="P26" s="65">
        <v>5.5E-2</v>
      </c>
      <c r="R26" s="40">
        <f t="shared" si="2"/>
        <v>-8.5575732562938531E-3</v>
      </c>
      <c r="S26" s="48">
        <f t="shared" si="3"/>
        <v>-8.5575732562938531E-3</v>
      </c>
    </row>
    <row r="27" spans="1:19" ht="14.1" customHeight="1" x14ac:dyDescent="0.2">
      <c r="B27" t="s">
        <v>22</v>
      </c>
      <c r="C27" s="23">
        <v>0.90800000000000003</v>
      </c>
      <c r="D27" s="23">
        <v>0.90600000000000003</v>
      </c>
      <c r="E27" s="23">
        <v>0.90800000000000003</v>
      </c>
      <c r="F27" s="23">
        <v>0.93</v>
      </c>
      <c r="H27" s="40">
        <f t="shared" si="0"/>
        <v>2.200000000000002E-2</v>
      </c>
      <c r="I27" s="48">
        <f t="shared" si="1"/>
        <v>2.200000000000002E-2</v>
      </c>
      <c r="L27" t="s">
        <v>22</v>
      </c>
      <c r="M27" s="23">
        <v>1.9663721858079224E-2</v>
      </c>
      <c r="N27" s="23">
        <v>2.0589076351158135E-2</v>
      </c>
      <c r="O27" s="23">
        <v>2.7E-2</v>
      </c>
      <c r="P27" s="65">
        <v>1.2E-2</v>
      </c>
      <c r="R27" s="40">
        <f t="shared" si="2"/>
        <v>-7.6637218580792241E-3</v>
      </c>
      <c r="S27" s="48">
        <f t="shared" si="3"/>
        <v>-7.6637218580792241E-3</v>
      </c>
    </row>
    <row r="28" spans="1:19" ht="14.1" customHeight="1" x14ac:dyDescent="0.2">
      <c r="A28" s="28" t="s">
        <v>23</v>
      </c>
      <c r="B28" s="27"/>
      <c r="C28" s="30">
        <v>0.86099999999999999</v>
      </c>
      <c r="D28" s="30">
        <v>0.88800000000000001</v>
      </c>
      <c r="E28" s="30">
        <v>0.89600000000000002</v>
      </c>
      <c r="F28" s="30">
        <v>0.89</v>
      </c>
      <c r="G28" s="28"/>
      <c r="H28" s="41">
        <f t="shared" si="0"/>
        <v>2.9000000000000026E-2</v>
      </c>
      <c r="I28" s="50">
        <f t="shared" si="1"/>
        <v>2.9000000000000026E-2</v>
      </c>
      <c r="K28" s="28" t="s">
        <v>23</v>
      </c>
      <c r="L28" s="27"/>
      <c r="M28" s="30">
        <v>0.10155198651758876</v>
      </c>
      <c r="N28" s="30">
        <v>7.0863739535791864E-2</v>
      </c>
      <c r="O28" s="30">
        <v>6.0999999999999999E-2</v>
      </c>
      <c r="P28" s="30">
        <v>7.3999999999999996E-2</v>
      </c>
      <c r="Q28" s="28"/>
      <c r="R28" s="41">
        <f t="shared" si="2"/>
        <v>-2.7551986517588764E-2</v>
      </c>
      <c r="S28" s="58">
        <f t="shared" si="3"/>
        <v>-2.7551986517588764E-2</v>
      </c>
    </row>
    <row r="29" spans="1:19" ht="14.1" customHeight="1" x14ac:dyDescent="0.2">
      <c r="B29" s="12" t="s">
        <v>24</v>
      </c>
      <c r="C29" s="23">
        <v>0.86799999999999999</v>
      </c>
      <c r="D29" s="23">
        <v>0.86399999999999999</v>
      </c>
      <c r="E29" s="23">
        <v>0.84599999999999997</v>
      </c>
      <c r="F29" s="23">
        <v>0.86699999999999999</v>
      </c>
      <c r="H29" s="40">
        <f t="shared" si="0"/>
        <v>-1.0000000000000009E-3</v>
      </c>
      <c r="I29" s="48">
        <f t="shared" si="1"/>
        <v>-1.0000000000000009E-3</v>
      </c>
      <c r="L29" s="12" t="s">
        <v>24</v>
      </c>
      <c r="M29" s="23">
        <v>7.8255791317889817E-2</v>
      </c>
      <c r="N29" s="23">
        <v>8.7565674255691769E-2</v>
      </c>
      <c r="O29" s="23">
        <v>9.1999999999999998E-2</v>
      </c>
      <c r="P29" s="65">
        <v>8.3000000000000004E-2</v>
      </c>
      <c r="R29" s="40">
        <f t="shared" si="2"/>
        <v>4.7442086821101875E-3</v>
      </c>
      <c r="S29" s="48">
        <f t="shared" si="3"/>
        <v>4.7442086821101875E-3</v>
      </c>
    </row>
    <row r="30" spans="1:19" ht="14.1" customHeight="1" x14ac:dyDescent="0.2">
      <c r="B30" s="12" t="s">
        <v>25</v>
      </c>
      <c r="C30" s="23">
        <v>0.89800000000000002</v>
      </c>
      <c r="D30" s="23">
        <v>0.93899999999999995</v>
      </c>
      <c r="E30" s="23">
        <v>0.95199999999999996</v>
      </c>
      <c r="F30" s="23">
        <v>0.83799999999999997</v>
      </c>
      <c r="H30" s="40">
        <f t="shared" si="0"/>
        <v>-6.0000000000000053E-2</v>
      </c>
      <c r="I30" s="48">
        <f t="shared" si="1"/>
        <v>-6.0000000000000053E-2</v>
      </c>
      <c r="L30" s="12" t="s">
        <v>25</v>
      </c>
      <c r="M30" s="23">
        <v>7.1460473425636439E-2</v>
      </c>
      <c r="N30" s="23">
        <v>2.7345520471370299E-2</v>
      </c>
      <c r="O30" s="23">
        <v>1.2999999999999999E-2</v>
      </c>
      <c r="P30" s="65">
        <v>0.14199999999999999</v>
      </c>
      <c r="R30" s="40">
        <f t="shared" si="2"/>
        <v>7.0539526574363548E-2</v>
      </c>
      <c r="S30" s="48">
        <f t="shared" si="3"/>
        <v>7.0539526574363548E-2</v>
      </c>
    </row>
    <row r="31" spans="1:19" ht="14.1" customHeight="1" x14ac:dyDescent="0.2">
      <c r="B31" s="12" t="s">
        <v>26</v>
      </c>
      <c r="C31" s="23">
        <v>0.89700000000000002</v>
      </c>
      <c r="D31" s="23">
        <v>0.89900000000000002</v>
      </c>
      <c r="E31" s="23">
        <v>0.90700000000000003</v>
      </c>
      <c r="F31" s="23">
        <v>0.90900000000000003</v>
      </c>
      <c r="H31" s="40">
        <f t="shared" si="0"/>
        <v>1.2000000000000011E-2</v>
      </c>
      <c r="I31" s="48">
        <f t="shared" si="1"/>
        <v>1.2000000000000011E-2</v>
      </c>
      <c r="L31" s="12" t="s">
        <v>26</v>
      </c>
      <c r="M31" s="23">
        <v>6.0289248998083286E-2</v>
      </c>
      <c r="N31" s="23">
        <v>6.5926439972241499E-2</v>
      </c>
      <c r="O31" s="23">
        <v>3.5000000000000003E-2</v>
      </c>
      <c r="P31" s="65">
        <v>3.7999999999999999E-2</v>
      </c>
      <c r="R31" s="40">
        <f t="shared" si="2"/>
        <v>-2.2289248998083287E-2</v>
      </c>
      <c r="S31" s="48">
        <f t="shared" si="3"/>
        <v>-2.2289248998083287E-2</v>
      </c>
    </row>
    <row r="32" spans="1:19" ht="14.1" customHeight="1" x14ac:dyDescent="0.2">
      <c r="B32" s="12" t="s">
        <v>27</v>
      </c>
      <c r="C32" s="23">
        <v>0.93799999999999994</v>
      </c>
      <c r="D32" s="23">
        <v>0.93700000000000006</v>
      </c>
      <c r="E32" s="23">
        <v>0.93600000000000005</v>
      </c>
      <c r="F32" s="23">
        <v>0.93799999999999994</v>
      </c>
      <c r="H32" s="40">
        <f t="shared" si="0"/>
        <v>0</v>
      </c>
      <c r="I32" s="48">
        <f t="shared" si="1"/>
        <v>0</v>
      </c>
      <c r="L32" s="12" t="s">
        <v>27</v>
      </c>
      <c r="M32" s="23">
        <v>2.6551357912304657E-2</v>
      </c>
      <c r="N32" s="23">
        <v>1.9439421338155516E-2</v>
      </c>
      <c r="O32" s="23">
        <v>2.7E-2</v>
      </c>
      <c r="P32" s="65">
        <v>3.3000000000000002E-2</v>
      </c>
      <c r="R32" s="40">
        <f t="shared" si="2"/>
        <v>6.448642087695345E-3</v>
      </c>
      <c r="S32" s="48">
        <f t="shared" si="3"/>
        <v>6.448642087695345E-3</v>
      </c>
    </row>
    <row r="33" spans="2:19" ht="14.1" customHeight="1" x14ac:dyDescent="0.2">
      <c r="B33" s="12" t="s">
        <v>28</v>
      </c>
      <c r="C33" s="23">
        <v>0.73</v>
      </c>
      <c r="D33" s="23">
        <v>0.82899999999999996</v>
      </c>
      <c r="E33" s="23">
        <v>0.83499999999999996</v>
      </c>
      <c r="F33" s="23">
        <v>0.88200000000000001</v>
      </c>
      <c r="H33" s="40">
        <f t="shared" si="0"/>
        <v>0.15200000000000002</v>
      </c>
      <c r="I33" s="48">
        <f t="shared" si="1"/>
        <v>0.15200000000000002</v>
      </c>
      <c r="L33" s="12" t="s">
        <v>28</v>
      </c>
      <c r="M33" s="23">
        <v>0.24099325391129611</v>
      </c>
      <c r="N33" s="23">
        <v>0.11877230549607423</v>
      </c>
      <c r="O33" s="23">
        <v>0.113</v>
      </c>
      <c r="P33" s="65">
        <v>8.5999999999999993E-2</v>
      </c>
      <c r="R33" s="40">
        <f t="shared" si="2"/>
        <v>-0.15499325391129612</v>
      </c>
      <c r="S33" s="48">
        <f t="shared" si="3"/>
        <v>-0.15499325391129612</v>
      </c>
    </row>
    <row r="34" spans="2:19" ht="14.1" customHeight="1" x14ac:dyDescent="0.2">
      <c r="B34" s="12" t="s">
        <v>29</v>
      </c>
      <c r="C34" s="23">
        <v>0.83699999999999997</v>
      </c>
      <c r="D34" s="23">
        <v>0.83899999999999997</v>
      </c>
      <c r="E34" s="23">
        <v>0.85899999999999999</v>
      </c>
      <c r="F34" s="23">
        <v>0.89800000000000002</v>
      </c>
      <c r="H34" s="40">
        <f t="shared" si="0"/>
        <v>6.1000000000000054E-2</v>
      </c>
      <c r="I34" s="48">
        <f t="shared" si="1"/>
        <v>6.1000000000000054E-2</v>
      </c>
      <c r="L34" s="12" t="s">
        <v>29</v>
      </c>
      <c r="M34" s="23">
        <v>0.1062544420753376</v>
      </c>
      <c r="N34" s="23">
        <v>0.10876033057851239</v>
      </c>
      <c r="O34" s="23">
        <v>7.0999999999999994E-2</v>
      </c>
      <c r="P34" s="65">
        <v>4.1000000000000002E-2</v>
      </c>
      <c r="R34" s="40">
        <f t="shared" si="2"/>
        <v>-6.5254442075337593E-2</v>
      </c>
      <c r="S34" s="48">
        <f t="shared" si="3"/>
        <v>-6.5254442075337593E-2</v>
      </c>
    </row>
    <row r="35" spans="2:19" ht="14.1" customHeight="1" x14ac:dyDescent="0.2">
      <c r="B35" s="12" t="s">
        <v>30</v>
      </c>
      <c r="C35" s="23">
        <v>0.374</v>
      </c>
      <c r="D35" s="23">
        <v>0.377</v>
      </c>
      <c r="E35" s="23">
        <v>0.38700000000000001</v>
      </c>
      <c r="F35" s="23">
        <v>5.8999999999999997E-2</v>
      </c>
      <c r="H35" s="40">
        <f t="shared" si="0"/>
        <v>-0.315</v>
      </c>
      <c r="I35" s="48">
        <f t="shared" si="1"/>
        <v>-0.315</v>
      </c>
      <c r="L35" s="12" t="s">
        <v>30</v>
      </c>
      <c r="M35" s="23">
        <v>0.62559241706161139</v>
      </c>
      <c r="N35" s="23">
        <v>0.61848341232227488</v>
      </c>
      <c r="O35" s="23">
        <v>0.61</v>
      </c>
      <c r="P35" s="65">
        <v>0.94099999999999995</v>
      </c>
      <c r="R35" s="40">
        <f t="shared" si="2"/>
        <v>0.31540758293838855</v>
      </c>
      <c r="S35" s="48">
        <f t="shared" si="3"/>
        <v>0.31540758293838855</v>
      </c>
    </row>
    <row r="36" spans="2:19" ht="14.1" customHeight="1" x14ac:dyDescent="0.2">
      <c r="B36" s="12" t="s">
        <v>31</v>
      </c>
      <c r="C36" s="23">
        <v>0.69499999999999995</v>
      </c>
      <c r="D36" s="23">
        <v>0.84699999999999998</v>
      </c>
      <c r="E36" s="23"/>
      <c r="F36" s="23">
        <v>0.71399999999999997</v>
      </c>
      <c r="H36" s="40">
        <f t="shared" si="0"/>
        <v>1.9000000000000017E-2</v>
      </c>
      <c r="I36" s="48">
        <f t="shared" si="1"/>
        <v>1.9000000000000017E-2</v>
      </c>
      <c r="L36" s="12" t="s">
        <v>31</v>
      </c>
      <c r="M36" s="23">
        <v>0.27852790058549409</v>
      </c>
      <c r="N36" s="23">
        <v>0.10486634681288554</v>
      </c>
      <c r="O36" s="23"/>
      <c r="P36" s="65">
        <v>0.27500000000000002</v>
      </c>
      <c r="R36" s="40">
        <f t="shared" si="2"/>
        <v>-3.5279005854940704E-3</v>
      </c>
      <c r="S36" s="48">
        <f t="shared" si="3"/>
        <v>-3.5279005854940704E-3</v>
      </c>
    </row>
    <row r="37" spans="2:19" ht="14.1" customHeight="1" x14ac:dyDescent="0.2">
      <c r="B37" s="12" t="s">
        <v>32</v>
      </c>
      <c r="C37" s="23">
        <v>0.94</v>
      </c>
      <c r="D37" s="23">
        <v>0.94099999999999995</v>
      </c>
      <c r="E37" s="23">
        <v>0.93899999999999995</v>
      </c>
      <c r="F37" s="23">
        <v>0.95399999999999996</v>
      </c>
      <c r="H37" s="40">
        <f t="shared" si="0"/>
        <v>1.4000000000000012E-2</v>
      </c>
      <c r="I37" s="48">
        <f t="shared" si="1"/>
        <v>1.4000000000000012E-2</v>
      </c>
      <c r="L37" s="12" t="s">
        <v>32</v>
      </c>
      <c r="M37" s="23">
        <v>2.9558136027748455E-2</v>
      </c>
      <c r="N37" s="23">
        <v>2.3339858455051949E-2</v>
      </c>
      <c r="O37" s="23">
        <v>2.8000000000000001E-2</v>
      </c>
      <c r="P37" s="65">
        <v>1.0999999999999999E-2</v>
      </c>
      <c r="R37" s="40">
        <f t="shared" si="2"/>
        <v>-1.8558136027748456E-2</v>
      </c>
      <c r="S37" s="48">
        <f t="shared" si="3"/>
        <v>-1.8558136027748456E-2</v>
      </c>
    </row>
    <row r="38" spans="2:19" ht="14.1" customHeight="1" x14ac:dyDescent="0.2">
      <c r="B38" s="12" t="s">
        <v>33</v>
      </c>
      <c r="C38" s="23">
        <v>0.89700000000000002</v>
      </c>
      <c r="D38" s="23">
        <v>0.91700000000000004</v>
      </c>
      <c r="E38" s="23">
        <v>0.92100000000000004</v>
      </c>
      <c r="F38" s="23">
        <v>0.92700000000000005</v>
      </c>
      <c r="H38" s="40">
        <f t="shared" si="0"/>
        <v>3.0000000000000027E-2</v>
      </c>
      <c r="I38" s="48">
        <f t="shared" si="1"/>
        <v>3.0000000000000027E-2</v>
      </c>
      <c r="L38" s="12" t="s">
        <v>33</v>
      </c>
      <c r="M38" s="23">
        <v>7.1199486850545224E-2</v>
      </c>
      <c r="N38" s="23">
        <v>4.4130853110968572E-2</v>
      </c>
      <c r="O38" s="23">
        <v>4.5999999999999999E-2</v>
      </c>
      <c r="P38" s="65">
        <v>3.5000000000000003E-2</v>
      </c>
      <c r="R38" s="40">
        <f t="shared" si="2"/>
        <v>-3.6199486850545221E-2</v>
      </c>
      <c r="S38" s="48">
        <f t="shared" si="3"/>
        <v>-3.6199486850545221E-2</v>
      </c>
    </row>
    <row r="39" spans="2:19" ht="14.1" customHeight="1" x14ac:dyDescent="0.2">
      <c r="B39" s="12" t="s">
        <v>46</v>
      </c>
      <c r="C39" s="23">
        <v>0.89</v>
      </c>
      <c r="D39" s="23">
        <v>0.88900000000000001</v>
      </c>
      <c r="E39" s="23">
        <v>0.88200000000000001</v>
      </c>
      <c r="F39" s="23">
        <v>0.87</v>
      </c>
      <c r="H39" s="40">
        <f t="shared" si="0"/>
        <v>-2.0000000000000018E-2</v>
      </c>
      <c r="I39" s="48">
        <f t="shared" si="1"/>
        <v>-2.0000000000000018E-2</v>
      </c>
      <c r="L39" s="12" t="s">
        <v>46</v>
      </c>
      <c r="M39" s="23">
        <v>6.3352644365539154E-2</v>
      </c>
      <c r="N39" s="23">
        <v>7.1679290596711617E-2</v>
      </c>
      <c r="O39" s="23">
        <v>7.3999999999999996E-2</v>
      </c>
      <c r="P39" s="65">
        <v>6.4000000000000001E-2</v>
      </c>
      <c r="R39" s="40">
        <f t="shared" si="2"/>
        <v>6.4735563446084721E-4</v>
      </c>
      <c r="S39" s="48">
        <f t="shared" si="3"/>
        <v>6.4735563446084721E-4</v>
      </c>
    </row>
    <row r="40" spans="2:19" ht="14.1" customHeight="1" x14ac:dyDescent="0.2">
      <c r="B40" s="12" t="s">
        <v>47</v>
      </c>
      <c r="C40" s="23">
        <v>0.84799999999999998</v>
      </c>
      <c r="D40" s="23">
        <v>0.85799999999999998</v>
      </c>
      <c r="E40" s="23">
        <v>0.89700000000000002</v>
      </c>
      <c r="F40" s="23">
        <v>0.91</v>
      </c>
      <c r="H40" s="40">
        <f t="shared" si="0"/>
        <v>6.2000000000000055E-2</v>
      </c>
      <c r="I40" s="48">
        <f t="shared" si="1"/>
        <v>6.2000000000000055E-2</v>
      </c>
      <c r="L40" s="12" t="s">
        <v>47</v>
      </c>
      <c r="M40" s="23">
        <v>0.11675461741424802</v>
      </c>
      <c r="N40" s="23">
        <v>0.11809145129224652</v>
      </c>
      <c r="O40" s="23">
        <v>5.7000000000000002E-2</v>
      </c>
      <c r="P40" s="65">
        <v>5.8000000000000003E-2</v>
      </c>
      <c r="R40" s="40">
        <f t="shared" si="2"/>
        <v>-5.8754617414248013E-2</v>
      </c>
      <c r="S40" s="48">
        <f t="shared" si="3"/>
        <v>-5.8754617414248013E-2</v>
      </c>
    </row>
    <row r="41" spans="2:19" ht="14.1" customHeight="1" x14ac:dyDescent="0.2">
      <c r="B41" s="12" t="s">
        <v>48</v>
      </c>
      <c r="C41" s="23">
        <v>0.90800000000000003</v>
      </c>
      <c r="D41" s="23">
        <v>0.90500000000000003</v>
      </c>
      <c r="E41" s="23">
        <v>0.90700000000000003</v>
      </c>
      <c r="F41" s="23">
        <v>0.93</v>
      </c>
      <c r="H41" s="40">
        <f t="shared" si="0"/>
        <v>2.200000000000002E-2</v>
      </c>
      <c r="I41" s="48">
        <f t="shared" si="1"/>
        <v>2.200000000000002E-2</v>
      </c>
      <c r="L41" s="12" t="s">
        <v>48</v>
      </c>
      <c r="M41" s="23">
        <v>3.372835004557885E-2</v>
      </c>
      <c r="N41" s="23">
        <v>3.5342093339374714E-2</v>
      </c>
      <c r="O41" s="23">
        <v>3.5999999999999997E-2</v>
      </c>
      <c r="P41" s="65">
        <v>2.9000000000000001E-2</v>
      </c>
      <c r="R41" s="40">
        <f t="shared" si="2"/>
        <v>-4.7283500455788489E-3</v>
      </c>
      <c r="S41" s="48">
        <f t="shared" si="3"/>
        <v>-4.7283500455788489E-3</v>
      </c>
    </row>
    <row r="42" spans="2:19" ht="14.1" customHeight="1" x14ac:dyDescent="0.2">
      <c r="B42" s="12" t="s">
        <v>49</v>
      </c>
      <c r="C42" s="23">
        <v>0.73899999999999999</v>
      </c>
      <c r="D42" s="23">
        <v>0.79500000000000004</v>
      </c>
      <c r="E42" s="23">
        <v>0.85599999999999998</v>
      </c>
      <c r="F42" s="23">
        <v>0.77</v>
      </c>
      <c r="H42" s="40">
        <f t="shared" si="0"/>
        <v>3.1000000000000028E-2</v>
      </c>
      <c r="I42" s="48">
        <f t="shared" si="1"/>
        <v>3.1000000000000028E-2</v>
      </c>
      <c r="L42" s="12" t="s">
        <v>49</v>
      </c>
      <c r="M42" s="23">
        <v>0.25087108013937282</v>
      </c>
      <c r="N42" s="23">
        <v>0.18552223371251292</v>
      </c>
      <c r="O42" s="23">
        <v>0.127</v>
      </c>
      <c r="P42" s="65">
        <v>0.21299999999999999</v>
      </c>
      <c r="R42" s="40">
        <f t="shared" si="2"/>
        <v>-3.787108013937282E-2</v>
      </c>
      <c r="S42" s="48">
        <f t="shared" si="3"/>
        <v>-3.787108013937282E-2</v>
      </c>
    </row>
    <row r="43" spans="2:19" ht="14.1" customHeight="1" x14ac:dyDescent="0.2">
      <c r="B43" s="12" t="s">
        <v>50</v>
      </c>
      <c r="C43" s="23">
        <v>0.96</v>
      </c>
      <c r="D43" s="23">
        <v>0.95699999999999996</v>
      </c>
      <c r="E43" s="23">
        <v>0.95599999999999996</v>
      </c>
      <c r="F43" s="23">
        <v>0.97299999999999998</v>
      </c>
      <c r="H43" s="40">
        <f t="shared" si="0"/>
        <v>1.3000000000000012E-2</v>
      </c>
      <c r="I43" s="48">
        <f t="shared" si="1"/>
        <v>1.3000000000000012E-2</v>
      </c>
      <c r="L43" s="12" t="s">
        <v>50</v>
      </c>
      <c r="M43" s="23">
        <v>1.0313618185645128E-2</v>
      </c>
      <c r="N43" s="23">
        <v>1.0687342833193629E-2</v>
      </c>
      <c r="O43" s="23">
        <v>1.0999999999999999E-2</v>
      </c>
      <c r="P43" s="65">
        <v>4.0000000000000001E-3</v>
      </c>
      <c r="R43" s="40">
        <f t="shared" si="2"/>
        <v>-6.3136181856451278E-3</v>
      </c>
      <c r="S43" s="48">
        <f t="shared" si="3"/>
        <v>-6.3136181856451278E-3</v>
      </c>
    </row>
    <row r="44" spans="2:19" ht="14.1" customHeight="1" x14ac:dyDescent="0.2">
      <c r="B44" s="12" t="s">
        <v>51</v>
      </c>
      <c r="C44" s="23">
        <v>0.89500000000000002</v>
      </c>
      <c r="D44" s="23">
        <v>0.89100000000000001</v>
      </c>
      <c r="E44" s="23">
        <v>0.89400000000000002</v>
      </c>
      <c r="F44" s="23">
        <v>0.90200000000000002</v>
      </c>
      <c r="H44" s="40">
        <f t="shared" si="0"/>
        <v>7.0000000000000062E-3</v>
      </c>
      <c r="I44" s="48">
        <f t="shared" si="1"/>
        <v>7.0000000000000062E-3</v>
      </c>
      <c r="L44" s="12" t="s">
        <v>51</v>
      </c>
      <c r="M44" s="23">
        <v>3.7649063032367973E-2</v>
      </c>
      <c r="N44" s="23">
        <v>4.1687936021779823E-2</v>
      </c>
      <c r="O44" s="23">
        <v>0.03</v>
      </c>
      <c r="P44" s="65">
        <v>3.6999999999999998E-2</v>
      </c>
      <c r="R44" s="40">
        <f t="shared" si="2"/>
        <v>-6.4906303236797469E-4</v>
      </c>
      <c r="S44" s="48">
        <f t="shared" si="3"/>
        <v>-6.4906303236797469E-4</v>
      </c>
    </row>
    <row r="45" spans="2:19" ht="14.1" customHeight="1" x14ac:dyDescent="0.2">
      <c r="B45" s="12" t="s">
        <v>52</v>
      </c>
      <c r="C45" s="23">
        <v>0.92900000000000005</v>
      </c>
      <c r="D45" s="23">
        <v>0.92400000000000004</v>
      </c>
      <c r="E45" s="23">
        <v>0.92400000000000004</v>
      </c>
      <c r="F45" s="23">
        <v>0.93400000000000005</v>
      </c>
      <c r="H45" s="40">
        <f t="shared" si="0"/>
        <v>5.0000000000000044E-3</v>
      </c>
      <c r="I45" s="48">
        <f t="shared" si="1"/>
        <v>5.0000000000000044E-3</v>
      </c>
      <c r="L45" s="12" t="s">
        <v>52</v>
      </c>
      <c r="M45" s="23">
        <v>1.3986013986013986E-2</v>
      </c>
      <c r="N45" s="23">
        <v>1.6426756985605417E-2</v>
      </c>
      <c r="O45" s="23">
        <v>1.6E-2</v>
      </c>
      <c r="P45" s="65">
        <v>2.1000000000000001E-2</v>
      </c>
      <c r="R45" s="40">
        <f t="shared" si="2"/>
        <v>7.0139860139860153E-3</v>
      </c>
      <c r="S45" s="48">
        <f t="shared" si="3"/>
        <v>7.0139860139860153E-3</v>
      </c>
    </row>
    <row r="46" spans="2:19" ht="14.1" customHeight="1" x14ac:dyDescent="0.2">
      <c r="B46" s="12" t="s">
        <v>53</v>
      </c>
      <c r="C46" s="23">
        <v>0.91900000000000004</v>
      </c>
      <c r="D46" s="23">
        <v>0.92300000000000004</v>
      </c>
      <c r="E46" s="23">
        <v>0.91900000000000004</v>
      </c>
      <c r="F46" s="23">
        <v>0.92900000000000005</v>
      </c>
      <c r="H46" s="40">
        <f t="shared" si="0"/>
        <v>1.0000000000000009E-2</v>
      </c>
      <c r="I46" s="48">
        <f t="shared" si="1"/>
        <v>1.0000000000000009E-2</v>
      </c>
      <c r="L46" s="12" t="s">
        <v>53</v>
      </c>
      <c r="M46" s="23">
        <v>3.0508474576271188E-2</v>
      </c>
      <c r="N46" s="23">
        <v>2.358691032724182E-2</v>
      </c>
      <c r="O46" s="23">
        <v>2.9000000000000001E-2</v>
      </c>
      <c r="P46" s="65">
        <v>0.03</v>
      </c>
      <c r="R46" s="40">
        <f t="shared" si="2"/>
        <v>-5.0847457627118883E-4</v>
      </c>
      <c r="S46" s="48">
        <f t="shared" si="3"/>
        <v>-5.0847457627118883E-4</v>
      </c>
    </row>
    <row r="47" spans="2:19" ht="14.1" customHeight="1" x14ac:dyDescent="0.2">
      <c r="B47" s="12" t="s">
        <v>54</v>
      </c>
      <c r="C47" s="23">
        <v>0.81899999999999995</v>
      </c>
      <c r="D47" s="23">
        <v>0.85799999999999998</v>
      </c>
      <c r="E47" s="23">
        <v>0.86299999999999999</v>
      </c>
      <c r="F47" s="23">
        <v>0.88200000000000001</v>
      </c>
      <c r="H47" s="40">
        <f t="shared" si="0"/>
        <v>6.3000000000000056E-2</v>
      </c>
      <c r="I47" s="48">
        <f t="shared" si="1"/>
        <v>6.3000000000000056E-2</v>
      </c>
      <c r="L47" s="12" t="s">
        <v>54</v>
      </c>
      <c r="M47" s="23">
        <v>0.11773747310175223</v>
      </c>
      <c r="N47" s="23">
        <v>6.4997186268992688E-2</v>
      </c>
      <c r="O47" s="23">
        <v>0.06</v>
      </c>
      <c r="P47" s="65">
        <v>7.0999999999999994E-2</v>
      </c>
      <c r="R47" s="40">
        <f t="shared" si="2"/>
        <v>-4.6737473101752233E-2</v>
      </c>
      <c r="S47" s="48">
        <f t="shared" si="3"/>
        <v>-4.6737473101752233E-2</v>
      </c>
    </row>
    <row r="48" spans="2:19" ht="14.1" customHeight="1" x14ac:dyDescent="0.2">
      <c r="B48" s="12" t="s">
        <v>55</v>
      </c>
      <c r="C48" s="23">
        <v>0.76300000000000001</v>
      </c>
      <c r="D48" s="23">
        <v>0.872</v>
      </c>
      <c r="E48" s="23">
        <v>0.88300000000000001</v>
      </c>
      <c r="F48" s="23">
        <v>0.89</v>
      </c>
      <c r="H48" s="40">
        <f t="shared" si="0"/>
        <v>0.127</v>
      </c>
      <c r="I48" s="48">
        <f t="shared" si="1"/>
        <v>0.127</v>
      </c>
      <c r="L48" s="12" t="s">
        <v>55</v>
      </c>
      <c r="M48" s="23">
        <v>0.18282312925170069</v>
      </c>
      <c r="N48" s="23">
        <v>8.5910652920962199E-2</v>
      </c>
      <c r="O48" s="23">
        <v>6.0999999999999999E-2</v>
      </c>
      <c r="P48" s="65">
        <v>0.05</v>
      </c>
      <c r="R48" s="40">
        <f t="shared" si="2"/>
        <v>-0.1328231292517007</v>
      </c>
      <c r="S48" s="48">
        <f t="shared" si="3"/>
        <v>-0.1328231292517007</v>
      </c>
    </row>
    <row r="49" spans="1:19" ht="14.1" customHeight="1" x14ac:dyDescent="0.2">
      <c r="B49" s="12" t="s">
        <v>56</v>
      </c>
      <c r="C49" s="23">
        <v>0.878</v>
      </c>
      <c r="D49" s="23">
        <v>0.89200000000000002</v>
      </c>
      <c r="E49" s="23">
        <v>0.89600000000000002</v>
      </c>
      <c r="F49" s="23">
        <v>0.91200000000000003</v>
      </c>
      <c r="H49" s="40">
        <f t="shared" si="0"/>
        <v>3.400000000000003E-2</v>
      </c>
      <c r="I49" s="48">
        <f t="shared" si="1"/>
        <v>3.400000000000003E-2</v>
      </c>
      <c r="L49" s="12" t="s">
        <v>56</v>
      </c>
      <c r="M49" s="23">
        <v>0.10469565217391304</v>
      </c>
      <c r="N49" s="23">
        <v>8.9872568745808179E-2</v>
      </c>
      <c r="O49" s="23">
        <v>8.4000000000000005E-2</v>
      </c>
      <c r="P49" s="65">
        <v>5.8999999999999997E-2</v>
      </c>
      <c r="R49" s="40">
        <f t="shared" si="2"/>
        <v>-4.569565217391304E-2</v>
      </c>
      <c r="S49" s="48">
        <f t="shared" si="3"/>
        <v>-4.569565217391304E-2</v>
      </c>
    </row>
    <row r="50" spans="1:19" ht="14.1" customHeight="1" x14ac:dyDescent="0.2">
      <c r="B50" s="12" t="s">
        <v>57</v>
      </c>
      <c r="C50" s="23">
        <v>0.86099999999999999</v>
      </c>
      <c r="D50" s="23">
        <v>0.871</v>
      </c>
      <c r="E50" s="23">
        <v>0.89500000000000002</v>
      </c>
      <c r="F50" s="23">
        <v>0.89500000000000002</v>
      </c>
      <c r="H50" s="40">
        <f t="shared" si="0"/>
        <v>3.400000000000003E-2</v>
      </c>
      <c r="I50" s="48">
        <f t="shared" si="1"/>
        <v>3.400000000000003E-2</v>
      </c>
      <c r="L50" s="12" t="s">
        <v>57</v>
      </c>
      <c r="M50" s="23">
        <v>0.12427434960223607</v>
      </c>
      <c r="N50" s="23">
        <v>0.11891385767790262</v>
      </c>
      <c r="O50" s="23">
        <v>8.3000000000000004E-2</v>
      </c>
      <c r="P50" s="65">
        <v>7.6999999999999999E-2</v>
      </c>
      <c r="R50" s="40">
        <f t="shared" si="2"/>
        <v>-4.7274349602236074E-2</v>
      </c>
      <c r="S50" s="48">
        <f t="shared" si="3"/>
        <v>-4.7274349602236074E-2</v>
      </c>
    </row>
    <row r="51" spans="1:19" ht="14.1" customHeight="1" x14ac:dyDescent="0.2">
      <c r="B51" s="12" t="s">
        <v>58</v>
      </c>
      <c r="C51" s="23">
        <v>0.85199999999999998</v>
      </c>
      <c r="D51" s="23">
        <v>0.88900000000000001</v>
      </c>
      <c r="E51" s="23">
        <v>0.871</v>
      </c>
      <c r="F51" s="23">
        <v>0.86599999999999999</v>
      </c>
      <c r="H51" s="40">
        <f t="shared" si="0"/>
        <v>1.4000000000000012E-2</v>
      </c>
      <c r="I51" s="48">
        <f t="shared" si="1"/>
        <v>1.4000000000000012E-2</v>
      </c>
      <c r="L51" s="12" t="s">
        <v>58</v>
      </c>
      <c r="M51" s="23">
        <v>0.11889336368411837</v>
      </c>
      <c r="N51" s="23">
        <v>8.1578067535941157E-2</v>
      </c>
      <c r="O51" s="23">
        <v>0.107</v>
      </c>
      <c r="P51" s="65">
        <v>0.11700000000000001</v>
      </c>
      <c r="R51" s="40">
        <f t="shared" si="2"/>
        <v>-1.8933636841183682E-3</v>
      </c>
      <c r="S51" s="48">
        <f t="shared" si="3"/>
        <v>-1.8933636841183682E-3</v>
      </c>
    </row>
    <row r="52" spans="1:19" ht="14.1" customHeight="1" x14ac:dyDescent="0.2">
      <c r="B52" s="12" t="s">
        <v>59</v>
      </c>
      <c r="C52" s="23">
        <v>0.80900000000000005</v>
      </c>
      <c r="D52" s="23">
        <v>0.86299999999999999</v>
      </c>
      <c r="E52" s="23">
        <v>0.85599999999999998</v>
      </c>
      <c r="F52" s="23">
        <v>0.90200000000000002</v>
      </c>
      <c r="H52" s="40">
        <f t="shared" si="0"/>
        <v>9.2999999999999972E-2</v>
      </c>
      <c r="I52" s="48">
        <f t="shared" si="1"/>
        <v>9.2999999999999972E-2</v>
      </c>
      <c r="L52" s="12" t="s">
        <v>59</v>
      </c>
      <c r="M52" s="23">
        <v>0.16860465116279069</v>
      </c>
      <c r="N52" s="23">
        <v>0.10029737766964045</v>
      </c>
      <c r="O52" s="23">
        <v>0.10199999999999999</v>
      </c>
      <c r="P52" s="65">
        <v>7.0000000000000007E-2</v>
      </c>
      <c r="R52" s="40">
        <f t="shared" si="2"/>
        <v>-9.8604651162790685E-2</v>
      </c>
      <c r="S52" s="48">
        <f t="shared" si="3"/>
        <v>-9.8604651162790685E-2</v>
      </c>
    </row>
    <row r="53" spans="1:19" ht="14.1" customHeight="1" x14ac:dyDescent="0.2">
      <c r="B53" s="12" t="s">
        <v>60</v>
      </c>
      <c r="C53" s="23">
        <v>0.89900000000000002</v>
      </c>
      <c r="D53" s="23">
        <v>0.91100000000000003</v>
      </c>
      <c r="E53" s="23">
        <v>0.9</v>
      </c>
      <c r="F53" s="23">
        <v>0.91700000000000004</v>
      </c>
      <c r="H53" s="40">
        <f t="shared" si="0"/>
        <v>1.8000000000000016E-2</v>
      </c>
      <c r="I53" s="48">
        <f t="shared" si="1"/>
        <v>1.8000000000000016E-2</v>
      </c>
      <c r="L53" s="12" t="s">
        <v>60</v>
      </c>
      <c r="M53" s="23">
        <v>5.7474365893146251E-2</v>
      </c>
      <c r="N53" s="23">
        <v>4.0231431646932186E-2</v>
      </c>
      <c r="O53" s="23">
        <v>0.05</v>
      </c>
      <c r="P53" s="65">
        <v>4.5999999999999999E-2</v>
      </c>
      <c r="R53" s="40">
        <f t="shared" si="2"/>
        <v>-1.1474365893146252E-2</v>
      </c>
      <c r="S53" s="48">
        <f t="shared" si="3"/>
        <v>-1.1474365893146252E-2</v>
      </c>
    </row>
    <row r="54" spans="1:19" ht="14.1" customHeight="1" x14ac:dyDescent="0.2">
      <c r="B54" s="12" t="s">
        <v>61</v>
      </c>
      <c r="C54" s="23">
        <v>0.95099999999999996</v>
      </c>
      <c r="D54" s="23">
        <v>0.94699999999999995</v>
      </c>
      <c r="E54" s="23">
        <v>0.93200000000000005</v>
      </c>
      <c r="F54" s="23">
        <v>0.94699999999999995</v>
      </c>
      <c r="H54" s="40">
        <f t="shared" si="0"/>
        <v>-4.0000000000000036E-3</v>
      </c>
      <c r="I54" s="48">
        <f t="shared" si="1"/>
        <v>-4.0000000000000036E-3</v>
      </c>
      <c r="L54" s="12" t="s">
        <v>61</v>
      </c>
      <c r="M54" s="23">
        <v>7.2549600236896652E-3</v>
      </c>
      <c r="N54" s="23">
        <v>1.2461515906758539E-2</v>
      </c>
      <c r="O54" s="23">
        <v>2.9000000000000001E-2</v>
      </c>
      <c r="P54" s="65">
        <v>1.2E-2</v>
      </c>
      <c r="R54" s="40">
        <f t="shared" si="2"/>
        <v>4.745039976310335E-3</v>
      </c>
      <c r="S54" s="48">
        <f t="shared" si="3"/>
        <v>4.745039976310335E-3</v>
      </c>
    </row>
    <row r="55" spans="1:19" ht="14.1" customHeight="1" x14ac:dyDescent="0.2">
      <c r="B55" s="12" t="s">
        <v>62</v>
      </c>
      <c r="C55" s="23">
        <v>0.70499999999999996</v>
      </c>
      <c r="D55" s="23">
        <v>0.85399999999999998</v>
      </c>
      <c r="E55" s="23">
        <v>0.83599999999999997</v>
      </c>
      <c r="F55" s="23">
        <v>0.92900000000000005</v>
      </c>
      <c r="H55" s="40">
        <f t="shared" si="0"/>
        <v>0.22400000000000009</v>
      </c>
      <c r="I55" s="48">
        <f t="shared" si="1"/>
        <v>0.22400000000000009</v>
      </c>
      <c r="L55" s="12" t="s">
        <v>62</v>
      </c>
      <c r="M55" s="23">
        <v>0.26846846846846845</v>
      </c>
      <c r="N55" s="23">
        <v>0.11704834605597965</v>
      </c>
      <c r="O55" s="23">
        <v>0.13300000000000001</v>
      </c>
      <c r="P55" s="65">
        <v>4.2999999999999997E-2</v>
      </c>
      <c r="R55" s="40">
        <f t="shared" si="2"/>
        <v>-0.22546846846846846</v>
      </c>
      <c r="S55" s="48">
        <f t="shared" si="3"/>
        <v>-0.22546846846846846</v>
      </c>
    </row>
    <row r="56" spans="1:19" ht="14.1" customHeight="1" x14ac:dyDescent="0.2">
      <c r="B56" s="12" t="s">
        <v>63</v>
      </c>
      <c r="C56" s="23">
        <v>0.83299999999999996</v>
      </c>
      <c r="D56" s="23">
        <v>0.84799999999999998</v>
      </c>
      <c r="E56" s="23">
        <v>0.88700000000000001</v>
      </c>
      <c r="F56" s="23">
        <v>0.92</v>
      </c>
      <c r="H56" s="40">
        <f t="shared" si="0"/>
        <v>8.7000000000000077E-2</v>
      </c>
      <c r="I56" s="48">
        <f t="shared" si="1"/>
        <v>8.7000000000000077E-2</v>
      </c>
      <c r="L56" s="12" t="s">
        <v>63</v>
      </c>
      <c r="M56" s="23">
        <v>0.14227086183310533</v>
      </c>
      <c r="N56" s="23">
        <v>0.12517337031900139</v>
      </c>
      <c r="O56" s="23">
        <v>7.1999999999999995E-2</v>
      </c>
      <c r="P56" s="65">
        <v>3.3000000000000002E-2</v>
      </c>
      <c r="R56" s="40">
        <f t="shared" si="2"/>
        <v>-0.10927086183310533</v>
      </c>
      <c r="S56" s="48">
        <f t="shared" si="3"/>
        <v>-0.10927086183310533</v>
      </c>
    </row>
    <row r="57" spans="1:19" ht="14.1" customHeight="1" x14ac:dyDescent="0.2">
      <c r="B57" s="12" t="s">
        <v>64</v>
      </c>
      <c r="C57" s="23">
        <v>0.87</v>
      </c>
      <c r="D57" s="23">
        <v>0.88900000000000001</v>
      </c>
      <c r="E57" s="23">
        <v>0.89700000000000002</v>
      </c>
      <c r="F57" s="23">
        <v>0.89200000000000002</v>
      </c>
      <c r="H57" s="40">
        <f t="shared" si="0"/>
        <v>2.200000000000002E-2</v>
      </c>
      <c r="I57" s="48">
        <f t="shared" si="1"/>
        <v>2.200000000000002E-2</v>
      </c>
      <c r="L57" s="12" t="s">
        <v>64</v>
      </c>
      <c r="M57" s="23">
        <v>0.10485133020344288</v>
      </c>
      <c r="N57" s="23">
        <v>7.5519728468392028E-2</v>
      </c>
      <c r="O57" s="23">
        <v>6.9000000000000006E-2</v>
      </c>
      <c r="P57" s="65">
        <v>7.8E-2</v>
      </c>
      <c r="R57" s="40">
        <f t="shared" si="2"/>
        <v>-2.685133020344288E-2</v>
      </c>
      <c r="S57" s="48">
        <f t="shared" si="3"/>
        <v>-2.685133020344288E-2</v>
      </c>
    </row>
    <row r="58" spans="1:19" ht="14.1" customHeight="1" x14ac:dyDescent="0.2">
      <c r="B58" s="12" t="s">
        <v>65</v>
      </c>
      <c r="C58" s="23">
        <v>0.91500000000000004</v>
      </c>
      <c r="D58" s="23">
        <v>0.90800000000000003</v>
      </c>
      <c r="E58" s="23">
        <v>0.88</v>
      </c>
      <c r="F58" s="23">
        <v>0.88700000000000001</v>
      </c>
      <c r="H58" s="40">
        <f t="shared" si="0"/>
        <v>-2.8000000000000025E-2</v>
      </c>
      <c r="I58" s="48">
        <f t="shared" si="1"/>
        <v>-2.8000000000000025E-2</v>
      </c>
      <c r="L58" s="12" t="s">
        <v>65</v>
      </c>
      <c r="M58" s="23">
        <v>3.2321639731966889E-2</v>
      </c>
      <c r="N58" s="23">
        <v>4.6804326450344151E-2</v>
      </c>
      <c r="O58" s="23">
        <v>7.5999999999999998E-2</v>
      </c>
      <c r="P58" s="65">
        <v>6.4000000000000001E-2</v>
      </c>
      <c r="R58" s="40">
        <f t="shared" si="2"/>
        <v>3.1678360268033112E-2</v>
      </c>
      <c r="S58" s="48">
        <f t="shared" si="3"/>
        <v>3.1678360268033112E-2</v>
      </c>
    </row>
    <row r="59" spans="1:19" ht="14.1" customHeight="1" x14ac:dyDescent="0.2">
      <c r="B59" s="12" t="s">
        <v>66</v>
      </c>
      <c r="C59" s="23">
        <v>0.82699999999999996</v>
      </c>
      <c r="D59" s="23">
        <v>0.879</v>
      </c>
      <c r="E59" s="23">
        <v>0.88800000000000001</v>
      </c>
      <c r="F59" s="23">
        <v>0.86199999999999999</v>
      </c>
      <c r="H59" s="40">
        <f t="shared" si="0"/>
        <v>3.5000000000000031E-2</v>
      </c>
      <c r="I59" s="48">
        <f t="shared" si="1"/>
        <v>3.5000000000000031E-2</v>
      </c>
      <c r="L59" s="12" t="s">
        <v>66</v>
      </c>
      <c r="M59" s="23">
        <v>0.13466081673979075</v>
      </c>
      <c r="N59" s="23">
        <v>6.9747756898594887E-2</v>
      </c>
      <c r="O59" s="23">
        <v>5.7000000000000002E-2</v>
      </c>
      <c r="P59" s="65">
        <v>0.11700000000000001</v>
      </c>
      <c r="R59" s="40">
        <f t="shared" si="2"/>
        <v>-1.7660816739790738E-2</v>
      </c>
      <c r="S59" s="48">
        <f t="shared" si="3"/>
        <v>-1.7660816739790738E-2</v>
      </c>
    </row>
    <row r="60" spans="1:19" ht="14.1" customHeight="1" x14ac:dyDescent="0.2">
      <c r="B60" s="12" t="s">
        <v>67</v>
      </c>
      <c r="C60" s="23">
        <v>0.83099999999999996</v>
      </c>
      <c r="D60" s="23">
        <v>0.86099999999999999</v>
      </c>
      <c r="E60" s="23">
        <v>0.875</v>
      </c>
      <c r="F60" s="23">
        <v>0.89</v>
      </c>
      <c r="H60" s="40">
        <f t="shared" si="0"/>
        <v>5.9000000000000052E-2</v>
      </c>
      <c r="I60" s="48">
        <f t="shared" si="1"/>
        <v>5.9000000000000052E-2</v>
      </c>
      <c r="L60" s="12" t="s">
        <v>67</v>
      </c>
      <c r="M60" s="23">
        <v>0.13253012048192772</v>
      </c>
      <c r="N60" s="23">
        <v>0.10210610503865636</v>
      </c>
      <c r="O60" s="23">
        <v>8.1000000000000003E-2</v>
      </c>
      <c r="P60" s="65">
        <v>7.1999999999999995E-2</v>
      </c>
      <c r="R60" s="40">
        <f t="shared" si="2"/>
        <v>-6.0530120481927727E-2</v>
      </c>
      <c r="S60" s="48">
        <f t="shared" si="3"/>
        <v>-6.0530120481927727E-2</v>
      </c>
    </row>
    <row r="61" spans="1:19" ht="14.1" customHeight="1" x14ac:dyDescent="0.2">
      <c r="B61" s="12" t="s">
        <v>68</v>
      </c>
      <c r="C61" s="23">
        <v>0.81599999999999995</v>
      </c>
      <c r="D61" s="23">
        <v>0.86199999999999999</v>
      </c>
      <c r="E61" s="23">
        <v>0.88200000000000001</v>
      </c>
      <c r="F61" s="23">
        <v>0.91</v>
      </c>
      <c r="H61" s="40">
        <f t="shared" si="0"/>
        <v>9.4000000000000083E-2</v>
      </c>
      <c r="I61" s="48">
        <f t="shared" si="1"/>
        <v>9.4000000000000083E-2</v>
      </c>
      <c r="L61" s="12" t="s">
        <v>68</v>
      </c>
      <c r="M61" s="23">
        <v>0.15292553191489361</v>
      </c>
      <c r="N61" s="23">
        <v>0.11404561824729892</v>
      </c>
      <c r="O61" s="23">
        <v>7.1999999999999995E-2</v>
      </c>
      <c r="P61" s="65">
        <v>5.7000000000000002E-2</v>
      </c>
      <c r="R61" s="40">
        <f t="shared" si="2"/>
        <v>-9.5925531914893614E-2</v>
      </c>
      <c r="S61" s="48">
        <f t="shared" si="3"/>
        <v>-9.5925531914893614E-2</v>
      </c>
    </row>
    <row r="62" spans="1:19" ht="14.1" customHeight="1" x14ac:dyDescent="0.2">
      <c r="A62" s="28" t="s">
        <v>69</v>
      </c>
      <c r="B62" s="27"/>
      <c r="C62" s="30">
        <v>0.86899999999999999</v>
      </c>
      <c r="D62" s="30">
        <v>0.86899999999999999</v>
      </c>
      <c r="E62" s="30">
        <v>0.86599999999999999</v>
      </c>
      <c r="F62" s="30">
        <v>0.875</v>
      </c>
      <c r="G62" s="28"/>
      <c r="H62" s="41">
        <f t="shared" si="0"/>
        <v>6.0000000000000053E-3</v>
      </c>
      <c r="I62" s="50">
        <f t="shared" si="1"/>
        <v>6.0000000000000053E-3</v>
      </c>
      <c r="K62" s="28" t="s">
        <v>69</v>
      </c>
      <c r="L62" s="27"/>
      <c r="M62" s="30">
        <v>5.0894424319378573E-2</v>
      </c>
      <c r="N62" s="30">
        <v>5.1145748866264225E-2</v>
      </c>
      <c r="O62" s="30">
        <v>0.05</v>
      </c>
      <c r="P62" s="30">
        <v>5.3999999999999999E-2</v>
      </c>
      <c r="Q62" s="28"/>
      <c r="R62" s="41">
        <f t="shared" si="2"/>
        <v>3.1055756806214266E-3</v>
      </c>
      <c r="S62" s="58">
        <f t="shared" si="3"/>
        <v>3.1055756806214266E-3</v>
      </c>
    </row>
    <row r="63" spans="1:19" ht="14.1" customHeight="1" x14ac:dyDescent="0.2">
      <c r="B63" s="12" t="s">
        <v>70</v>
      </c>
      <c r="C63" s="23">
        <v>0.91200000000000003</v>
      </c>
      <c r="D63" s="23">
        <v>0.90600000000000003</v>
      </c>
      <c r="E63" s="23">
        <v>0.9</v>
      </c>
      <c r="F63" s="23">
        <v>0.91900000000000004</v>
      </c>
      <c r="H63" s="40">
        <f t="shared" si="0"/>
        <v>7.0000000000000062E-3</v>
      </c>
      <c r="I63" s="48">
        <f t="shared" si="1"/>
        <v>7.0000000000000062E-3</v>
      </c>
      <c r="L63" s="12" t="s">
        <v>70</v>
      </c>
      <c r="M63" s="23">
        <v>0.02</v>
      </c>
      <c r="N63" s="23">
        <v>2.3027239539455208E-2</v>
      </c>
      <c r="O63" s="23">
        <v>2.5999999999999999E-2</v>
      </c>
      <c r="P63" s="65">
        <v>2.4E-2</v>
      </c>
      <c r="R63" s="40">
        <f t="shared" si="2"/>
        <v>4.0000000000000001E-3</v>
      </c>
      <c r="S63" s="48">
        <f t="shared" si="3"/>
        <v>4.0000000000000001E-3</v>
      </c>
    </row>
    <row r="64" spans="1:19" ht="14.1" customHeight="1" x14ac:dyDescent="0.2">
      <c r="B64" s="12" t="s">
        <v>71</v>
      </c>
      <c r="C64" s="23">
        <v>0.90700000000000003</v>
      </c>
      <c r="D64" s="23">
        <v>0.89600000000000002</v>
      </c>
      <c r="E64" s="23">
        <v>0.89400000000000002</v>
      </c>
      <c r="F64" s="23">
        <v>0.91200000000000003</v>
      </c>
      <c r="H64" s="40">
        <f t="shared" si="0"/>
        <v>5.0000000000000044E-3</v>
      </c>
      <c r="I64" s="48">
        <f t="shared" si="1"/>
        <v>5.0000000000000044E-3</v>
      </c>
      <c r="L64" s="12" t="s">
        <v>71</v>
      </c>
      <c r="M64" s="23">
        <v>1.1709074532762891E-2</v>
      </c>
      <c r="N64" s="23">
        <v>1.440836132885405E-2</v>
      </c>
      <c r="O64" s="23">
        <v>1.6E-2</v>
      </c>
      <c r="P64" s="65">
        <v>1.6E-2</v>
      </c>
      <c r="R64" s="40">
        <f t="shared" si="2"/>
        <v>4.2909254672371094E-3</v>
      </c>
      <c r="S64" s="48">
        <f t="shared" si="3"/>
        <v>4.2909254672371094E-3</v>
      </c>
    </row>
    <row r="65" spans="1:19" ht="14.1" customHeight="1" x14ac:dyDescent="0.2">
      <c r="B65" s="12" t="s">
        <v>72</v>
      </c>
      <c r="C65" s="23">
        <v>0.876</v>
      </c>
      <c r="D65" s="23">
        <v>0.89900000000000002</v>
      </c>
      <c r="E65" s="23">
        <v>0.89300000000000002</v>
      </c>
      <c r="F65" s="23">
        <v>0.89600000000000002</v>
      </c>
      <c r="H65" s="40">
        <f t="shared" si="0"/>
        <v>2.0000000000000018E-2</v>
      </c>
      <c r="I65" s="48">
        <f t="shared" si="1"/>
        <v>2.0000000000000018E-2</v>
      </c>
      <c r="L65" s="12" t="s">
        <v>72</v>
      </c>
      <c r="M65" s="23">
        <v>5.4869442484121386E-2</v>
      </c>
      <c r="N65" s="23">
        <v>4.357838795394154E-2</v>
      </c>
      <c r="O65" s="23">
        <v>5.7000000000000002E-2</v>
      </c>
      <c r="P65" s="65">
        <v>4.5999999999999999E-2</v>
      </c>
      <c r="R65" s="40">
        <f t="shared" si="2"/>
        <v>-8.869442484121387E-3</v>
      </c>
      <c r="S65" s="48">
        <f t="shared" si="3"/>
        <v>-8.869442484121387E-3</v>
      </c>
    </row>
    <row r="66" spans="1:19" ht="14.1" customHeight="1" x14ac:dyDescent="0.2">
      <c r="B66" s="12" t="s">
        <v>73</v>
      </c>
      <c r="C66" s="23">
        <v>0.82099999999999995</v>
      </c>
      <c r="D66" s="23">
        <v>0.83599999999999997</v>
      </c>
      <c r="E66" s="23">
        <v>0.84199999999999997</v>
      </c>
      <c r="F66" s="23">
        <v>0.84799999999999998</v>
      </c>
      <c r="H66" s="40">
        <f t="shared" si="0"/>
        <v>2.7000000000000024E-2</v>
      </c>
      <c r="I66" s="48">
        <f t="shared" si="1"/>
        <v>2.7000000000000024E-2</v>
      </c>
      <c r="L66" s="12" t="s">
        <v>73</v>
      </c>
      <c r="M66" s="23">
        <v>0.11469467993611009</v>
      </c>
      <c r="N66" s="23">
        <v>9.6048669575370241E-2</v>
      </c>
      <c r="O66" s="23">
        <v>8.2000000000000003E-2</v>
      </c>
      <c r="P66" s="65">
        <v>8.3000000000000004E-2</v>
      </c>
      <c r="R66" s="40">
        <f t="shared" si="2"/>
        <v>-3.1694679936110082E-2</v>
      </c>
      <c r="S66" s="48">
        <f t="shared" si="3"/>
        <v>-3.1694679936110082E-2</v>
      </c>
    </row>
    <row r="67" spans="1:19" ht="14.1" customHeight="1" x14ac:dyDescent="0.2">
      <c r="B67" s="12" t="s">
        <v>74</v>
      </c>
      <c r="C67" s="23">
        <v>0.90500000000000003</v>
      </c>
      <c r="D67" s="23">
        <v>0.9</v>
      </c>
      <c r="E67" s="23">
        <v>0.89300000000000002</v>
      </c>
      <c r="F67" s="23">
        <v>0.90500000000000003</v>
      </c>
      <c r="H67" s="40">
        <f t="shared" si="0"/>
        <v>0</v>
      </c>
      <c r="I67" s="48">
        <f t="shared" si="1"/>
        <v>0</v>
      </c>
      <c r="L67" s="12" t="s">
        <v>74</v>
      </c>
      <c r="M67" s="23">
        <v>1.9230769230769232E-2</v>
      </c>
      <c r="N67" s="23">
        <v>2.438366718027735E-2</v>
      </c>
      <c r="O67" s="23">
        <v>2.5000000000000001E-2</v>
      </c>
      <c r="P67" s="65">
        <v>2.7E-2</v>
      </c>
      <c r="R67" s="40">
        <f t="shared" si="2"/>
        <v>7.7692307692307679E-3</v>
      </c>
      <c r="S67" s="48">
        <f t="shared" si="3"/>
        <v>7.7692307692307679E-3</v>
      </c>
    </row>
    <row r="68" spans="1:19" ht="14.1" customHeight="1" x14ac:dyDescent="0.2">
      <c r="B68" s="12" t="s">
        <v>75</v>
      </c>
      <c r="C68" s="23">
        <v>0.91100000000000003</v>
      </c>
      <c r="D68" s="23">
        <v>0.90700000000000003</v>
      </c>
      <c r="E68" s="23">
        <v>0.90300000000000002</v>
      </c>
      <c r="F68" s="23">
        <v>0.91500000000000004</v>
      </c>
      <c r="H68" s="40">
        <f t="shared" si="0"/>
        <v>4.0000000000000036E-3</v>
      </c>
      <c r="I68" s="48">
        <f t="shared" si="1"/>
        <v>4.0000000000000036E-3</v>
      </c>
      <c r="L68" s="12" t="s">
        <v>75</v>
      </c>
      <c r="M68" s="23">
        <v>2.3293498075754506E-2</v>
      </c>
      <c r="N68" s="23">
        <v>2.4676375404530743E-2</v>
      </c>
      <c r="O68" s="23">
        <v>2.5999999999999999E-2</v>
      </c>
      <c r="P68" s="65">
        <v>2.5999999999999999E-2</v>
      </c>
      <c r="R68" s="40">
        <f t="shared" si="2"/>
        <v>2.7065019242454927E-3</v>
      </c>
      <c r="S68" s="48">
        <f t="shared" si="3"/>
        <v>2.7065019242454927E-3</v>
      </c>
    </row>
    <row r="69" spans="1:19" ht="14.1" customHeight="1" x14ac:dyDescent="0.2">
      <c r="B69" s="12" t="s">
        <v>76</v>
      </c>
      <c r="C69" s="23">
        <v>0.84099999999999997</v>
      </c>
      <c r="D69" s="23">
        <v>0.83399999999999996</v>
      </c>
      <c r="E69" s="23">
        <v>0.83199999999999996</v>
      </c>
      <c r="F69" s="23">
        <v>0.85799999999999998</v>
      </c>
      <c r="H69" s="40">
        <f t="shared" si="0"/>
        <v>1.7000000000000015E-2</v>
      </c>
      <c r="I69" s="48">
        <f t="shared" si="1"/>
        <v>1.7000000000000015E-2</v>
      </c>
      <c r="L69" s="12" t="s">
        <v>76</v>
      </c>
      <c r="M69" s="23">
        <v>4.8056611744824673E-2</v>
      </c>
      <c r="N69" s="23">
        <v>5.4151026716714505E-2</v>
      </c>
      <c r="O69" s="23">
        <v>5.8000000000000003E-2</v>
      </c>
      <c r="P69" s="65">
        <v>4.5999999999999999E-2</v>
      </c>
      <c r="R69" s="40">
        <f t="shared" si="2"/>
        <v>-2.056611744824674E-3</v>
      </c>
      <c r="S69" s="48">
        <f t="shared" si="3"/>
        <v>-2.056611744824674E-3</v>
      </c>
    </row>
    <row r="70" spans="1:19" ht="14.1" customHeight="1" x14ac:dyDescent="0.2">
      <c r="B70" s="12" t="s">
        <v>77</v>
      </c>
      <c r="C70" s="23">
        <v>0.88600000000000001</v>
      </c>
      <c r="D70" s="23">
        <v>0.88100000000000001</v>
      </c>
      <c r="E70" s="23">
        <v>0.873</v>
      </c>
      <c r="F70" s="23">
        <v>0.88600000000000001</v>
      </c>
      <c r="H70" s="40">
        <f t="shared" si="0"/>
        <v>0</v>
      </c>
      <c r="I70" s="48">
        <f t="shared" si="1"/>
        <v>0</v>
      </c>
      <c r="L70" s="12" t="s">
        <v>77</v>
      </c>
      <c r="M70" s="23">
        <v>1.0252029047415635E-2</v>
      </c>
      <c r="N70" s="23">
        <v>9.8081023454157784E-3</v>
      </c>
      <c r="O70" s="23">
        <v>0.01</v>
      </c>
      <c r="P70" s="65">
        <v>2.7E-2</v>
      </c>
      <c r="R70" s="40">
        <f t="shared" si="2"/>
        <v>1.6747970952584366E-2</v>
      </c>
      <c r="S70" s="48">
        <f t="shared" si="3"/>
        <v>1.6747970952584366E-2</v>
      </c>
    </row>
    <row r="71" spans="1:19" ht="14.1" customHeight="1" x14ac:dyDescent="0.2">
      <c r="B71" s="12" t="s">
        <v>78</v>
      </c>
      <c r="C71" s="23">
        <v>0.91200000000000003</v>
      </c>
      <c r="D71" s="23">
        <v>0.89500000000000002</v>
      </c>
      <c r="E71" s="23"/>
      <c r="F71" s="23">
        <v>0.73899999999999999</v>
      </c>
      <c r="H71" s="40">
        <f t="shared" si="0"/>
        <v>-0.17300000000000004</v>
      </c>
      <c r="I71" s="48">
        <f t="shared" si="1"/>
        <v>-0.17300000000000004</v>
      </c>
      <c r="L71" s="12" t="s">
        <v>78</v>
      </c>
      <c r="M71" s="23">
        <v>1.4907429670593893E-2</v>
      </c>
      <c r="N71" s="23">
        <v>4.7710381203548306E-2</v>
      </c>
      <c r="O71" s="23"/>
      <c r="P71" s="65">
        <v>0.24399999999999999</v>
      </c>
      <c r="R71" s="40">
        <f t="shared" si="2"/>
        <v>0.22909257032940611</v>
      </c>
      <c r="S71" s="48">
        <f t="shared" si="3"/>
        <v>0.22909257032940611</v>
      </c>
    </row>
    <row r="72" spans="1:19" ht="14.1" customHeight="1" x14ac:dyDescent="0.2">
      <c r="B72" s="12" t="s">
        <v>79</v>
      </c>
      <c r="C72" s="23">
        <v>0.87</v>
      </c>
      <c r="D72" s="23">
        <v>0.86499999999999999</v>
      </c>
      <c r="E72" s="23">
        <v>0.85499999999999998</v>
      </c>
      <c r="F72" s="23">
        <v>0.86499999999999999</v>
      </c>
      <c r="H72" s="40">
        <f t="shared" ref="H72:H134" si="4">IF(C72="","n/a",IF(F72="","n/a",F72-C72))</f>
        <v>-5.0000000000000044E-3</v>
      </c>
      <c r="I72" s="48">
        <f t="shared" ref="I72:I134" si="5">H72</f>
        <v>-5.0000000000000044E-3</v>
      </c>
      <c r="L72" s="12" t="s">
        <v>79</v>
      </c>
      <c r="M72" s="23">
        <v>4.7300613496932514E-2</v>
      </c>
      <c r="N72" s="23">
        <v>6.3793419205176727E-2</v>
      </c>
      <c r="O72" s="23">
        <v>7.1999999999999995E-2</v>
      </c>
      <c r="P72" s="65">
        <v>6.7000000000000004E-2</v>
      </c>
      <c r="R72" s="40">
        <f t="shared" ref="R72:R134" si="6">IF(M72="","n/a",IF(P72="","n/a",P72-M72))</f>
        <v>1.969938650306749E-2</v>
      </c>
      <c r="S72" s="48">
        <f t="shared" ref="S72:S134" si="7">R72</f>
        <v>1.969938650306749E-2</v>
      </c>
    </row>
    <row r="73" spans="1:19" ht="14.1" customHeight="1" x14ac:dyDescent="0.2">
      <c r="B73" s="12" t="s">
        <v>80</v>
      </c>
      <c r="C73" s="23">
        <v>0.86799999999999999</v>
      </c>
      <c r="D73" s="23">
        <v>0.874</v>
      </c>
      <c r="E73" s="23">
        <v>0.873</v>
      </c>
      <c r="F73" s="23">
        <v>0.90700000000000003</v>
      </c>
      <c r="H73" s="40">
        <f t="shared" si="4"/>
        <v>3.9000000000000035E-2</v>
      </c>
      <c r="I73" s="48">
        <f t="shared" si="5"/>
        <v>3.9000000000000035E-2</v>
      </c>
      <c r="L73" s="12" t="s">
        <v>80</v>
      </c>
      <c r="M73" s="23">
        <v>3.6036036036036036E-2</v>
      </c>
      <c r="N73" s="23">
        <v>3.678221751786187E-2</v>
      </c>
      <c r="O73" s="23">
        <v>2.5999999999999999E-2</v>
      </c>
      <c r="P73" s="65">
        <v>1.2E-2</v>
      </c>
      <c r="R73" s="40">
        <f t="shared" si="6"/>
        <v>-2.4036036036036035E-2</v>
      </c>
      <c r="S73" s="48">
        <f t="shared" si="7"/>
        <v>-2.4036036036036035E-2</v>
      </c>
    </row>
    <row r="74" spans="1:19" ht="14.1" customHeight="1" x14ac:dyDescent="0.2">
      <c r="A74" s="28" t="s">
        <v>81</v>
      </c>
      <c r="B74" s="27"/>
      <c r="C74" s="30">
        <v>0.88800000000000001</v>
      </c>
      <c r="D74" s="30">
        <v>0.88</v>
      </c>
      <c r="E74" s="30">
        <v>0.87</v>
      </c>
      <c r="F74" s="30">
        <v>0.874</v>
      </c>
      <c r="G74" s="28"/>
      <c r="H74" s="41">
        <f t="shared" si="4"/>
        <v>-1.4000000000000012E-2</v>
      </c>
      <c r="I74" s="50">
        <f t="shared" si="5"/>
        <v>-1.4000000000000012E-2</v>
      </c>
      <c r="K74" s="28" t="s">
        <v>81</v>
      </c>
      <c r="L74" s="27"/>
      <c r="M74" s="30">
        <v>3.0246254998395308E-2</v>
      </c>
      <c r="N74" s="30">
        <v>3.2724689903679577E-2</v>
      </c>
      <c r="O74" s="30">
        <v>3.5000000000000003E-2</v>
      </c>
      <c r="P74" s="30">
        <v>5.5E-2</v>
      </c>
      <c r="Q74" s="28"/>
      <c r="R74" s="41">
        <f t="shared" si="6"/>
        <v>2.4753745001604693E-2</v>
      </c>
      <c r="S74" s="58">
        <f t="shared" si="7"/>
        <v>2.4753745001604693E-2</v>
      </c>
    </row>
    <row r="75" spans="1:19" ht="14.1" customHeight="1" x14ac:dyDescent="0.2">
      <c r="B75" s="12" t="s">
        <v>82</v>
      </c>
      <c r="C75" s="23">
        <v>0.90500000000000003</v>
      </c>
      <c r="D75" s="23">
        <v>0.89600000000000002</v>
      </c>
      <c r="E75" s="23">
        <v>0.89300000000000002</v>
      </c>
      <c r="F75" s="23">
        <v>0.92100000000000004</v>
      </c>
      <c r="H75" s="40">
        <f t="shared" si="4"/>
        <v>1.6000000000000014E-2</v>
      </c>
      <c r="I75" s="48">
        <f t="shared" si="5"/>
        <v>1.6000000000000014E-2</v>
      </c>
      <c r="L75" s="12" t="s">
        <v>82</v>
      </c>
      <c r="M75" s="23">
        <v>1.9208381839348081E-2</v>
      </c>
      <c r="N75" s="23">
        <v>2.3532829750145264E-2</v>
      </c>
      <c r="O75" s="23">
        <v>1.2999999999999999E-2</v>
      </c>
      <c r="P75" s="65">
        <v>1.4E-2</v>
      </c>
      <c r="R75" s="40">
        <f t="shared" si="6"/>
        <v>-5.2083818393480804E-3</v>
      </c>
      <c r="S75" s="48">
        <f t="shared" si="7"/>
        <v>-5.2083818393480804E-3</v>
      </c>
    </row>
    <row r="76" spans="1:19" ht="14.1" customHeight="1" x14ac:dyDescent="0.2">
      <c r="B76" s="12" t="s">
        <v>83</v>
      </c>
      <c r="C76" s="23">
        <v>0.89200000000000002</v>
      </c>
      <c r="D76" s="23">
        <v>0.88</v>
      </c>
      <c r="E76" s="23">
        <v>0.84</v>
      </c>
      <c r="F76" s="23">
        <v>0.79800000000000004</v>
      </c>
      <c r="H76" s="40">
        <f t="shared" si="4"/>
        <v>-9.3999999999999972E-2</v>
      </c>
      <c r="I76" s="48">
        <f t="shared" si="5"/>
        <v>-9.3999999999999972E-2</v>
      </c>
      <c r="L76" s="12" t="s">
        <v>83</v>
      </c>
      <c r="M76" s="23">
        <v>1.2916791829378192E-2</v>
      </c>
      <c r="N76" s="23">
        <v>2.8101644245142002E-2</v>
      </c>
      <c r="O76" s="23">
        <v>8.6999999999999994E-2</v>
      </c>
      <c r="P76" s="65">
        <v>0.126</v>
      </c>
      <c r="R76" s="40">
        <f t="shared" si="6"/>
        <v>0.11308320817062181</v>
      </c>
      <c r="S76" s="48">
        <f t="shared" si="7"/>
        <v>0.11308320817062181</v>
      </c>
    </row>
    <row r="77" spans="1:19" ht="14.1" customHeight="1" x14ac:dyDescent="0.2">
      <c r="B77" s="12" t="s">
        <v>84</v>
      </c>
      <c r="C77" s="23">
        <v>0.86099999999999999</v>
      </c>
      <c r="D77" s="23">
        <v>0.86199999999999999</v>
      </c>
      <c r="E77" s="23">
        <v>0.85499999999999998</v>
      </c>
      <c r="F77" s="23">
        <v>0.81799999999999995</v>
      </c>
      <c r="H77" s="40">
        <f t="shared" si="4"/>
        <v>-4.3000000000000038E-2</v>
      </c>
      <c r="I77" s="48">
        <f t="shared" si="5"/>
        <v>-4.3000000000000038E-2</v>
      </c>
      <c r="L77" s="12" t="s">
        <v>84</v>
      </c>
      <c r="M77" s="23">
        <v>5.1464063886424133E-2</v>
      </c>
      <c r="N77" s="23">
        <v>4.4791270143382821E-2</v>
      </c>
      <c r="O77" s="23">
        <v>4.8000000000000001E-2</v>
      </c>
      <c r="P77" s="65">
        <v>0.11799999999999999</v>
      </c>
      <c r="R77" s="40">
        <f t="shared" si="6"/>
        <v>6.6535936113575861E-2</v>
      </c>
      <c r="S77" s="48">
        <f t="shared" si="7"/>
        <v>6.6535936113575861E-2</v>
      </c>
    </row>
    <row r="78" spans="1:19" ht="14.1" customHeight="1" x14ac:dyDescent="0.2">
      <c r="B78" s="12" t="s">
        <v>215</v>
      </c>
      <c r="C78" s="23">
        <v>0.90900000000000003</v>
      </c>
      <c r="D78" s="23">
        <v>0.90200000000000002</v>
      </c>
      <c r="E78" s="23">
        <v>0.89900000000000002</v>
      </c>
      <c r="F78" s="23">
        <v>0.91800000000000004</v>
      </c>
      <c r="H78" s="40">
        <f t="shared" si="4"/>
        <v>9.000000000000008E-3</v>
      </c>
      <c r="I78" s="48">
        <f t="shared" si="5"/>
        <v>9.000000000000008E-3</v>
      </c>
      <c r="L78" s="12" t="s">
        <v>85</v>
      </c>
      <c r="M78" s="23">
        <v>1.1617368377688061E-2</v>
      </c>
      <c r="N78" s="23">
        <v>2.0357702134674031E-2</v>
      </c>
      <c r="O78" s="23">
        <v>1.6E-2</v>
      </c>
      <c r="P78" s="65">
        <v>8.9999999999999993E-3</v>
      </c>
      <c r="R78" s="40">
        <f t="shared" si="6"/>
        <v>-2.6173683776880615E-3</v>
      </c>
      <c r="S78" s="48">
        <f t="shared" si="7"/>
        <v>-2.6173683776880615E-3</v>
      </c>
    </row>
    <row r="79" spans="1:19" ht="14.1" customHeight="1" x14ac:dyDescent="0.2">
      <c r="B79" s="12" t="s">
        <v>86</v>
      </c>
      <c r="C79" s="23">
        <v>0.88200000000000001</v>
      </c>
      <c r="D79" s="23">
        <v>0.86799999999999999</v>
      </c>
      <c r="E79" s="23">
        <v>0.85499999999999998</v>
      </c>
      <c r="F79" s="23">
        <v>0.90300000000000002</v>
      </c>
      <c r="H79" s="40">
        <f t="shared" si="4"/>
        <v>2.1000000000000019E-2</v>
      </c>
      <c r="I79" s="48">
        <f t="shared" si="5"/>
        <v>2.1000000000000019E-2</v>
      </c>
      <c r="L79" s="12" t="s">
        <v>86</v>
      </c>
      <c r="M79" s="23">
        <v>1.5310184334619389E-2</v>
      </c>
      <c r="N79" s="23">
        <v>1.650104281683229E-2</v>
      </c>
      <c r="O79" s="23">
        <v>1.7999999999999999E-2</v>
      </c>
      <c r="P79" s="65">
        <v>8.0000000000000002E-3</v>
      </c>
      <c r="R79" s="40">
        <f t="shared" si="6"/>
        <v>-7.3101843346193886E-3</v>
      </c>
      <c r="S79" s="48">
        <f t="shared" si="7"/>
        <v>-7.3101843346193886E-3</v>
      </c>
    </row>
    <row r="80" spans="1:19" ht="14.1" customHeight="1" x14ac:dyDescent="0.2">
      <c r="B80" s="12" t="s">
        <v>87</v>
      </c>
      <c r="C80" s="23">
        <v>0.878</v>
      </c>
      <c r="D80" s="23">
        <v>0.879</v>
      </c>
      <c r="E80" s="23">
        <v>0.88</v>
      </c>
      <c r="F80" s="23">
        <v>0.89100000000000001</v>
      </c>
      <c r="H80" s="40">
        <f t="shared" si="4"/>
        <v>1.3000000000000012E-2</v>
      </c>
      <c r="I80" s="48">
        <f t="shared" si="5"/>
        <v>1.3000000000000012E-2</v>
      </c>
      <c r="L80" s="12" t="s">
        <v>87</v>
      </c>
      <c r="M80" s="23">
        <v>2.8888637136059818E-2</v>
      </c>
      <c r="N80" s="23">
        <v>2.1682956971126838E-2</v>
      </c>
      <c r="O80" s="23">
        <v>2.3E-2</v>
      </c>
      <c r="P80" s="65">
        <v>1.9E-2</v>
      </c>
      <c r="R80" s="40">
        <f t="shared" si="6"/>
        <v>-9.8886371360598184E-3</v>
      </c>
      <c r="S80" s="48">
        <f t="shared" si="7"/>
        <v>-9.8886371360598184E-3</v>
      </c>
    </row>
    <row r="81" spans="1:19" ht="14.1" customHeight="1" x14ac:dyDescent="0.2">
      <c r="B81" s="12" t="s">
        <v>88</v>
      </c>
      <c r="C81" s="23">
        <v>0.86699999999999999</v>
      </c>
      <c r="D81" s="23">
        <v>0.85699999999999998</v>
      </c>
      <c r="E81" s="23">
        <v>0.85599999999999998</v>
      </c>
      <c r="F81" s="23">
        <v>0.85199999999999998</v>
      </c>
      <c r="H81" s="40">
        <f t="shared" si="4"/>
        <v>-1.5000000000000013E-2</v>
      </c>
      <c r="I81" s="48">
        <f t="shared" si="5"/>
        <v>-1.5000000000000013E-2</v>
      </c>
      <c r="L81" s="12" t="s">
        <v>88</v>
      </c>
      <c r="M81" s="23">
        <v>4.5976149403735095E-2</v>
      </c>
      <c r="N81" s="23">
        <v>4.4409495993409723E-2</v>
      </c>
      <c r="O81" s="23">
        <v>4.1000000000000002E-2</v>
      </c>
      <c r="P81" s="65">
        <v>5.8999999999999997E-2</v>
      </c>
      <c r="R81" s="40">
        <f t="shared" si="6"/>
        <v>1.3023850596264902E-2</v>
      </c>
      <c r="S81" s="48">
        <f t="shared" si="7"/>
        <v>1.3023850596264902E-2</v>
      </c>
    </row>
    <row r="82" spans="1:19" ht="14.1" customHeight="1" x14ac:dyDescent="0.2">
      <c r="B82" s="12" t="s">
        <v>89</v>
      </c>
      <c r="C82" s="23">
        <v>0.92200000000000004</v>
      </c>
      <c r="D82" s="23">
        <v>0.92300000000000004</v>
      </c>
      <c r="E82" s="23">
        <v>0.92400000000000004</v>
      </c>
      <c r="F82" s="23">
        <v>0.94</v>
      </c>
      <c r="H82" s="40">
        <f t="shared" si="4"/>
        <v>1.7999999999999905E-2</v>
      </c>
      <c r="I82" s="48">
        <f t="shared" si="5"/>
        <v>1.7999999999999905E-2</v>
      </c>
      <c r="L82" s="12" t="s">
        <v>89</v>
      </c>
      <c r="M82" s="23">
        <v>6.2166962699822378E-3</v>
      </c>
      <c r="N82" s="23">
        <v>6.6622251832111927E-3</v>
      </c>
      <c r="O82" s="23">
        <v>6.0000000000000001E-3</v>
      </c>
      <c r="P82" s="65">
        <v>4.0000000000000001E-3</v>
      </c>
      <c r="R82" s="40">
        <f t="shared" si="6"/>
        <v>-2.2166962699822377E-3</v>
      </c>
      <c r="S82" s="48">
        <f t="shared" si="7"/>
        <v>-2.2166962699822377E-3</v>
      </c>
    </row>
    <row r="83" spans="1:19" ht="14.1" customHeight="1" x14ac:dyDescent="0.2">
      <c r="B83" s="12" t="s">
        <v>90</v>
      </c>
      <c r="C83" s="23">
        <v>0.89</v>
      </c>
      <c r="D83" s="23">
        <v>0.877</v>
      </c>
      <c r="E83" s="23">
        <v>0.86</v>
      </c>
      <c r="F83" s="23">
        <v>0.90500000000000003</v>
      </c>
      <c r="H83" s="40">
        <f t="shared" si="4"/>
        <v>1.5000000000000013E-2</v>
      </c>
      <c r="I83" s="48">
        <f t="shared" si="5"/>
        <v>1.5000000000000013E-2</v>
      </c>
      <c r="L83" s="12" t="s">
        <v>90</v>
      </c>
      <c r="M83" s="23">
        <v>1.3255033557046979E-2</v>
      </c>
      <c r="N83" s="23">
        <v>2.0100502512562814E-2</v>
      </c>
      <c r="O83" s="23">
        <v>1.7000000000000001E-2</v>
      </c>
      <c r="P83" s="65">
        <v>1.0999999999999999E-2</v>
      </c>
      <c r="R83" s="40">
        <f t="shared" si="6"/>
        <v>-2.2550335570469798E-3</v>
      </c>
      <c r="S83" s="48">
        <f t="shared" si="7"/>
        <v>-2.2550335570469798E-3</v>
      </c>
    </row>
    <row r="84" spans="1:19" ht="14.1" customHeight="1" x14ac:dyDescent="0.2">
      <c r="B84" s="12" t="s">
        <v>91</v>
      </c>
      <c r="C84" s="23">
        <v>0.85499999999999998</v>
      </c>
      <c r="D84" s="23">
        <v>0.85899999999999999</v>
      </c>
      <c r="E84" s="23">
        <v>0.85399999999999998</v>
      </c>
      <c r="F84" s="23">
        <v>0.67300000000000004</v>
      </c>
      <c r="H84" s="40">
        <f t="shared" si="4"/>
        <v>-0.18199999999999994</v>
      </c>
      <c r="I84" s="48">
        <f t="shared" si="5"/>
        <v>-0.18199999999999994</v>
      </c>
      <c r="L84" s="12" t="s">
        <v>91</v>
      </c>
      <c r="M84" s="23">
        <v>2.8643374252439409E-2</v>
      </c>
      <c r="N84" s="23">
        <v>2.7448533998752338E-2</v>
      </c>
      <c r="O84" s="23">
        <v>2.9000000000000001E-2</v>
      </c>
      <c r="P84" s="65">
        <v>0.28699999999999998</v>
      </c>
      <c r="R84" s="40">
        <f t="shared" si="6"/>
        <v>0.25835662574756058</v>
      </c>
      <c r="S84" s="48">
        <f t="shared" si="7"/>
        <v>0.25835662574756058</v>
      </c>
    </row>
    <row r="85" spans="1:19" ht="14.1" customHeight="1" x14ac:dyDescent="0.2">
      <c r="B85" s="12" t="s">
        <v>92</v>
      </c>
      <c r="C85" s="23">
        <v>0.92600000000000005</v>
      </c>
      <c r="D85" s="23">
        <v>0.90600000000000003</v>
      </c>
      <c r="E85" s="23"/>
      <c r="F85" s="23">
        <v>0.89100000000000001</v>
      </c>
      <c r="H85" s="40">
        <f t="shared" si="4"/>
        <v>-3.5000000000000031E-2</v>
      </c>
      <c r="I85" s="48">
        <f t="shared" si="5"/>
        <v>-3.5000000000000031E-2</v>
      </c>
      <c r="L85" s="12" t="s">
        <v>92</v>
      </c>
      <c r="M85" s="23">
        <v>3.214254520045419E-2</v>
      </c>
      <c r="N85" s="23">
        <v>4.8971767166260019E-2</v>
      </c>
      <c r="O85" s="23"/>
      <c r="P85" s="65">
        <v>4.7E-2</v>
      </c>
      <c r="R85" s="40">
        <f t="shared" si="6"/>
        <v>1.4857454799545811E-2</v>
      </c>
      <c r="S85" s="48">
        <f t="shared" si="7"/>
        <v>1.4857454799545811E-2</v>
      </c>
    </row>
    <row r="86" spans="1:19" ht="14.1" customHeight="1" x14ac:dyDescent="0.2">
      <c r="B86" s="12" t="s">
        <v>93</v>
      </c>
      <c r="C86" s="23">
        <v>0.90300000000000002</v>
      </c>
      <c r="D86" s="23">
        <v>0.90400000000000003</v>
      </c>
      <c r="E86" s="23">
        <v>0.90100000000000002</v>
      </c>
      <c r="F86" s="23">
        <v>0.89800000000000002</v>
      </c>
      <c r="H86" s="40">
        <f t="shared" si="4"/>
        <v>-5.0000000000000044E-3</v>
      </c>
      <c r="I86" s="48">
        <f t="shared" si="5"/>
        <v>-5.0000000000000044E-3</v>
      </c>
      <c r="L86" s="12" t="s">
        <v>93</v>
      </c>
      <c r="M86" s="23">
        <v>2.0206841686555291E-2</v>
      </c>
      <c r="N86" s="23">
        <v>2.5254129606099112E-2</v>
      </c>
      <c r="O86" s="23">
        <v>2.5000000000000001E-2</v>
      </c>
      <c r="P86" s="65">
        <v>0.05</v>
      </c>
      <c r="R86" s="40">
        <f t="shared" si="6"/>
        <v>2.9793158313444711E-2</v>
      </c>
      <c r="S86" s="48">
        <f t="shared" si="7"/>
        <v>2.9793158313444711E-2</v>
      </c>
    </row>
    <row r="87" spans="1:19" ht="14.1" customHeight="1" x14ac:dyDescent="0.2">
      <c r="B87" s="12" t="s">
        <v>94</v>
      </c>
      <c r="C87" s="23">
        <v>0.879</v>
      </c>
      <c r="D87" s="23">
        <v>0.873</v>
      </c>
      <c r="E87" s="23">
        <v>0.86399999999999999</v>
      </c>
      <c r="F87" s="23">
        <v>0.90500000000000003</v>
      </c>
      <c r="H87" s="40">
        <f t="shared" si="4"/>
        <v>2.6000000000000023E-2</v>
      </c>
      <c r="I87" s="48">
        <f t="shared" si="5"/>
        <v>2.6000000000000023E-2</v>
      </c>
      <c r="L87" s="12" t="s">
        <v>94</v>
      </c>
      <c r="M87" s="23">
        <v>5.7835464783355599E-2</v>
      </c>
      <c r="N87" s="23">
        <v>4.9895258046086459E-2</v>
      </c>
      <c r="O87" s="23">
        <v>7.1999999999999995E-2</v>
      </c>
      <c r="P87" s="65">
        <v>4.1000000000000002E-2</v>
      </c>
      <c r="R87" s="40">
        <f t="shared" si="6"/>
        <v>-1.6835464783355597E-2</v>
      </c>
      <c r="S87" s="48">
        <f t="shared" si="7"/>
        <v>-1.6835464783355597E-2</v>
      </c>
    </row>
    <row r="88" spans="1:19" ht="14.1" customHeight="1" x14ac:dyDescent="0.2">
      <c r="B88" s="12" t="s">
        <v>95</v>
      </c>
      <c r="C88" s="23">
        <v>0.91300000000000003</v>
      </c>
      <c r="D88" s="23">
        <v>0.89300000000000002</v>
      </c>
      <c r="E88" s="23">
        <v>0.88300000000000001</v>
      </c>
      <c r="F88" s="23">
        <v>0.92200000000000004</v>
      </c>
      <c r="H88" s="40">
        <f t="shared" si="4"/>
        <v>9.000000000000008E-3</v>
      </c>
      <c r="I88" s="48">
        <f t="shared" si="5"/>
        <v>9.000000000000008E-3</v>
      </c>
      <c r="L88" s="12" t="s">
        <v>95</v>
      </c>
      <c r="M88" s="23">
        <v>7.6946752847029858E-3</v>
      </c>
      <c r="N88" s="23">
        <v>1.3816395455941049E-2</v>
      </c>
      <c r="O88" s="23">
        <v>1.7999999999999999E-2</v>
      </c>
      <c r="P88" s="65">
        <v>0.01</v>
      </c>
      <c r="R88" s="40">
        <f t="shared" si="6"/>
        <v>2.3053247152970144E-3</v>
      </c>
      <c r="S88" s="48">
        <f t="shared" si="7"/>
        <v>2.3053247152970144E-3</v>
      </c>
    </row>
    <row r="89" spans="1:19" ht="14.1" customHeight="1" x14ac:dyDescent="0.2">
      <c r="B89" s="12" t="s">
        <v>96</v>
      </c>
      <c r="C89" s="23">
        <v>0.85799999999999998</v>
      </c>
      <c r="D89" s="23">
        <v>0.85799999999999998</v>
      </c>
      <c r="E89" s="23">
        <v>0.85399999999999998</v>
      </c>
      <c r="F89" s="23">
        <v>0.78</v>
      </c>
      <c r="H89" s="40">
        <f t="shared" si="4"/>
        <v>-7.7999999999999958E-2</v>
      </c>
      <c r="I89" s="48">
        <f t="shared" si="5"/>
        <v>-7.7999999999999958E-2</v>
      </c>
      <c r="L89" s="12" t="s">
        <v>96</v>
      </c>
      <c r="M89" s="23">
        <v>6.8217665615141962E-2</v>
      </c>
      <c r="N89" s="23">
        <v>6.7311488353730756E-2</v>
      </c>
      <c r="O89" s="23">
        <v>8.4000000000000005E-2</v>
      </c>
      <c r="P89" s="65">
        <v>0.17</v>
      </c>
      <c r="R89" s="40">
        <f t="shared" si="6"/>
        <v>0.10178233438485805</v>
      </c>
      <c r="S89" s="48">
        <f t="shared" si="7"/>
        <v>0.10178233438485805</v>
      </c>
    </row>
    <row r="90" spans="1:19" ht="14.1" customHeight="1" x14ac:dyDescent="0.2">
      <c r="A90" s="28" t="s">
        <v>97</v>
      </c>
      <c r="B90" s="27"/>
      <c r="C90" s="30">
        <v>0.89200000000000002</v>
      </c>
      <c r="D90" s="30">
        <v>0.88400000000000001</v>
      </c>
      <c r="E90" s="30">
        <v>0.879</v>
      </c>
      <c r="F90" s="30">
        <v>0.87</v>
      </c>
      <c r="G90" s="28"/>
      <c r="H90" s="41">
        <f t="shared" si="4"/>
        <v>-2.200000000000002E-2</v>
      </c>
      <c r="I90" s="50">
        <f t="shared" si="5"/>
        <v>-2.200000000000002E-2</v>
      </c>
      <c r="K90" s="28" t="s">
        <v>97</v>
      </c>
      <c r="L90" s="27"/>
      <c r="M90" s="30">
        <v>3.791195684792896E-2</v>
      </c>
      <c r="N90" s="30">
        <v>4.2562345384981791E-2</v>
      </c>
      <c r="O90" s="30">
        <v>4.5999999999999999E-2</v>
      </c>
      <c r="P90" s="30">
        <v>6.7000000000000004E-2</v>
      </c>
      <c r="Q90" s="28"/>
      <c r="R90" s="41">
        <f t="shared" si="6"/>
        <v>2.9088043152071044E-2</v>
      </c>
      <c r="S90" s="58">
        <f t="shared" si="7"/>
        <v>2.9088043152071044E-2</v>
      </c>
    </row>
    <row r="91" spans="1:19" ht="14.1" customHeight="1" x14ac:dyDescent="0.2">
      <c r="B91" s="12" t="s">
        <v>98</v>
      </c>
      <c r="C91" s="23">
        <v>0.90900000000000003</v>
      </c>
      <c r="D91" s="23">
        <v>0.89200000000000002</v>
      </c>
      <c r="E91" s="23">
        <v>0.88200000000000001</v>
      </c>
      <c r="F91" s="73">
        <v>0.78500000000000003</v>
      </c>
      <c r="H91" s="40">
        <f t="shared" si="4"/>
        <v>-0.124</v>
      </c>
      <c r="I91" s="48">
        <f t="shared" si="5"/>
        <v>-0.124</v>
      </c>
      <c r="L91" s="12" t="s">
        <v>98</v>
      </c>
      <c r="M91" s="23">
        <v>1.9058986600954876E-2</v>
      </c>
      <c r="N91" s="23">
        <v>3.1879387731614688E-2</v>
      </c>
      <c r="O91" s="23">
        <v>4.7E-2</v>
      </c>
      <c r="P91" s="65">
        <v>0.161</v>
      </c>
      <c r="R91" s="40">
        <f t="shared" si="6"/>
        <v>0.14194101339904514</v>
      </c>
      <c r="S91" s="48">
        <f t="shared" si="7"/>
        <v>0.14194101339904514</v>
      </c>
    </row>
    <row r="92" spans="1:19" ht="14.1" customHeight="1" x14ac:dyDescent="0.2">
      <c r="B92" s="12" t="s">
        <v>99</v>
      </c>
      <c r="C92" s="23">
        <v>0.89500000000000002</v>
      </c>
      <c r="D92" s="23">
        <v>0.89500000000000002</v>
      </c>
      <c r="E92" s="23">
        <v>0.89400000000000002</v>
      </c>
      <c r="F92" s="23">
        <v>0.88700000000000001</v>
      </c>
      <c r="H92" s="40">
        <f t="shared" si="4"/>
        <v>-8.0000000000000071E-3</v>
      </c>
      <c r="I92" s="48">
        <f t="shared" si="5"/>
        <v>-8.0000000000000071E-3</v>
      </c>
      <c r="L92" s="12" t="s">
        <v>99</v>
      </c>
      <c r="M92" s="23">
        <v>4.3938591847538379E-2</v>
      </c>
      <c r="N92" s="23">
        <v>4.3874719175366721E-2</v>
      </c>
      <c r="O92" s="23">
        <v>3.5000000000000003E-2</v>
      </c>
      <c r="P92" s="65">
        <v>5.8999999999999997E-2</v>
      </c>
      <c r="R92" s="40">
        <f t="shared" si="6"/>
        <v>1.5061408152461618E-2</v>
      </c>
      <c r="S92" s="48">
        <f t="shared" si="7"/>
        <v>1.5061408152461618E-2</v>
      </c>
    </row>
    <row r="93" spans="1:19" ht="14.1" customHeight="1" x14ac:dyDescent="0.2">
      <c r="B93" s="12" t="s">
        <v>100</v>
      </c>
      <c r="C93" s="23">
        <v>0.91</v>
      </c>
      <c r="D93" s="23">
        <v>0.89900000000000002</v>
      </c>
      <c r="E93" s="23">
        <v>0.88400000000000001</v>
      </c>
      <c r="F93" s="73">
        <v>0.85499999999999998</v>
      </c>
      <c r="H93" s="40">
        <f t="shared" si="4"/>
        <v>-5.5000000000000049E-2</v>
      </c>
      <c r="I93" s="48">
        <f t="shared" si="5"/>
        <v>-5.5000000000000049E-2</v>
      </c>
      <c r="L93" s="12" t="s">
        <v>100</v>
      </c>
      <c r="M93" s="23">
        <v>3.3346410357002747E-2</v>
      </c>
      <c r="N93" s="23">
        <v>5.7403783431180688E-2</v>
      </c>
      <c r="O93" s="23">
        <v>0.09</v>
      </c>
      <c r="P93" s="65">
        <v>8.7999999999999995E-2</v>
      </c>
      <c r="R93" s="40">
        <f t="shared" si="6"/>
        <v>5.4653589642997248E-2</v>
      </c>
      <c r="S93" s="48">
        <f t="shared" si="7"/>
        <v>5.4653589642997248E-2</v>
      </c>
    </row>
    <row r="94" spans="1:19" ht="14.1" customHeight="1" x14ac:dyDescent="0.2">
      <c r="B94" s="12" t="s">
        <v>101</v>
      </c>
      <c r="C94" s="23">
        <v>0.86499999999999999</v>
      </c>
      <c r="D94" s="23">
        <v>0.85699999999999998</v>
      </c>
      <c r="E94" s="23">
        <v>0.85099999999999998</v>
      </c>
      <c r="F94" s="23">
        <v>0.86299999999999999</v>
      </c>
      <c r="H94" s="40">
        <f t="shared" si="4"/>
        <v>-2.0000000000000018E-3</v>
      </c>
      <c r="I94" s="48">
        <f t="shared" si="5"/>
        <v>-2.0000000000000018E-3</v>
      </c>
      <c r="L94" s="12" t="s">
        <v>101</v>
      </c>
      <c r="M94" s="23">
        <v>2.8301886792452831E-2</v>
      </c>
      <c r="N94" s="23">
        <v>4.1719664207580769E-2</v>
      </c>
      <c r="O94" s="23">
        <v>5.6000000000000001E-2</v>
      </c>
      <c r="P94" s="65">
        <v>5.3999999999999999E-2</v>
      </c>
      <c r="R94" s="40">
        <f t="shared" si="6"/>
        <v>2.5698113207547169E-2</v>
      </c>
      <c r="S94" s="48">
        <f t="shared" si="7"/>
        <v>2.5698113207547169E-2</v>
      </c>
    </row>
    <row r="95" spans="1:19" ht="14.1" customHeight="1" x14ac:dyDescent="0.2">
      <c r="B95" s="12" t="s">
        <v>102</v>
      </c>
      <c r="C95" s="23">
        <v>0.90700000000000003</v>
      </c>
      <c r="D95" s="23">
        <v>0.90400000000000003</v>
      </c>
      <c r="E95" s="23">
        <v>0.91300000000000003</v>
      </c>
      <c r="F95" s="23">
        <v>0.91500000000000004</v>
      </c>
      <c r="H95" s="40">
        <f t="shared" si="4"/>
        <v>8.0000000000000071E-3</v>
      </c>
      <c r="I95" s="48">
        <f t="shared" si="5"/>
        <v>8.0000000000000071E-3</v>
      </c>
      <c r="L95" s="12" t="s">
        <v>102</v>
      </c>
      <c r="M95" s="23">
        <v>3.1971122856774524E-2</v>
      </c>
      <c r="N95" s="23">
        <v>3.2162614177280328E-2</v>
      </c>
      <c r="O95" s="23">
        <v>2.4E-2</v>
      </c>
      <c r="P95" s="65">
        <v>2.3E-2</v>
      </c>
      <c r="R95" s="40">
        <f t="shared" si="6"/>
        <v>-8.9711228567745244E-3</v>
      </c>
      <c r="S95" s="48">
        <f t="shared" si="7"/>
        <v>-8.9711228567745244E-3</v>
      </c>
    </row>
    <row r="96" spans="1:19" ht="14.1" customHeight="1" x14ac:dyDescent="0.2">
      <c r="B96" s="12" t="s">
        <v>103</v>
      </c>
      <c r="C96" s="23">
        <v>0.88</v>
      </c>
      <c r="D96" s="23">
        <v>0.878</v>
      </c>
      <c r="E96" s="23">
        <v>0.88400000000000001</v>
      </c>
      <c r="F96" s="23">
        <v>0.878</v>
      </c>
      <c r="H96" s="40">
        <f t="shared" si="4"/>
        <v>-2.0000000000000018E-3</v>
      </c>
      <c r="I96" s="48">
        <f t="shared" si="5"/>
        <v>-2.0000000000000018E-3</v>
      </c>
      <c r="L96" s="12" t="s">
        <v>103</v>
      </c>
      <c r="M96" s="23">
        <v>3.414711983405138E-2</v>
      </c>
      <c r="N96" s="23">
        <v>3.5235969387755105E-2</v>
      </c>
      <c r="O96" s="23">
        <v>3.6999999999999998E-2</v>
      </c>
      <c r="P96" s="65">
        <v>4.5999999999999999E-2</v>
      </c>
      <c r="R96" s="40">
        <f t="shared" si="6"/>
        <v>1.1852880165948619E-2</v>
      </c>
      <c r="S96" s="48">
        <f t="shared" si="7"/>
        <v>1.1852880165948619E-2</v>
      </c>
    </row>
    <row r="97" spans="1:19" ht="14.1" customHeight="1" x14ac:dyDescent="0.2">
      <c r="B97" s="12" t="s">
        <v>104</v>
      </c>
      <c r="C97" s="23">
        <v>0.9</v>
      </c>
      <c r="D97" s="23">
        <v>0.89200000000000002</v>
      </c>
      <c r="E97" s="23">
        <v>0.88700000000000001</v>
      </c>
      <c r="F97" s="23">
        <v>0.89100000000000001</v>
      </c>
      <c r="H97" s="40">
        <f t="shared" si="4"/>
        <v>-9.000000000000008E-3</v>
      </c>
      <c r="I97" s="48">
        <f t="shared" si="5"/>
        <v>-9.000000000000008E-3</v>
      </c>
      <c r="L97" s="12" t="s">
        <v>104</v>
      </c>
      <c r="M97" s="23">
        <v>1.9371417276141532E-2</v>
      </c>
      <c r="N97" s="23">
        <v>2.4614182457511232E-2</v>
      </c>
      <c r="O97" s="23">
        <v>2.8000000000000001E-2</v>
      </c>
      <c r="P97" s="65">
        <v>3.5000000000000003E-2</v>
      </c>
      <c r="R97" s="40">
        <f t="shared" si="6"/>
        <v>1.5628582723858472E-2</v>
      </c>
      <c r="S97" s="48">
        <f t="shared" si="7"/>
        <v>1.5628582723858472E-2</v>
      </c>
    </row>
    <row r="98" spans="1:19" ht="14.1" customHeight="1" x14ac:dyDescent="0.2">
      <c r="B98" s="12" t="s">
        <v>105</v>
      </c>
      <c r="C98" s="23">
        <v>0.89200000000000002</v>
      </c>
      <c r="D98" s="23">
        <v>0.89100000000000001</v>
      </c>
      <c r="E98" s="23">
        <v>0.88400000000000001</v>
      </c>
      <c r="F98" s="23">
        <v>0.9</v>
      </c>
      <c r="H98" s="40">
        <f t="shared" si="4"/>
        <v>8.0000000000000071E-3</v>
      </c>
      <c r="I98" s="48">
        <f t="shared" si="5"/>
        <v>8.0000000000000071E-3</v>
      </c>
      <c r="L98" s="12" t="s">
        <v>105</v>
      </c>
      <c r="M98" s="23">
        <v>5.2275391665778534E-2</v>
      </c>
      <c r="N98" s="23">
        <v>4.9787007454739081E-2</v>
      </c>
      <c r="O98" s="23">
        <v>4.2000000000000003E-2</v>
      </c>
      <c r="P98" s="65">
        <v>3.6999999999999998E-2</v>
      </c>
      <c r="R98" s="40">
        <f t="shared" si="6"/>
        <v>-1.5275391665778536E-2</v>
      </c>
      <c r="S98" s="48">
        <f t="shared" si="7"/>
        <v>-1.5275391665778536E-2</v>
      </c>
    </row>
    <row r="99" spans="1:19" ht="14.1" customHeight="1" x14ac:dyDescent="0.2">
      <c r="B99" s="12" t="s">
        <v>106</v>
      </c>
      <c r="C99" s="23">
        <v>0.871</v>
      </c>
      <c r="D99" s="23">
        <v>0.86199999999999999</v>
      </c>
      <c r="E99" s="23">
        <v>0.84399999999999997</v>
      </c>
      <c r="F99" s="23">
        <v>0.84899999999999998</v>
      </c>
      <c r="H99" s="40">
        <f t="shared" si="4"/>
        <v>-2.200000000000002E-2</v>
      </c>
      <c r="I99" s="48">
        <f t="shared" si="5"/>
        <v>-2.200000000000002E-2</v>
      </c>
      <c r="L99" s="12" t="s">
        <v>106</v>
      </c>
      <c r="M99" s="23">
        <v>4.0464401570770019E-2</v>
      </c>
      <c r="N99" s="23">
        <v>5.505369013124254E-2</v>
      </c>
      <c r="O99" s="23">
        <v>3.9E-2</v>
      </c>
      <c r="P99" s="65">
        <v>3.4000000000000002E-2</v>
      </c>
      <c r="R99" s="40">
        <f t="shared" si="6"/>
        <v>-6.4644015707700161E-3</v>
      </c>
      <c r="S99" s="48">
        <f t="shared" si="7"/>
        <v>-6.4644015707700161E-3</v>
      </c>
    </row>
    <row r="100" spans="1:19" ht="14.1" customHeight="1" x14ac:dyDescent="0.2">
      <c r="B100" s="12" t="s">
        <v>107</v>
      </c>
      <c r="C100" s="23">
        <v>0.80700000000000005</v>
      </c>
      <c r="D100" s="23">
        <v>0.80500000000000005</v>
      </c>
      <c r="E100" s="23">
        <v>0.79600000000000004</v>
      </c>
      <c r="F100" s="23">
        <v>0.873</v>
      </c>
      <c r="H100" s="40">
        <f t="shared" si="4"/>
        <v>6.5999999999999948E-2</v>
      </c>
      <c r="I100" s="48">
        <f t="shared" si="5"/>
        <v>6.5999999999999948E-2</v>
      </c>
      <c r="L100" s="12" t="s">
        <v>107</v>
      </c>
      <c r="M100" s="23">
        <v>0.11529987760097919</v>
      </c>
      <c r="N100" s="23">
        <v>0.10736944851146901</v>
      </c>
      <c r="O100" s="23">
        <v>0.122</v>
      </c>
      <c r="P100" s="65">
        <v>5.6000000000000001E-2</v>
      </c>
      <c r="R100" s="40">
        <f t="shared" si="6"/>
        <v>-5.9299877600979191E-2</v>
      </c>
      <c r="S100" s="48">
        <f t="shared" si="7"/>
        <v>-5.9299877600979191E-2</v>
      </c>
    </row>
    <row r="101" spans="1:19" ht="14.1" customHeight="1" x14ac:dyDescent="0.2">
      <c r="B101" s="12" t="s">
        <v>108</v>
      </c>
      <c r="C101" s="23">
        <v>0.88100000000000001</v>
      </c>
      <c r="D101" s="23">
        <v>0.88600000000000001</v>
      </c>
      <c r="E101" s="23">
        <v>0.88300000000000001</v>
      </c>
      <c r="F101" s="23">
        <v>0.90800000000000003</v>
      </c>
      <c r="H101" s="40">
        <f t="shared" si="4"/>
        <v>2.7000000000000024E-2</v>
      </c>
      <c r="I101" s="48">
        <f t="shared" si="5"/>
        <v>2.7000000000000024E-2</v>
      </c>
      <c r="L101" s="12" t="s">
        <v>108</v>
      </c>
      <c r="M101" s="23">
        <v>3.5895901884534849E-2</v>
      </c>
      <c r="N101" s="23">
        <v>2.7976190476190477E-2</v>
      </c>
      <c r="O101" s="23">
        <v>0.03</v>
      </c>
      <c r="P101" s="65">
        <v>2.8000000000000001E-2</v>
      </c>
      <c r="R101" s="40">
        <f t="shared" si="6"/>
        <v>-7.8959018845348485E-3</v>
      </c>
      <c r="S101" s="48">
        <f t="shared" si="7"/>
        <v>-7.8959018845348485E-3</v>
      </c>
    </row>
    <row r="102" spans="1:19" ht="14.1" customHeight="1" x14ac:dyDescent="0.2">
      <c r="B102" s="12" t="s">
        <v>109</v>
      </c>
      <c r="C102" s="23">
        <v>0.89300000000000002</v>
      </c>
      <c r="D102" s="23">
        <v>0.90500000000000003</v>
      </c>
      <c r="E102" s="23">
        <v>0.90700000000000003</v>
      </c>
      <c r="F102" s="23">
        <v>0.91</v>
      </c>
      <c r="H102" s="40">
        <f t="shared" si="4"/>
        <v>1.7000000000000015E-2</v>
      </c>
      <c r="I102" s="48">
        <f t="shared" si="5"/>
        <v>1.7000000000000015E-2</v>
      </c>
      <c r="L102" s="12" t="s">
        <v>109</v>
      </c>
      <c r="M102" s="23">
        <v>5.8952319169639958E-2</v>
      </c>
      <c r="N102" s="23">
        <v>4.3925763838236487E-2</v>
      </c>
      <c r="O102" s="23">
        <v>3.6999999999999998E-2</v>
      </c>
      <c r="P102" s="65">
        <v>0.05</v>
      </c>
      <c r="R102" s="40">
        <f t="shared" si="6"/>
        <v>-8.9523191696399551E-3</v>
      </c>
      <c r="S102" s="48">
        <f t="shared" si="7"/>
        <v>-8.9523191696399551E-3</v>
      </c>
    </row>
    <row r="103" spans="1:19" ht="14.1" customHeight="1" x14ac:dyDescent="0.2">
      <c r="B103" s="12" t="s">
        <v>110</v>
      </c>
      <c r="C103" s="23">
        <v>0.879</v>
      </c>
      <c r="D103" s="23">
        <v>0.88400000000000001</v>
      </c>
      <c r="E103" s="23">
        <v>0.89600000000000002</v>
      </c>
      <c r="F103" s="23">
        <v>0.90600000000000003</v>
      </c>
      <c r="H103" s="40">
        <f t="shared" si="4"/>
        <v>2.7000000000000024E-2</v>
      </c>
      <c r="I103" s="48">
        <f t="shared" si="5"/>
        <v>2.7000000000000024E-2</v>
      </c>
      <c r="L103" s="12" t="s">
        <v>110</v>
      </c>
      <c r="M103" s="23">
        <v>3.8164251207729469E-2</v>
      </c>
      <c r="N103" s="23">
        <v>3.0376084860173579E-2</v>
      </c>
      <c r="O103" s="23">
        <v>2.1000000000000001E-2</v>
      </c>
      <c r="P103" s="65">
        <v>2.1000000000000001E-2</v>
      </c>
      <c r="R103" s="40">
        <f t="shared" si="6"/>
        <v>-1.7164251207729467E-2</v>
      </c>
      <c r="S103" s="48">
        <f t="shared" si="7"/>
        <v>-1.7164251207729467E-2</v>
      </c>
    </row>
    <row r="104" spans="1:19" ht="14.1" customHeight="1" x14ac:dyDescent="0.2">
      <c r="B104" s="12" t="s">
        <v>111</v>
      </c>
      <c r="C104" s="23">
        <v>0.89600000000000002</v>
      </c>
      <c r="D104" s="23">
        <v>0.84799999999999998</v>
      </c>
      <c r="E104" s="23">
        <v>0.83399999999999996</v>
      </c>
      <c r="F104" s="23">
        <v>0.89400000000000002</v>
      </c>
      <c r="H104" s="40">
        <f t="shared" si="4"/>
        <v>-2.0000000000000018E-3</v>
      </c>
      <c r="I104" s="48">
        <f t="shared" si="5"/>
        <v>-2.0000000000000018E-3</v>
      </c>
      <c r="L104" s="12" t="s">
        <v>111</v>
      </c>
      <c r="M104" s="23">
        <v>2.3727096174955671E-2</v>
      </c>
      <c r="N104" s="23">
        <v>4.7606881280872086E-2</v>
      </c>
      <c r="O104" s="23">
        <v>0.06</v>
      </c>
      <c r="P104" s="65">
        <v>0.04</v>
      </c>
      <c r="R104" s="40">
        <f t="shared" si="6"/>
        <v>1.627290382504433E-2</v>
      </c>
      <c r="S104" s="48">
        <f t="shared" si="7"/>
        <v>1.627290382504433E-2</v>
      </c>
    </row>
    <row r="105" spans="1:19" ht="14.1" customHeight="1" x14ac:dyDescent="0.2">
      <c r="A105" s="28" t="s">
        <v>112</v>
      </c>
      <c r="B105" s="27"/>
      <c r="C105" s="30">
        <v>0.88100000000000001</v>
      </c>
      <c r="D105" s="30">
        <v>0.873</v>
      </c>
      <c r="E105" s="30">
        <v>0.86699999999999999</v>
      </c>
      <c r="F105" s="30">
        <v>0.89</v>
      </c>
      <c r="G105" s="28"/>
      <c r="H105" s="41">
        <f t="shared" si="4"/>
        <v>9.000000000000008E-3</v>
      </c>
      <c r="I105" s="50">
        <f t="shared" si="5"/>
        <v>9.000000000000008E-3</v>
      </c>
      <c r="K105" s="28" t="s">
        <v>112</v>
      </c>
      <c r="L105" s="27"/>
      <c r="M105" s="30">
        <v>4.5524691358024692E-2</v>
      </c>
      <c r="N105" s="30">
        <v>4.6872211943914874E-2</v>
      </c>
      <c r="O105" s="30">
        <v>5.6000000000000001E-2</v>
      </c>
      <c r="P105" s="30">
        <v>4.3999999999999997E-2</v>
      </c>
      <c r="Q105" s="28"/>
      <c r="R105" s="41">
        <f t="shared" si="6"/>
        <v>-1.5246913580246949E-3</v>
      </c>
      <c r="S105" s="58">
        <f t="shared" si="7"/>
        <v>-1.5246913580246949E-3</v>
      </c>
    </row>
    <row r="106" spans="1:19" ht="14.1" customHeight="1" x14ac:dyDescent="0.2">
      <c r="B106" s="12" t="s">
        <v>113</v>
      </c>
      <c r="C106" s="23">
        <v>0.85399999999999998</v>
      </c>
      <c r="D106" s="23">
        <v>0.81399999999999995</v>
      </c>
      <c r="E106" s="23">
        <v>0.79200000000000004</v>
      </c>
      <c r="F106" s="23">
        <v>0.83899999999999997</v>
      </c>
      <c r="H106" s="40">
        <f t="shared" si="4"/>
        <v>-1.5000000000000013E-2</v>
      </c>
      <c r="I106" s="48">
        <f t="shared" si="5"/>
        <v>-1.5000000000000013E-2</v>
      </c>
      <c r="L106" s="12" t="s">
        <v>113</v>
      </c>
      <c r="M106" s="23">
        <v>4.7992001333111149E-2</v>
      </c>
      <c r="N106" s="23">
        <v>6.6944213155703577E-2</v>
      </c>
      <c r="O106" s="23">
        <v>9.2999999999999999E-2</v>
      </c>
      <c r="P106" s="65">
        <v>5.8000000000000003E-2</v>
      </c>
      <c r="R106" s="40">
        <f t="shared" si="6"/>
        <v>1.0007998666888854E-2</v>
      </c>
      <c r="S106" s="48">
        <f t="shared" si="7"/>
        <v>1.0007998666888854E-2</v>
      </c>
    </row>
    <row r="107" spans="1:19" ht="14.1" customHeight="1" x14ac:dyDescent="0.2">
      <c r="B107" s="12" t="s">
        <v>114</v>
      </c>
      <c r="C107" s="23">
        <v>0.86799999999999999</v>
      </c>
      <c r="D107" s="23">
        <v>0.86</v>
      </c>
      <c r="E107" s="23">
        <v>0.86099999999999999</v>
      </c>
      <c r="F107" s="23">
        <v>0.88700000000000001</v>
      </c>
      <c r="H107" s="40">
        <f t="shared" si="4"/>
        <v>1.9000000000000017E-2</v>
      </c>
      <c r="I107" s="48">
        <f t="shared" si="5"/>
        <v>1.9000000000000017E-2</v>
      </c>
      <c r="L107" s="12" t="s">
        <v>114</v>
      </c>
      <c r="M107" s="23">
        <v>4.3596427977147925E-2</v>
      </c>
      <c r="N107" s="23">
        <v>4.6264926409330741E-2</v>
      </c>
      <c r="O107" s="23">
        <v>5.0999999999999997E-2</v>
      </c>
      <c r="P107" s="65">
        <v>3.2000000000000001E-2</v>
      </c>
      <c r="R107" s="40">
        <f t="shared" si="6"/>
        <v>-1.1596427977147925E-2</v>
      </c>
      <c r="S107" s="48">
        <f t="shared" si="7"/>
        <v>-1.1596427977147925E-2</v>
      </c>
    </row>
    <row r="108" spans="1:19" ht="14.1" customHeight="1" x14ac:dyDescent="0.2">
      <c r="B108" s="12" t="s">
        <v>115</v>
      </c>
      <c r="C108" s="23">
        <v>0.88500000000000001</v>
      </c>
      <c r="D108" s="23">
        <v>0.878</v>
      </c>
      <c r="E108" s="23">
        <v>0.872</v>
      </c>
      <c r="F108" s="23">
        <v>0.89600000000000002</v>
      </c>
      <c r="H108" s="40">
        <f t="shared" si="4"/>
        <v>1.100000000000001E-2</v>
      </c>
      <c r="I108" s="48">
        <f t="shared" si="5"/>
        <v>1.100000000000001E-2</v>
      </c>
      <c r="L108" s="12" t="s">
        <v>115</v>
      </c>
      <c r="M108" s="23">
        <v>2.702372218146246E-2</v>
      </c>
      <c r="N108" s="23">
        <v>2.4036115178135677E-2</v>
      </c>
      <c r="O108" s="23">
        <v>2.5000000000000001E-2</v>
      </c>
      <c r="P108" s="65">
        <v>1.9E-2</v>
      </c>
      <c r="R108" s="40">
        <f t="shared" si="6"/>
        <v>-8.0237221814624601E-3</v>
      </c>
      <c r="S108" s="48">
        <f t="shared" si="7"/>
        <v>-8.0237221814624601E-3</v>
      </c>
    </row>
    <row r="109" spans="1:19" ht="14.1" customHeight="1" x14ac:dyDescent="0.2">
      <c r="B109" s="12" t="s">
        <v>116</v>
      </c>
      <c r="C109" s="23">
        <v>0.90700000000000003</v>
      </c>
      <c r="D109" s="23">
        <v>0.90100000000000002</v>
      </c>
      <c r="E109" s="23">
        <v>0.89800000000000002</v>
      </c>
      <c r="F109" s="23">
        <v>0.91</v>
      </c>
      <c r="H109" s="40">
        <f t="shared" si="4"/>
        <v>3.0000000000000027E-3</v>
      </c>
      <c r="I109" s="48">
        <f t="shared" si="5"/>
        <v>3.0000000000000027E-3</v>
      </c>
      <c r="L109" s="12" t="s">
        <v>116</v>
      </c>
      <c r="M109" s="23">
        <v>2.197227308396547E-2</v>
      </c>
      <c r="N109" s="23">
        <v>2.3491689569428084E-2</v>
      </c>
      <c r="O109" s="23">
        <v>2.4E-2</v>
      </c>
      <c r="P109" s="65">
        <v>0.02</v>
      </c>
      <c r="R109" s="40">
        <f t="shared" si="6"/>
        <v>-1.9722730839654701E-3</v>
      </c>
      <c r="S109" s="48">
        <f t="shared" si="7"/>
        <v>-1.9722730839654701E-3</v>
      </c>
    </row>
    <row r="110" spans="1:19" ht="14.1" customHeight="1" x14ac:dyDescent="0.2">
      <c r="B110" s="12" t="s">
        <v>117</v>
      </c>
      <c r="C110" s="23">
        <v>0.85399999999999998</v>
      </c>
      <c r="D110" s="23">
        <v>0.85499999999999998</v>
      </c>
      <c r="E110" s="23">
        <v>0.85</v>
      </c>
      <c r="F110" s="23">
        <v>0.89200000000000002</v>
      </c>
      <c r="H110" s="40">
        <f t="shared" si="4"/>
        <v>3.8000000000000034E-2</v>
      </c>
      <c r="I110" s="48">
        <f t="shared" si="5"/>
        <v>3.8000000000000034E-2</v>
      </c>
      <c r="L110" s="12" t="s">
        <v>117</v>
      </c>
      <c r="M110" s="23">
        <v>9.6271376506868511E-2</v>
      </c>
      <c r="N110" s="23">
        <v>8.6752637749120745E-2</v>
      </c>
      <c r="O110" s="23">
        <v>9.9000000000000005E-2</v>
      </c>
      <c r="P110" s="65">
        <v>0.06</v>
      </c>
      <c r="R110" s="40">
        <f t="shared" si="6"/>
        <v>-3.6271376506868513E-2</v>
      </c>
      <c r="S110" s="48">
        <f t="shared" si="7"/>
        <v>-3.6271376506868513E-2</v>
      </c>
    </row>
    <row r="111" spans="1:19" ht="14.1" customHeight="1" x14ac:dyDescent="0.2">
      <c r="B111" s="12" t="s">
        <v>118</v>
      </c>
      <c r="C111" s="23">
        <v>0.88500000000000001</v>
      </c>
      <c r="D111" s="23">
        <v>0.88400000000000001</v>
      </c>
      <c r="E111" s="23">
        <v>0.877</v>
      </c>
      <c r="F111" s="23">
        <v>0.876</v>
      </c>
      <c r="H111" s="40">
        <f t="shared" si="4"/>
        <v>-9.000000000000008E-3</v>
      </c>
      <c r="I111" s="48">
        <f t="shared" si="5"/>
        <v>-9.000000000000008E-3</v>
      </c>
      <c r="L111" s="12" t="s">
        <v>118</v>
      </c>
      <c r="M111" s="23">
        <v>4.0202916930881419E-2</v>
      </c>
      <c r="N111" s="23">
        <v>3.5929664190947758E-2</v>
      </c>
      <c r="O111" s="23">
        <v>5.5E-2</v>
      </c>
      <c r="P111" s="65">
        <v>5.3999999999999999E-2</v>
      </c>
      <c r="R111" s="40">
        <f t="shared" si="6"/>
        <v>1.3797083069118581E-2</v>
      </c>
      <c r="S111" s="48">
        <f t="shared" si="7"/>
        <v>1.3797083069118581E-2</v>
      </c>
    </row>
    <row r="112" spans="1:19" ht="14.1" customHeight="1" x14ac:dyDescent="0.2">
      <c r="B112" s="12" t="s">
        <v>119</v>
      </c>
      <c r="C112" s="23">
        <v>0.89300000000000002</v>
      </c>
      <c r="D112" s="23">
        <v>0.879</v>
      </c>
      <c r="E112" s="23">
        <v>0.86</v>
      </c>
      <c r="F112" s="23">
        <v>0.89200000000000002</v>
      </c>
      <c r="H112" s="40">
        <f t="shared" si="4"/>
        <v>-1.0000000000000009E-3</v>
      </c>
      <c r="I112" s="48">
        <f t="shared" si="5"/>
        <v>-1.0000000000000009E-3</v>
      </c>
      <c r="L112" s="12" t="s">
        <v>119</v>
      </c>
      <c r="M112" s="23">
        <v>3.9269406392694065E-2</v>
      </c>
      <c r="N112" s="23">
        <v>5.1582471089470477E-2</v>
      </c>
      <c r="O112" s="23">
        <v>5.8000000000000003E-2</v>
      </c>
      <c r="P112" s="65">
        <v>0.04</v>
      </c>
      <c r="R112" s="40">
        <f t="shared" si="6"/>
        <v>7.3059360730593631E-4</v>
      </c>
      <c r="S112" s="48">
        <f t="shared" si="7"/>
        <v>7.3059360730593631E-4</v>
      </c>
    </row>
    <row r="113" spans="1:19" ht="14.1" customHeight="1" x14ac:dyDescent="0.2">
      <c r="B113" s="12" t="s">
        <v>120</v>
      </c>
      <c r="C113" s="23">
        <v>0.89700000000000002</v>
      </c>
      <c r="D113" s="23">
        <v>0.88300000000000001</v>
      </c>
      <c r="E113" s="23">
        <v>0.88</v>
      </c>
      <c r="F113" s="23">
        <v>0.9</v>
      </c>
      <c r="H113" s="40">
        <f t="shared" si="4"/>
        <v>3.0000000000000027E-3</v>
      </c>
      <c r="I113" s="48">
        <f t="shared" si="5"/>
        <v>3.0000000000000027E-3</v>
      </c>
      <c r="L113" s="12" t="s">
        <v>120</v>
      </c>
      <c r="M113" s="23">
        <v>2.9599017089243829E-2</v>
      </c>
      <c r="N113" s="23">
        <v>3.8180610889774237E-2</v>
      </c>
      <c r="O113" s="23">
        <v>4.5999999999999999E-2</v>
      </c>
      <c r="P113" s="65">
        <v>5.6000000000000001E-2</v>
      </c>
      <c r="R113" s="40">
        <f t="shared" si="6"/>
        <v>2.6400982910756172E-2</v>
      </c>
      <c r="S113" s="48">
        <f t="shared" si="7"/>
        <v>2.6400982910756172E-2</v>
      </c>
    </row>
    <row r="114" spans="1:19" ht="14.1" customHeight="1" x14ac:dyDescent="0.2">
      <c r="B114" s="12" t="s">
        <v>121</v>
      </c>
      <c r="C114" s="23">
        <v>0.86299999999999999</v>
      </c>
      <c r="D114" s="23">
        <v>0.88</v>
      </c>
      <c r="E114" s="23"/>
      <c r="F114" s="23">
        <v>0.86299999999999999</v>
      </c>
      <c r="H114" s="40">
        <f t="shared" si="4"/>
        <v>0</v>
      </c>
      <c r="I114" s="48">
        <f t="shared" si="5"/>
        <v>0</v>
      </c>
      <c r="L114" s="12" t="s">
        <v>121</v>
      </c>
      <c r="M114" s="23">
        <v>9.8408104196816212E-2</v>
      </c>
      <c r="N114" s="23">
        <v>7.4670571010248904E-2</v>
      </c>
      <c r="O114" s="23"/>
      <c r="P114" s="65">
        <v>9.7000000000000003E-2</v>
      </c>
      <c r="R114" s="40">
        <f t="shared" si="6"/>
        <v>-1.4081041968162095E-3</v>
      </c>
      <c r="S114" s="48">
        <f t="shared" si="7"/>
        <v>-1.4081041968162095E-3</v>
      </c>
    </row>
    <row r="115" spans="1:19" ht="14.1" customHeight="1" x14ac:dyDescent="0.2">
      <c r="A115" s="28" t="s">
        <v>122</v>
      </c>
      <c r="B115" s="27"/>
      <c r="C115" s="30">
        <v>0.88500000000000001</v>
      </c>
      <c r="D115" s="30">
        <v>0.874</v>
      </c>
      <c r="E115" s="30">
        <v>0.87</v>
      </c>
      <c r="F115" s="74">
        <v>0.88200000000000001</v>
      </c>
      <c r="G115" s="28"/>
      <c r="H115" s="41">
        <f t="shared" si="4"/>
        <v>-3.0000000000000027E-3</v>
      </c>
      <c r="I115" s="50">
        <f t="shared" si="5"/>
        <v>-3.0000000000000027E-3</v>
      </c>
      <c r="K115" s="28" t="s">
        <v>122</v>
      </c>
      <c r="L115" s="27"/>
      <c r="M115" s="30">
        <v>3.3157881134724891E-2</v>
      </c>
      <c r="N115" s="30">
        <v>3.8849651161790386E-2</v>
      </c>
      <c r="O115" s="30">
        <v>4.4999999999999998E-2</v>
      </c>
      <c r="P115" s="30">
        <v>5.0999999999999997E-2</v>
      </c>
      <c r="Q115" s="28"/>
      <c r="R115" s="41">
        <f t="shared" si="6"/>
        <v>1.7842118865275106E-2</v>
      </c>
      <c r="S115" s="58">
        <f t="shared" si="7"/>
        <v>1.7842118865275106E-2</v>
      </c>
    </row>
    <row r="116" spans="1:19" ht="14.1" customHeight="1" x14ac:dyDescent="0.2">
      <c r="B116" s="12" t="s">
        <v>123</v>
      </c>
      <c r="C116" s="23">
        <v>0.9</v>
      </c>
      <c r="D116" s="23">
        <v>0.86</v>
      </c>
      <c r="E116" s="23">
        <v>0.88700000000000001</v>
      </c>
      <c r="F116" s="23">
        <v>0.9</v>
      </c>
      <c r="H116" s="40">
        <f t="shared" si="4"/>
        <v>0</v>
      </c>
      <c r="I116" s="48">
        <f t="shared" si="5"/>
        <v>0</v>
      </c>
      <c r="L116" s="12" t="s">
        <v>123</v>
      </c>
      <c r="M116" s="23">
        <v>1.5000903668895716E-2</v>
      </c>
      <c r="N116" s="23">
        <v>5.2100234360915813E-2</v>
      </c>
      <c r="O116" s="23">
        <v>1.9E-2</v>
      </c>
      <c r="P116" s="65">
        <v>3.4000000000000002E-2</v>
      </c>
      <c r="R116" s="40">
        <f t="shared" si="6"/>
        <v>1.8999096331104286E-2</v>
      </c>
      <c r="S116" s="48">
        <f t="shared" si="7"/>
        <v>1.8999096331104286E-2</v>
      </c>
    </row>
    <row r="117" spans="1:19" ht="14.1" customHeight="1" x14ac:dyDescent="0.2">
      <c r="B117" s="12" t="s">
        <v>124</v>
      </c>
      <c r="C117" s="23">
        <v>0.89300000000000002</v>
      </c>
      <c r="D117" s="23">
        <v>0.88200000000000001</v>
      </c>
      <c r="E117" s="23">
        <v>0.871</v>
      </c>
      <c r="F117" s="23">
        <v>0.90100000000000002</v>
      </c>
      <c r="H117" s="40">
        <f t="shared" si="4"/>
        <v>8.0000000000000071E-3</v>
      </c>
      <c r="I117" s="48">
        <f t="shared" si="5"/>
        <v>8.0000000000000071E-3</v>
      </c>
      <c r="L117" s="12" t="s">
        <v>124</v>
      </c>
      <c r="M117" s="23">
        <v>2.1925133689839574E-2</v>
      </c>
      <c r="N117" s="23">
        <v>2.9916812943600702E-2</v>
      </c>
      <c r="O117" s="23">
        <v>3.7999999999999999E-2</v>
      </c>
      <c r="P117" s="65">
        <v>3.1E-2</v>
      </c>
      <c r="R117" s="40">
        <f t="shared" si="6"/>
        <v>9.074866310160426E-3</v>
      </c>
      <c r="S117" s="48">
        <f t="shared" si="7"/>
        <v>9.074866310160426E-3</v>
      </c>
    </row>
    <row r="118" spans="1:19" ht="14.1" customHeight="1" x14ac:dyDescent="0.2">
      <c r="B118" s="12" t="s">
        <v>125</v>
      </c>
      <c r="C118" s="23">
        <v>0.89700000000000002</v>
      </c>
      <c r="D118" s="23">
        <v>0.88800000000000001</v>
      </c>
      <c r="E118" s="23">
        <v>0.88500000000000001</v>
      </c>
      <c r="F118" s="73">
        <v>0.90400000000000003</v>
      </c>
      <c r="H118" s="40">
        <f t="shared" si="4"/>
        <v>7.0000000000000062E-3</v>
      </c>
      <c r="I118" s="48">
        <f t="shared" si="5"/>
        <v>7.0000000000000062E-3</v>
      </c>
      <c r="L118" s="12" t="s">
        <v>125</v>
      </c>
      <c r="M118" s="23">
        <v>1.8460940536338902E-2</v>
      </c>
      <c r="N118" s="23">
        <v>2.2356143079315709E-2</v>
      </c>
      <c r="O118" s="23">
        <v>2.8000000000000001E-2</v>
      </c>
      <c r="P118" s="65">
        <v>4.3999999999999997E-2</v>
      </c>
      <c r="R118" s="40">
        <f t="shared" si="6"/>
        <v>2.5539059463661095E-2</v>
      </c>
      <c r="S118" s="48">
        <f t="shared" si="7"/>
        <v>2.5539059463661095E-2</v>
      </c>
    </row>
    <row r="119" spans="1:19" ht="14.1" customHeight="1" x14ac:dyDescent="0.2">
      <c r="B119" s="12" t="s">
        <v>126</v>
      </c>
      <c r="C119" s="23">
        <v>0.88300000000000001</v>
      </c>
      <c r="D119" s="23">
        <v>0.86899999999999999</v>
      </c>
      <c r="E119" s="23">
        <v>0.85599999999999998</v>
      </c>
      <c r="F119" s="23">
        <v>0.89900000000000002</v>
      </c>
      <c r="H119" s="40">
        <f t="shared" si="4"/>
        <v>1.6000000000000014E-2</v>
      </c>
      <c r="I119" s="48">
        <f t="shared" si="5"/>
        <v>1.6000000000000014E-2</v>
      </c>
      <c r="L119" s="12" t="s">
        <v>126</v>
      </c>
      <c r="M119" s="23">
        <v>1.8943436499466382E-2</v>
      </c>
      <c r="N119" s="23">
        <v>2.7300572646157945E-2</v>
      </c>
      <c r="O119" s="23">
        <v>3.5999999999999997E-2</v>
      </c>
      <c r="P119" s="65">
        <v>1.9E-2</v>
      </c>
      <c r="R119" s="40">
        <f t="shared" si="6"/>
        <v>5.6563500533617084E-5</v>
      </c>
      <c r="S119" s="48">
        <f t="shared" si="7"/>
        <v>5.6563500533617084E-5</v>
      </c>
    </row>
    <row r="120" spans="1:19" ht="14.1" customHeight="1" x14ac:dyDescent="0.2">
      <c r="B120" s="12" t="s">
        <v>127</v>
      </c>
      <c r="C120" s="23"/>
      <c r="D120" s="23"/>
      <c r="E120" s="23">
        <v>0.85</v>
      </c>
      <c r="F120" s="23"/>
      <c r="H120" s="40"/>
      <c r="I120" s="48"/>
      <c r="L120" s="12" t="s">
        <v>127</v>
      </c>
      <c r="M120" s="23"/>
      <c r="N120" s="23" t="s">
        <v>207</v>
      </c>
      <c r="O120" s="23">
        <v>0.109</v>
      </c>
      <c r="P120" s="65"/>
      <c r="R120" s="40"/>
      <c r="S120" s="48"/>
    </row>
    <row r="121" spans="1:19" ht="14.1" customHeight="1" x14ac:dyDescent="0.2">
      <c r="B121" s="12" t="s">
        <v>128</v>
      </c>
      <c r="C121" s="23">
        <v>0.86199999999999999</v>
      </c>
      <c r="D121" s="23">
        <v>0.85299999999999998</v>
      </c>
      <c r="E121" s="23">
        <v>0.84599999999999997</v>
      </c>
      <c r="F121" s="23">
        <v>0.89700000000000002</v>
      </c>
      <c r="H121" s="40">
        <f t="shared" si="4"/>
        <v>3.5000000000000031E-2</v>
      </c>
      <c r="I121" s="48">
        <f t="shared" si="5"/>
        <v>3.5000000000000031E-2</v>
      </c>
      <c r="L121" s="12" t="s">
        <v>128</v>
      </c>
      <c r="M121" s="23">
        <v>5.536332179930796E-2</v>
      </c>
      <c r="N121" s="23">
        <v>3.9056632116569026E-2</v>
      </c>
      <c r="O121" s="23">
        <v>4.5999999999999999E-2</v>
      </c>
      <c r="P121" s="65">
        <v>3.2000000000000001E-2</v>
      </c>
      <c r="R121" s="40">
        <f t="shared" si="6"/>
        <v>-2.3363321799307959E-2</v>
      </c>
      <c r="S121" s="48">
        <f t="shared" si="7"/>
        <v>-2.3363321799307959E-2</v>
      </c>
    </row>
    <row r="122" spans="1:19" ht="14.1" customHeight="1" x14ac:dyDescent="0.2">
      <c r="B122" s="12" t="s">
        <v>129</v>
      </c>
      <c r="C122" s="23">
        <v>0.89</v>
      </c>
      <c r="D122" s="23">
        <v>0.88400000000000001</v>
      </c>
      <c r="E122" s="23">
        <v>0.86899999999999999</v>
      </c>
      <c r="F122" s="73">
        <v>0.879</v>
      </c>
      <c r="H122" s="40">
        <f t="shared" si="4"/>
        <v>-1.100000000000001E-2</v>
      </c>
      <c r="I122" s="48">
        <f t="shared" si="5"/>
        <v>-1.100000000000001E-2</v>
      </c>
      <c r="L122" s="12" t="s">
        <v>129</v>
      </c>
      <c r="M122" s="23">
        <v>2.4541062801932367E-2</v>
      </c>
      <c r="N122" s="23">
        <v>3.2444401655916048E-2</v>
      </c>
      <c r="O122" s="23">
        <v>0.04</v>
      </c>
      <c r="P122" s="65">
        <v>5.6000000000000001E-2</v>
      </c>
      <c r="R122" s="40">
        <f t="shared" si="6"/>
        <v>3.1458937198067638E-2</v>
      </c>
      <c r="S122" s="48">
        <f t="shared" si="7"/>
        <v>3.1458937198067638E-2</v>
      </c>
    </row>
    <row r="123" spans="1:19" ht="14.1" customHeight="1" x14ac:dyDescent="0.2">
      <c r="B123" s="12" t="s">
        <v>130</v>
      </c>
      <c r="C123" s="23">
        <v>0.874</v>
      </c>
      <c r="D123" s="23">
        <v>0.873</v>
      </c>
      <c r="E123" s="23">
        <v>0.876</v>
      </c>
      <c r="F123" s="23">
        <v>0.89700000000000002</v>
      </c>
      <c r="H123" s="40">
        <f t="shared" si="4"/>
        <v>2.300000000000002E-2</v>
      </c>
      <c r="I123" s="48">
        <f t="shared" si="5"/>
        <v>2.300000000000002E-2</v>
      </c>
      <c r="L123" s="12" t="s">
        <v>130</v>
      </c>
      <c r="M123" s="23">
        <v>4.6231155778894473E-2</v>
      </c>
      <c r="N123" s="23">
        <v>4.8369872479427097E-2</v>
      </c>
      <c r="O123" s="23">
        <v>4.5999999999999999E-2</v>
      </c>
      <c r="P123" s="65">
        <v>3.9E-2</v>
      </c>
      <c r="R123" s="40">
        <f t="shared" si="6"/>
        <v>-7.2311557788944728E-3</v>
      </c>
      <c r="S123" s="48">
        <f t="shared" si="7"/>
        <v>-7.2311557788944728E-3</v>
      </c>
    </row>
    <row r="124" spans="1:19" ht="14.1" customHeight="1" x14ac:dyDescent="0.2">
      <c r="B124" s="12" t="s">
        <v>131</v>
      </c>
      <c r="C124" s="23">
        <v>0.90900000000000003</v>
      </c>
      <c r="D124" s="23">
        <v>0.89</v>
      </c>
      <c r="E124" s="23">
        <v>0.88800000000000001</v>
      </c>
      <c r="F124" s="23">
        <v>0.90900000000000003</v>
      </c>
      <c r="H124" s="40">
        <f t="shared" si="4"/>
        <v>0</v>
      </c>
      <c r="I124" s="48">
        <f t="shared" si="5"/>
        <v>0</v>
      </c>
      <c r="L124" s="12" t="s">
        <v>131</v>
      </c>
      <c r="M124" s="23">
        <v>9.4424460431654679E-3</v>
      </c>
      <c r="N124" s="23">
        <v>1.1143302874972142E-2</v>
      </c>
      <c r="O124" s="23">
        <v>1.4999999999999999E-2</v>
      </c>
      <c r="P124" s="65">
        <v>8.0000000000000002E-3</v>
      </c>
      <c r="R124" s="40">
        <f t="shared" si="6"/>
        <v>-1.4424460431654677E-3</v>
      </c>
      <c r="S124" s="48">
        <f t="shared" si="7"/>
        <v>-1.4424460431654677E-3</v>
      </c>
    </row>
    <row r="125" spans="1:19" ht="14.1" customHeight="1" x14ac:dyDescent="0.2">
      <c r="B125" s="12" t="s">
        <v>132</v>
      </c>
      <c r="C125" s="23">
        <v>0.90200000000000002</v>
      </c>
      <c r="D125" s="23">
        <v>0.90600000000000003</v>
      </c>
      <c r="E125" s="23">
        <v>0.91300000000000003</v>
      </c>
      <c r="F125" s="23">
        <v>0.92600000000000005</v>
      </c>
      <c r="H125" s="40">
        <f t="shared" si="4"/>
        <v>2.4000000000000021E-2</v>
      </c>
      <c r="I125" s="48">
        <f t="shared" si="5"/>
        <v>2.4000000000000021E-2</v>
      </c>
      <c r="L125" s="12" t="s">
        <v>132</v>
      </c>
      <c r="M125" s="23">
        <v>4.5947818055876243E-2</v>
      </c>
      <c r="N125" s="23">
        <v>3.6253776435045321E-2</v>
      </c>
      <c r="O125" s="23">
        <v>2.1999999999999999E-2</v>
      </c>
      <c r="P125" s="65">
        <v>3.1E-2</v>
      </c>
      <c r="R125" s="40">
        <f t="shared" si="6"/>
        <v>-1.4947818055876243E-2</v>
      </c>
      <c r="S125" s="48">
        <f t="shared" si="7"/>
        <v>-1.4947818055876243E-2</v>
      </c>
    </row>
    <row r="126" spans="1:19" ht="14.1" customHeight="1" x14ac:dyDescent="0.2">
      <c r="B126" s="12" t="s">
        <v>133</v>
      </c>
      <c r="C126" s="23">
        <v>0.89400000000000002</v>
      </c>
      <c r="D126" s="23">
        <v>0.88800000000000001</v>
      </c>
      <c r="E126" s="23">
        <v>0.88900000000000001</v>
      </c>
      <c r="F126" s="23">
        <v>0.76700000000000002</v>
      </c>
      <c r="H126" s="40">
        <f t="shared" si="4"/>
        <v>-0.127</v>
      </c>
      <c r="I126" s="48">
        <f t="shared" si="5"/>
        <v>-0.127</v>
      </c>
      <c r="L126" s="12" t="s">
        <v>133</v>
      </c>
      <c r="M126" s="23">
        <v>5.3456933178833529E-2</v>
      </c>
      <c r="N126" s="23">
        <v>5.7917436845348121E-2</v>
      </c>
      <c r="O126" s="23">
        <v>5.3999999999999999E-2</v>
      </c>
      <c r="P126" s="65">
        <v>0.20200000000000001</v>
      </c>
      <c r="R126" s="40">
        <f t="shared" si="6"/>
        <v>0.14854306682116647</v>
      </c>
      <c r="S126" s="48">
        <f t="shared" si="7"/>
        <v>0.14854306682116647</v>
      </c>
    </row>
    <row r="127" spans="1:19" ht="14.1" customHeight="1" x14ac:dyDescent="0.2">
      <c r="B127" s="12" t="s">
        <v>134</v>
      </c>
      <c r="C127" s="23">
        <v>0.88</v>
      </c>
      <c r="D127" s="23">
        <v>0.86399999999999999</v>
      </c>
      <c r="E127" s="23">
        <v>0.86299999999999999</v>
      </c>
      <c r="F127" s="23">
        <v>0.88900000000000001</v>
      </c>
      <c r="H127" s="40">
        <f t="shared" si="4"/>
        <v>9.000000000000008E-3</v>
      </c>
      <c r="I127" s="48">
        <f t="shared" si="5"/>
        <v>9.000000000000008E-3</v>
      </c>
      <c r="L127" s="12" t="s">
        <v>134</v>
      </c>
      <c r="M127" s="23">
        <v>2.2441243366186504E-2</v>
      </c>
      <c r="N127" s="23">
        <v>2.4171480693219824E-2</v>
      </c>
      <c r="O127" s="23">
        <v>2.8000000000000001E-2</v>
      </c>
      <c r="P127" s="65">
        <v>2.5000000000000001E-2</v>
      </c>
      <c r="R127" s="40">
        <f t="shared" si="6"/>
        <v>2.5587566338134971E-3</v>
      </c>
      <c r="S127" s="48">
        <f t="shared" si="7"/>
        <v>2.5587566338134971E-3</v>
      </c>
    </row>
    <row r="128" spans="1:19" ht="14.1" customHeight="1" x14ac:dyDescent="0.2">
      <c r="B128" s="12" t="s">
        <v>135</v>
      </c>
      <c r="C128" s="23">
        <v>0.872</v>
      </c>
      <c r="D128" s="23">
        <v>0.85099999999999998</v>
      </c>
      <c r="E128" s="23">
        <v>0.84799999999999998</v>
      </c>
      <c r="F128" s="23">
        <v>0.88800000000000001</v>
      </c>
      <c r="H128" s="40">
        <f t="shared" si="4"/>
        <v>1.6000000000000014E-2</v>
      </c>
      <c r="I128" s="48">
        <f t="shared" si="5"/>
        <v>1.6000000000000014E-2</v>
      </c>
      <c r="L128" s="12" t="s">
        <v>135</v>
      </c>
      <c r="M128" s="23">
        <v>4.6753246753246755E-2</v>
      </c>
      <c r="N128" s="23">
        <v>5.538302277432712E-2</v>
      </c>
      <c r="O128" s="23">
        <v>5.0999999999999997E-2</v>
      </c>
      <c r="P128" s="65">
        <v>3.1E-2</v>
      </c>
      <c r="R128" s="40">
        <f t="shared" si="6"/>
        <v>-1.5753246753246755E-2</v>
      </c>
      <c r="S128" s="48">
        <f t="shared" si="7"/>
        <v>-1.5753246753246755E-2</v>
      </c>
    </row>
    <row r="129" spans="1:19" ht="14.1" customHeight="1" x14ac:dyDescent="0.2">
      <c r="B129" s="12" t="s">
        <v>136</v>
      </c>
      <c r="C129" s="23">
        <v>0.86699999999999999</v>
      </c>
      <c r="D129" s="23">
        <v>0.85299999999999998</v>
      </c>
      <c r="E129" s="23">
        <v>0.85399999999999998</v>
      </c>
      <c r="F129" s="23">
        <v>0.88900000000000001</v>
      </c>
      <c r="H129" s="40">
        <f t="shared" si="4"/>
        <v>2.200000000000002E-2</v>
      </c>
      <c r="I129" s="48">
        <f t="shared" si="5"/>
        <v>2.200000000000002E-2</v>
      </c>
      <c r="L129" s="12" t="s">
        <v>136</v>
      </c>
      <c r="M129" s="23">
        <v>2.0895153313550938E-2</v>
      </c>
      <c r="N129" s="23">
        <v>3.4260977118119977E-2</v>
      </c>
      <c r="O129" s="23">
        <v>4.8000000000000001E-2</v>
      </c>
      <c r="P129" s="65">
        <v>1.9E-2</v>
      </c>
      <c r="R129" s="40">
        <f t="shared" si="6"/>
        <v>-1.8951533135509388E-3</v>
      </c>
      <c r="S129" s="48">
        <f t="shared" si="7"/>
        <v>-1.8951533135509388E-3</v>
      </c>
    </row>
    <row r="130" spans="1:19" ht="14.1" customHeight="1" x14ac:dyDescent="0.2">
      <c r="B130" s="12" t="s">
        <v>137</v>
      </c>
      <c r="C130" s="23">
        <v>0.90600000000000003</v>
      </c>
      <c r="D130" s="23">
        <v>0.89200000000000002</v>
      </c>
      <c r="E130" s="23">
        <v>0.88800000000000001</v>
      </c>
      <c r="F130" s="23">
        <v>0.92600000000000005</v>
      </c>
      <c r="H130" s="40">
        <f t="shared" si="4"/>
        <v>2.0000000000000018E-2</v>
      </c>
      <c r="I130" s="48">
        <f t="shared" si="5"/>
        <v>2.0000000000000018E-2</v>
      </c>
      <c r="L130" s="12" t="s">
        <v>137</v>
      </c>
      <c r="M130" s="23">
        <v>2.3845763571790968E-2</v>
      </c>
      <c r="N130" s="23">
        <v>2.8368794326241134E-2</v>
      </c>
      <c r="O130" s="23">
        <v>4.1000000000000002E-2</v>
      </c>
      <c r="P130" s="65">
        <v>2.9000000000000001E-2</v>
      </c>
      <c r="R130" s="40">
        <f t="shared" si="6"/>
        <v>5.1542364282090337E-3</v>
      </c>
      <c r="S130" s="48">
        <f t="shared" si="7"/>
        <v>5.1542364282090337E-3</v>
      </c>
    </row>
    <row r="131" spans="1:19" ht="14.1" customHeight="1" x14ac:dyDescent="0.2">
      <c r="A131" s="28" t="s">
        <v>138</v>
      </c>
      <c r="B131" s="27"/>
      <c r="C131" s="30">
        <v>0.88500000000000001</v>
      </c>
      <c r="D131" s="30">
        <v>0.88</v>
      </c>
      <c r="E131" s="30">
        <v>0.872</v>
      </c>
      <c r="F131" s="30">
        <v>0.89500000000000002</v>
      </c>
      <c r="G131" s="28"/>
      <c r="H131" s="41">
        <f t="shared" si="4"/>
        <v>1.0000000000000009E-2</v>
      </c>
      <c r="I131" s="50">
        <f t="shared" si="5"/>
        <v>1.0000000000000009E-2</v>
      </c>
      <c r="K131" s="28" t="s">
        <v>138</v>
      </c>
      <c r="L131" s="27"/>
      <c r="M131" s="30">
        <v>3.1489928575251715E-2</v>
      </c>
      <c r="N131" s="30">
        <v>3.0687805572696635E-2</v>
      </c>
      <c r="O131" s="30">
        <v>3.4000000000000002E-2</v>
      </c>
      <c r="P131" s="30">
        <v>3.5999999999999997E-2</v>
      </c>
      <c r="Q131" s="28"/>
      <c r="R131" s="41">
        <f t="shared" si="6"/>
        <v>4.5100714247482826E-3</v>
      </c>
      <c r="S131" s="58">
        <f t="shared" si="7"/>
        <v>4.5100714247482826E-3</v>
      </c>
    </row>
    <row r="132" spans="1:19" ht="14.1" customHeight="1" x14ac:dyDescent="0.2">
      <c r="B132" s="12" t="s">
        <v>139</v>
      </c>
      <c r="C132" s="23">
        <v>0.88400000000000001</v>
      </c>
      <c r="D132" s="23">
        <v>0.86799999999999999</v>
      </c>
      <c r="E132" s="23">
        <v>0.83899999999999997</v>
      </c>
      <c r="F132" s="23">
        <v>0.75700000000000001</v>
      </c>
      <c r="H132" s="40">
        <f t="shared" si="4"/>
        <v>-0.127</v>
      </c>
      <c r="I132" s="48">
        <f t="shared" si="5"/>
        <v>-0.127</v>
      </c>
      <c r="L132" s="12" t="s">
        <v>139</v>
      </c>
      <c r="M132" s="23">
        <v>4.4743276283618579E-2</v>
      </c>
      <c r="N132" s="23">
        <v>5.6341463414634148E-2</v>
      </c>
      <c r="O132" s="23">
        <v>6.8000000000000005E-2</v>
      </c>
      <c r="P132" s="65">
        <v>0.19400000000000001</v>
      </c>
      <c r="R132" s="40">
        <f t="shared" si="6"/>
        <v>0.14925672371638143</v>
      </c>
      <c r="S132" s="48">
        <f t="shared" si="7"/>
        <v>0.14925672371638143</v>
      </c>
    </row>
    <row r="133" spans="1:19" ht="14.1" customHeight="1" x14ac:dyDescent="0.2">
      <c r="B133" s="12" t="s">
        <v>140</v>
      </c>
      <c r="C133" s="23">
        <v>0.88500000000000001</v>
      </c>
      <c r="D133" s="23">
        <v>0.874</v>
      </c>
      <c r="E133" s="23">
        <v>0.84299999999999997</v>
      </c>
      <c r="F133" s="23">
        <v>0.88</v>
      </c>
      <c r="H133" s="40">
        <f t="shared" si="4"/>
        <v>-5.0000000000000044E-3</v>
      </c>
      <c r="I133" s="48">
        <f t="shared" si="5"/>
        <v>-5.0000000000000044E-3</v>
      </c>
      <c r="L133" s="12" t="s">
        <v>140</v>
      </c>
      <c r="M133" s="23">
        <v>3.3172819689673623E-2</v>
      </c>
      <c r="N133" s="23">
        <v>3.8995726495726496E-2</v>
      </c>
      <c r="O133" s="23">
        <v>5.0999999999999997E-2</v>
      </c>
      <c r="P133" s="65">
        <v>0.02</v>
      </c>
      <c r="R133" s="40">
        <f t="shared" si="6"/>
        <v>-1.3172819689673623E-2</v>
      </c>
      <c r="S133" s="48">
        <f t="shared" si="7"/>
        <v>-1.3172819689673623E-2</v>
      </c>
    </row>
    <row r="134" spans="1:19" ht="14.1" customHeight="1" x14ac:dyDescent="0.2">
      <c r="B134" s="12" t="s">
        <v>141</v>
      </c>
      <c r="C134" s="23">
        <v>0.83</v>
      </c>
      <c r="D134" s="23">
        <v>0.86299999999999999</v>
      </c>
      <c r="E134" s="23">
        <v>0.89</v>
      </c>
      <c r="F134" s="23">
        <v>0.92</v>
      </c>
      <c r="H134" s="40">
        <f t="shared" si="4"/>
        <v>9.000000000000008E-2</v>
      </c>
      <c r="I134" s="48">
        <f t="shared" si="5"/>
        <v>9.000000000000008E-2</v>
      </c>
      <c r="L134" s="12" t="s">
        <v>141</v>
      </c>
      <c r="M134" s="23">
        <v>0.10040328188012794</v>
      </c>
      <c r="N134" s="23">
        <v>5.6832427914751356E-2</v>
      </c>
      <c r="O134" s="23">
        <v>2.1999999999999999E-2</v>
      </c>
      <c r="P134" s="65">
        <v>1.4999999999999999E-2</v>
      </c>
      <c r="R134" s="40">
        <f t="shared" si="6"/>
        <v>-8.540328188012794E-2</v>
      </c>
      <c r="S134" s="48">
        <f t="shared" si="7"/>
        <v>-8.540328188012794E-2</v>
      </c>
    </row>
    <row r="135" spans="1:19" ht="14.1" customHeight="1" x14ac:dyDescent="0.2">
      <c r="B135" s="12" t="s">
        <v>142</v>
      </c>
      <c r="C135" s="23">
        <v>0.89500000000000002</v>
      </c>
      <c r="D135" s="23">
        <v>0.89600000000000002</v>
      </c>
      <c r="E135" s="23">
        <v>0.88600000000000001</v>
      </c>
      <c r="F135" s="23">
        <v>0.90400000000000003</v>
      </c>
      <c r="H135" s="40">
        <f t="shared" ref="H135:H167" si="8">IF(C135="","n/a",IF(F135="","n/a",F135-C135))</f>
        <v>9.000000000000008E-3</v>
      </c>
      <c r="I135" s="48">
        <f t="shared" ref="I135:I167" si="9">H135</f>
        <v>9.000000000000008E-3</v>
      </c>
      <c r="L135" s="12" t="s">
        <v>142</v>
      </c>
      <c r="M135" s="23">
        <v>1.7352185089974295E-2</v>
      </c>
      <c r="N135" s="23">
        <v>1.1585496674533362E-2</v>
      </c>
      <c r="O135" s="23">
        <v>0.02</v>
      </c>
      <c r="P135" s="65">
        <v>1.2E-2</v>
      </c>
      <c r="R135" s="40">
        <f t="shared" ref="R135:R167" si="10">IF(M135="","n/a",IF(P135="","n/a",P135-M135))</f>
        <v>-5.3521850899742943E-3</v>
      </c>
      <c r="S135" s="48">
        <f t="shared" ref="S135:S167" si="11">R135</f>
        <v>-5.3521850899742943E-3</v>
      </c>
    </row>
    <row r="136" spans="1:19" ht="14.1" customHeight="1" x14ac:dyDescent="0.2">
      <c r="B136" s="12" t="s">
        <v>143</v>
      </c>
      <c r="C136" s="23">
        <v>0.88500000000000001</v>
      </c>
      <c r="D136" s="23">
        <v>0.89</v>
      </c>
      <c r="E136" s="23">
        <v>0.89200000000000002</v>
      </c>
      <c r="F136" s="23">
        <v>0.83599999999999997</v>
      </c>
      <c r="H136" s="40">
        <f t="shared" si="8"/>
        <v>-4.9000000000000044E-2</v>
      </c>
      <c r="I136" s="48">
        <f t="shared" si="9"/>
        <v>-4.9000000000000044E-2</v>
      </c>
      <c r="L136" s="12" t="s">
        <v>143</v>
      </c>
      <c r="M136" s="23">
        <v>5.1011753301829638E-2</v>
      </c>
      <c r="N136" s="23">
        <v>5.643696257720722E-2</v>
      </c>
      <c r="O136" s="23">
        <v>0.05</v>
      </c>
      <c r="P136" s="65">
        <v>0.114</v>
      </c>
      <c r="R136" s="40">
        <f t="shared" si="10"/>
        <v>6.2988246698170366E-2</v>
      </c>
      <c r="S136" s="48">
        <f t="shared" si="11"/>
        <v>6.2988246698170366E-2</v>
      </c>
    </row>
    <row r="137" spans="1:19" ht="14.1" customHeight="1" x14ac:dyDescent="0.2">
      <c r="B137" s="12" t="s">
        <v>144</v>
      </c>
      <c r="C137" s="23">
        <v>0.88700000000000001</v>
      </c>
      <c r="D137" s="23">
        <v>0.90700000000000003</v>
      </c>
      <c r="E137" s="23">
        <v>0.91</v>
      </c>
      <c r="F137" s="23">
        <v>0.88400000000000001</v>
      </c>
      <c r="H137" s="40">
        <f t="shared" si="8"/>
        <v>-3.0000000000000027E-3</v>
      </c>
      <c r="I137" s="48">
        <f t="shared" si="9"/>
        <v>-3.0000000000000027E-3</v>
      </c>
      <c r="L137" s="12" t="s">
        <v>144</v>
      </c>
      <c r="M137" s="23">
        <v>5.5189123704401669E-2</v>
      </c>
      <c r="N137" s="23">
        <v>3.5290948275862072E-2</v>
      </c>
      <c r="O137" s="23">
        <v>3.4000000000000002E-2</v>
      </c>
      <c r="P137" s="65">
        <v>7.8E-2</v>
      </c>
      <c r="R137" s="40">
        <f t="shared" si="10"/>
        <v>2.2810876295598331E-2</v>
      </c>
      <c r="S137" s="48">
        <f t="shared" si="11"/>
        <v>2.2810876295598331E-2</v>
      </c>
    </row>
    <row r="138" spans="1:19" ht="14.1" customHeight="1" x14ac:dyDescent="0.2">
      <c r="B138" s="12" t="s">
        <v>145</v>
      </c>
      <c r="C138" s="23">
        <v>0.89</v>
      </c>
      <c r="D138" s="23">
        <v>0.88200000000000001</v>
      </c>
      <c r="E138" s="23">
        <v>0.86699999999999999</v>
      </c>
      <c r="F138" s="23">
        <v>0.88500000000000001</v>
      </c>
      <c r="H138" s="40">
        <f t="shared" si="8"/>
        <v>-5.0000000000000044E-3</v>
      </c>
      <c r="I138" s="48">
        <f t="shared" si="9"/>
        <v>-5.0000000000000044E-3</v>
      </c>
      <c r="L138" s="12" t="s">
        <v>145</v>
      </c>
      <c r="M138" s="23">
        <v>1.3685660182475469E-2</v>
      </c>
      <c r="N138" s="23">
        <v>2.1767185752387508E-2</v>
      </c>
      <c r="O138" s="23">
        <v>0.06</v>
      </c>
      <c r="P138" s="65">
        <v>3.7999999999999999E-2</v>
      </c>
      <c r="R138" s="40">
        <f t="shared" si="10"/>
        <v>2.4314339817524531E-2</v>
      </c>
      <c r="S138" s="48">
        <f t="shared" si="11"/>
        <v>2.4314339817524531E-2</v>
      </c>
    </row>
    <row r="139" spans="1:19" ht="14.1" customHeight="1" x14ac:dyDescent="0.2">
      <c r="B139" s="12" t="s">
        <v>146</v>
      </c>
      <c r="C139" s="23">
        <v>0.88</v>
      </c>
      <c r="D139" s="23">
        <v>0.872</v>
      </c>
      <c r="E139" s="23">
        <v>0.85699999999999998</v>
      </c>
      <c r="F139" s="23">
        <v>0.89100000000000001</v>
      </c>
      <c r="H139" s="40">
        <f t="shared" si="8"/>
        <v>1.100000000000001E-2</v>
      </c>
      <c r="I139" s="48">
        <f t="shared" si="9"/>
        <v>1.100000000000001E-2</v>
      </c>
      <c r="L139" s="12" t="s">
        <v>146</v>
      </c>
      <c r="M139" s="23">
        <v>1.8770226537216828E-2</v>
      </c>
      <c r="N139" s="23">
        <v>2.8654217643271088E-2</v>
      </c>
      <c r="O139" s="23">
        <v>2.9000000000000001E-2</v>
      </c>
      <c r="P139" s="65">
        <v>2.1999999999999999E-2</v>
      </c>
      <c r="R139" s="40">
        <f t="shared" si="10"/>
        <v>3.2297734627831712E-3</v>
      </c>
      <c r="S139" s="48">
        <f t="shared" si="11"/>
        <v>3.2297734627831712E-3</v>
      </c>
    </row>
    <row r="140" spans="1:19" ht="14.1" customHeight="1" x14ac:dyDescent="0.2">
      <c r="B140" s="12" t="s">
        <v>147</v>
      </c>
      <c r="C140" s="23">
        <v>0.88300000000000001</v>
      </c>
      <c r="D140" s="23">
        <v>0.86799999999999999</v>
      </c>
      <c r="E140" s="23">
        <v>0.86599999999999999</v>
      </c>
      <c r="F140" s="23">
        <v>0.89800000000000002</v>
      </c>
      <c r="H140" s="40">
        <f t="shared" si="8"/>
        <v>1.5000000000000013E-2</v>
      </c>
      <c r="I140" s="48">
        <f t="shared" si="9"/>
        <v>1.5000000000000013E-2</v>
      </c>
      <c r="L140" s="12" t="s">
        <v>147</v>
      </c>
      <c r="M140" s="23">
        <v>1.0356454720616571E-2</v>
      </c>
      <c r="N140" s="23">
        <v>1.8768046198267566E-2</v>
      </c>
      <c r="O140" s="23">
        <v>2.1999999999999999E-2</v>
      </c>
      <c r="P140" s="65">
        <v>1.4999999999999999E-2</v>
      </c>
      <c r="R140" s="40">
        <f t="shared" si="10"/>
        <v>4.6435452793834285E-3</v>
      </c>
      <c r="S140" s="48">
        <f t="shared" si="11"/>
        <v>4.6435452793834285E-3</v>
      </c>
    </row>
    <row r="141" spans="1:19" ht="14.1" customHeight="1" x14ac:dyDescent="0.2">
      <c r="B141" s="12" t="s">
        <v>148</v>
      </c>
      <c r="C141" s="23">
        <v>0.88100000000000001</v>
      </c>
      <c r="D141" s="23">
        <v>0.88</v>
      </c>
      <c r="E141" s="23">
        <v>0.873</v>
      </c>
      <c r="F141" s="23">
        <v>0.89500000000000002</v>
      </c>
      <c r="H141" s="40">
        <f t="shared" si="8"/>
        <v>1.4000000000000012E-2</v>
      </c>
      <c r="I141" s="48">
        <f t="shared" si="9"/>
        <v>1.4000000000000012E-2</v>
      </c>
      <c r="L141" s="12" t="s">
        <v>148</v>
      </c>
      <c r="M141" s="23">
        <v>3.8380066779162031E-2</v>
      </c>
      <c r="N141" s="23">
        <v>3.7688442211055273E-2</v>
      </c>
      <c r="O141" s="23">
        <v>0.04</v>
      </c>
      <c r="P141" s="65">
        <v>4.2000000000000003E-2</v>
      </c>
      <c r="R141" s="40">
        <f t="shared" si="10"/>
        <v>3.6199332208379717E-3</v>
      </c>
      <c r="S141" s="48">
        <f t="shared" si="11"/>
        <v>3.6199332208379717E-3</v>
      </c>
    </row>
    <row r="142" spans="1:19" ht="14.1" customHeight="1" x14ac:dyDescent="0.2">
      <c r="B142" s="12" t="s">
        <v>149</v>
      </c>
      <c r="C142" s="23">
        <v>0.874</v>
      </c>
      <c r="D142" s="23">
        <v>0.86</v>
      </c>
      <c r="E142" s="23">
        <v>0.86</v>
      </c>
      <c r="F142" s="23">
        <v>0.88900000000000001</v>
      </c>
      <c r="H142" s="40">
        <f t="shared" si="8"/>
        <v>1.5000000000000013E-2</v>
      </c>
      <c r="I142" s="48">
        <f t="shared" si="9"/>
        <v>1.5000000000000013E-2</v>
      </c>
      <c r="L142" s="12" t="s">
        <v>149</v>
      </c>
      <c r="M142" s="23">
        <v>2.4036195682910735E-2</v>
      </c>
      <c r="N142" s="23">
        <v>3.3193473193473197E-2</v>
      </c>
      <c r="O142" s="23">
        <v>2.5999999999999999E-2</v>
      </c>
      <c r="P142" s="65">
        <v>0.03</v>
      </c>
      <c r="R142" s="40">
        <f t="shared" si="10"/>
        <v>5.9638043170892642E-3</v>
      </c>
      <c r="S142" s="48">
        <f t="shared" si="11"/>
        <v>5.9638043170892642E-3</v>
      </c>
    </row>
    <row r="143" spans="1:19" ht="14.1" customHeight="1" x14ac:dyDescent="0.2">
      <c r="B143" s="12" t="s">
        <v>150</v>
      </c>
      <c r="C143" s="23">
        <v>0.89100000000000001</v>
      </c>
      <c r="D143" s="23">
        <v>0.86399999999999999</v>
      </c>
      <c r="E143" s="23">
        <v>0.84299999999999997</v>
      </c>
      <c r="F143" s="23">
        <v>0.90400000000000003</v>
      </c>
      <c r="H143" s="40">
        <f t="shared" si="8"/>
        <v>1.3000000000000012E-2</v>
      </c>
      <c r="I143" s="48">
        <f t="shared" si="9"/>
        <v>1.3000000000000012E-2</v>
      </c>
      <c r="L143" s="12" t="s">
        <v>150</v>
      </c>
      <c r="M143" s="23">
        <v>1.9712201852946976E-2</v>
      </c>
      <c r="N143" s="23">
        <v>2.2729509003247071E-2</v>
      </c>
      <c r="O143" s="23">
        <v>2.4E-2</v>
      </c>
      <c r="P143" s="65">
        <v>1.4E-2</v>
      </c>
      <c r="R143" s="40">
        <f t="shared" si="10"/>
        <v>-5.7122018529469753E-3</v>
      </c>
      <c r="S143" s="48">
        <f t="shared" si="11"/>
        <v>-5.7122018529469753E-3</v>
      </c>
    </row>
    <row r="144" spans="1:19" ht="14.1" customHeight="1" x14ac:dyDescent="0.2">
      <c r="B144" s="12" t="s">
        <v>151</v>
      </c>
      <c r="C144" s="23">
        <v>0.87</v>
      </c>
      <c r="D144" s="23">
        <v>0.872</v>
      </c>
      <c r="E144" s="23">
        <v>0.86599999999999999</v>
      </c>
      <c r="F144" s="23">
        <v>0.90900000000000003</v>
      </c>
      <c r="H144" s="40">
        <f t="shared" si="8"/>
        <v>3.9000000000000035E-2</v>
      </c>
      <c r="I144" s="48">
        <f t="shared" si="9"/>
        <v>3.9000000000000035E-2</v>
      </c>
      <c r="L144" s="12" t="s">
        <v>151</v>
      </c>
      <c r="M144" s="23">
        <v>3.3964177086853668E-2</v>
      </c>
      <c r="N144" s="23">
        <v>2.7824620573355819E-2</v>
      </c>
      <c r="O144" s="23">
        <v>3.1E-2</v>
      </c>
      <c r="P144" s="65">
        <v>2.1000000000000001E-2</v>
      </c>
      <c r="R144" s="40">
        <f t="shared" si="10"/>
        <v>-1.2964177086853667E-2</v>
      </c>
      <c r="S144" s="48">
        <f t="shared" si="11"/>
        <v>-1.2964177086853667E-2</v>
      </c>
    </row>
    <row r="145" spans="1:19" ht="14.1" customHeight="1" x14ac:dyDescent="0.2">
      <c r="B145" s="12" t="s">
        <v>152</v>
      </c>
      <c r="C145" s="23">
        <v>0.9</v>
      </c>
      <c r="D145" s="23">
        <v>0.88900000000000001</v>
      </c>
      <c r="E145" s="23">
        <v>0.86299999999999999</v>
      </c>
      <c r="F145" s="23">
        <v>0.92500000000000004</v>
      </c>
      <c r="H145" s="40">
        <f t="shared" si="8"/>
        <v>2.5000000000000022E-2</v>
      </c>
      <c r="I145" s="48">
        <f t="shared" si="9"/>
        <v>2.5000000000000022E-2</v>
      </c>
      <c r="L145" s="12" t="s">
        <v>152</v>
      </c>
      <c r="M145" s="23">
        <v>1.8774157923799006E-2</v>
      </c>
      <c r="N145" s="23">
        <v>1.4689880304679E-2</v>
      </c>
      <c r="O145" s="23">
        <v>2.4E-2</v>
      </c>
      <c r="P145" s="65">
        <v>6.0000000000000001E-3</v>
      </c>
      <c r="R145" s="40">
        <f t="shared" si="10"/>
        <v>-1.2774157923799006E-2</v>
      </c>
      <c r="S145" s="48">
        <f t="shared" si="11"/>
        <v>-1.2774157923799006E-2</v>
      </c>
    </row>
    <row r="146" spans="1:19" ht="14.1" customHeight="1" x14ac:dyDescent="0.2">
      <c r="B146" s="12" t="s">
        <v>153</v>
      </c>
      <c r="C146" s="23">
        <v>0.88</v>
      </c>
      <c r="D146" s="23">
        <v>0.86599999999999999</v>
      </c>
      <c r="E146" s="23">
        <v>0.85299999999999998</v>
      </c>
      <c r="F146" s="23">
        <v>0.90100000000000002</v>
      </c>
      <c r="H146" s="40">
        <f t="shared" si="8"/>
        <v>2.1000000000000019E-2</v>
      </c>
      <c r="I146" s="48">
        <f t="shared" si="9"/>
        <v>2.1000000000000019E-2</v>
      </c>
      <c r="L146" s="12" t="s">
        <v>153</v>
      </c>
      <c r="M146" s="23">
        <v>2.0682926829268294E-2</v>
      </c>
      <c r="N146" s="23">
        <v>2.2417153996101363E-2</v>
      </c>
      <c r="O146" s="23">
        <v>2.5999999999999999E-2</v>
      </c>
      <c r="P146" s="65">
        <v>1.2999999999999999E-2</v>
      </c>
      <c r="R146" s="40">
        <f t="shared" si="10"/>
        <v>-7.6829268292682943E-3</v>
      </c>
      <c r="S146" s="48">
        <f t="shared" si="11"/>
        <v>-7.6829268292682943E-3</v>
      </c>
    </row>
    <row r="147" spans="1:19" ht="14.1" customHeight="1" x14ac:dyDescent="0.2">
      <c r="B147" s="12" t="s">
        <v>154</v>
      </c>
      <c r="C147" s="23">
        <v>0.90900000000000003</v>
      </c>
      <c r="D147" s="23">
        <v>0.89100000000000001</v>
      </c>
      <c r="E147" s="23">
        <v>0.88800000000000001</v>
      </c>
      <c r="F147" s="23">
        <v>0.91600000000000004</v>
      </c>
      <c r="H147" s="40">
        <f t="shared" si="8"/>
        <v>7.0000000000000062E-3</v>
      </c>
      <c r="I147" s="48">
        <f t="shared" si="9"/>
        <v>7.0000000000000062E-3</v>
      </c>
      <c r="L147" s="12" t="s">
        <v>154</v>
      </c>
      <c r="M147" s="23">
        <v>1.3566808644896672E-2</v>
      </c>
      <c r="N147" s="23">
        <v>3.1913221191636539E-2</v>
      </c>
      <c r="O147" s="23">
        <v>2.5000000000000001E-2</v>
      </c>
      <c r="P147" s="65">
        <v>0.02</v>
      </c>
      <c r="R147" s="40">
        <f t="shared" si="10"/>
        <v>6.4331913551033282E-3</v>
      </c>
      <c r="S147" s="48">
        <f t="shared" si="11"/>
        <v>6.4331913551033282E-3</v>
      </c>
    </row>
    <row r="148" spans="1:19" ht="14.1" customHeight="1" x14ac:dyDescent="0.2">
      <c r="B148" s="12" t="s">
        <v>155</v>
      </c>
      <c r="C148" s="23">
        <v>0.90100000000000002</v>
      </c>
      <c r="D148" s="23">
        <v>0.88500000000000001</v>
      </c>
      <c r="E148" s="23">
        <v>0.86399999999999999</v>
      </c>
      <c r="F148" s="23">
        <v>0.90400000000000003</v>
      </c>
      <c r="H148" s="40">
        <f t="shared" si="8"/>
        <v>3.0000000000000027E-3</v>
      </c>
      <c r="I148" s="48">
        <f t="shared" si="9"/>
        <v>3.0000000000000027E-3</v>
      </c>
      <c r="L148" s="12" t="s">
        <v>155</v>
      </c>
      <c r="M148" s="23">
        <v>1.3445821249670446E-2</v>
      </c>
      <c r="N148" s="23">
        <v>1.1518324607329843E-2</v>
      </c>
      <c r="O148" s="23">
        <v>1.2E-2</v>
      </c>
      <c r="P148" s="65">
        <v>1.0999999999999999E-2</v>
      </c>
      <c r="R148" s="40">
        <f t="shared" si="10"/>
        <v>-2.4458212496704466E-3</v>
      </c>
      <c r="S148" s="48">
        <f t="shared" si="11"/>
        <v>-2.4458212496704466E-3</v>
      </c>
    </row>
    <row r="149" spans="1:19" ht="14.1" customHeight="1" x14ac:dyDescent="0.2">
      <c r="B149" s="12" t="s">
        <v>156</v>
      </c>
      <c r="C149" s="23">
        <v>0.88</v>
      </c>
      <c r="D149" s="23">
        <v>0.88</v>
      </c>
      <c r="E149" s="23">
        <v>0.874</v>
      </c>
      <c r="F149" s="23">
        <v>0.91300000000000003</v>
      </c>
      <c r="H149" s="40">
        <f t="shared" si="8"/>
        <v>3.3000000000000029E-2</v>
      </c>
      <c r="I149" s="48">
        <f t="shared" si="9"/>
        <v>3.3000000000000029E-2</v>
      </c>
      <c r="L149" s="12" t="s">
        <v>156</v>
      </c>
      <c r="M149" s="23">
        <v>3.4934497816593885E-2</v>
      </c>
      <c r="N149" s="23">
        <v>2.6204687727471247E-2</v>
      </c>
      <c r="O149" s="23">
        <v>2.4E-2</v>
      </c>
      <c r="P149" s="65">
        <v>1.6E-2</v>
      </c>
      <c r="R149" s="40">
        <f t="shared" si="10"/>
        <v>-1.8934497816593884E-2</v>
      </c>
      <c r="S149" s="48">
        <f t="shared" si="11"/>
        <v>-1.8934497816593884E-2</v>
      </c>
    </row>
    <row r="150" spans="1:19" ht="14.1" customHeight="1" x14ac:dyDescent="0.2">
      <c r="B150" s="12" t="s">
        <v>157</v>
      </c>
      <c r="C150" s="23">
        <v>0.89300000000000002</v>
      </c>
      <c r="D150" s="23">
        <v>0.88</v>
      </c>
      <c r="E150" s="23">
        <v>0.86799999999999999</v>
      </c>
      <c r="F150" s="23">
        <v>0.89800000000000002</v>
      </c>
      <c r="H150" s="40">
        <f t="shared" si="8"/>
        <v>5.0000000000000044E-3</v>
      </c>
      <c r="I150" s="48">
        <f t="shared" si="9"/>
        <v>5.0000000000000044E-3</v>
      </c>
      <c r="L150" s="12" t="s">
        <v>157</v>
      </c>
      <c r="M150" s="23">
        <v>8.6043710204784032E-3</v>
      </c>
      <c r="N150" s="23">
        <v>1.3750429700928154E-2</v>
      </c>
      <c r="O150" s="23">
        <v>0.03</v>
      </c>
      <c r="P150" s="65">
        <v>2.5000000000000001E-2</v>
      </c>
      <c r="R150" s="40">
        <f t="shared" si="10"/>
        <v>1.6395628979521598E-2</v>
      </c>
      <c r="S150" s="48">
        <f t="shared" si="11"/>
        <v>1.6395628979521598E-2</v>
      </c>
    </row>
    <row r="151" spans="1:19" ht="14.1" customHeight="1" x14ac:dyDescent="0.2">
      <c r="B151" s="12" t="s">
        <v>158</v>
      </c>
      <c r="C151" s="23">
        <v>0.91500000000000004</v>
      </c>
      <c r="D151" s="23">
        <v>0.90200000000000002</v>
      </c>
      <c r="E151" s="23">
        <v>0.89600000000000002</v>
      </c>
      <c r="F151" s="23">
        <v>0.92</v>
      </c>
      <c r="H151" s="40">
        <f t="shared" si="8"/>
        <v>5.0000000000000044E-3</v>
      </c>
      <c r="I151" s="48">
        <f t="shared" si="9"/>
        <v>5.0000000000000044E-3</v>
      </c>
      <c r="L151" s="12" t="s">
        <v>158</v>
      </c>
      <c r="M151" s="23">
        <v>2.9012118986412046E-2</v>
      </c>
      <c r="N151" s="23">
        <v>3.2807917888563048E-2</v>
      </c>
      <c r="O151" s="23">
        <v>3.6999999999999998E-2</v>
      </c>
      <c r="P151" s="65">
        <v>2.5999999999999999E-2</v>
      </c>
      <c r="R151" s="40">
        <f t="shared" si="10"/>
        <v>-3.0121189864120469E-3</v>
      </c>
      <c r="S151" s="48">
        <f t="shared" si="11"/>
        <v>-3.0121189864120469E-3</v>
      </c>
    </row>
    <row r="152" spans="1:19" ht="14.1" customHeight="1" x14ac:dyDescent="0.2">
      <c r="B152" s="12" t="s">
        <v>159</v>
      </c>
      <c r="C152" s="23">
        <v>0.91800000000000004</v>
      </c>
      <c r="D152" s="23">
        <v>0.90800000000000003</v>
      </c>
      <c r="E152" s="23">
        <v>0.90800000000000003</v>
      </c>
      <c r="F152" s="23">
        <v>0.92300000000000004</v>
      </c>
      <c r="H152" s="40">
        <f t="shared" si="8"/>
        <v>5.0000000000000044E-3</v>
      </c>
      <c r="I152" s="48">
        <f t="shared" si="9"/>
        <v>5.0000000000000044E-3</v>
      </c>
      <c r="L152" s="12" t="s">
        <v>159</v>
      </c>
      <c r="M152" s="23">
        <v>7.7051228654727195E-3</v>
      </c>
      <c r="N152" s="23">
        <v>1.4363030807660283E-2</v>
      </c>
      <c r="O152" s="23">
        <v>1.0999999999999999E-2</v>
      </c>
      <c r="P152" s="65">
        <v>1.2999999999999999E-2</v>
      </c>
      <c r="R152" s="40">
        <f t="shared" si="10"/>
        <v>5.2948771345272799E-3</v>
      </c>
      <c r="S152" s="48">
        <f t="shared" si="11"/>
        <v>5.2948771345272799E-3</v>
      </c>
    </row>
    <row r="153" spans="1:19" ht="14.1" customHeight="1" x14ac:dyDescent="0.2">
      <c r="B153" s="12" t="s">
        <v>160</v>
      </c>
      <c r="C153" s="23">
        <v>0.88</v>
      </c>
      <c r="D153" s="23">
        <v>0.88800000000000001</v>
      </c>
      <c r="E153" s="23">
        <v>0.874</v>
      </c>
      <c r="F153" s="23">
        <v>0.90200000000000002</v>
      </c>
      <c r="H153" s="40">
        <f t="shared" si="8"/>
        <v>2.200000000000002E-2</v>
      </c>
      <c r="I153" s="48">
        <f t="shared" si="9"/>
        <v>2.200000000000002E-2</v>
      </c>
      <c r="L153" s="12" t="s">
        <v>160</v>
      </c>
      <c r="M153" s="23">
        <v>3.8596948754726822E-2</v>
      </c>
      <c r="N153" s="23">
        <v>1.4009599169801532E-2</v>
      </c>
      <c r="O153" s="23">
        <v>3.6999999999999998E-2</v>
      </c>
      <c r="P153" s="65">
        <v>2.1999999999999999E-2</v>
      </c>
      <c r="R153" s="40">
        <f t="shared" si="10"/>
        <v>-1.6596948754726823E-2</v>
      </c>
      <c r="S153" s="48">
        <f t="shared" si="11"/>
        <v>-1.6596948754726823E-2</v>
      </c>
    </row>
    <row r="154" spans="1:19" ht="14.1" customHeight="1" x14ac:dyDescent="0.2">
      <c r="B154" s="12" t="s">
        <v>161</v>
      </c>
      <c r="C154" s="23">
        <v>0.88100000000000001</v>
      </c>
      <c r="D154" s="23">
        <v>0.86699999999999999</v>
      </c>
      <c r="E154" s="23">
        <v>0.86499999999999999</v>
      </c>
      <c r="F154" s="23">
        <v>0.91300000000000003</v>
      </c>
      <c r="H154" s="40">
        <f t="shared" si="8"/>
        <v>3.2000000000000028E-2</v>
      </c>
      <c r="I154" s="48">
        <f t="shared" si="9"/>
        <v>3.2000000000000028E-2</v>
      </c>
      <c r="L154" s="12" t="s">
        <v>161</v>
      </c>
      <c r="M154" s="23">
        <v>2.9977794226498891E-2</v>
      </c>
      <c r="N154" s="23">
        <v>3.9867109634551492E-2</v>
      </c>
      <c r="O154" s="23">
        <v>4.2000000000000003E-2</v>
      </c>
      <c r="P154" s="65">
        <v>2.1000000000000001E-2</v>
      </c>
      <c r="R154" s="40">
        <f t="shared" si="10"/>
        <v>-8.9777942264988898E-3</v>
      </c>
      <c r="S154" s="48">
        <f t="shared" si="11"/>
        <v>-8.9777942264988898E-3</v>
      </c>
    </row>
    <row r="155" spans="1:19" ht="14.1" customHeight="1" x14ac:dyDescent="0.2">
      <c r="A155" s="28" t="s">
        <v>162</v>
      </c>
      <c r="B155" s="27"/>
      <c r="C155" s="30">
        <v>0.87</v>
      </c>
      <c r="D155" s="30">
        <v>0.85799999999999998</v>
      </c>
      <c r="E155" s="30">
        <v>0.86099999999999999</v>
      </c>
      <c r="F155" s="30">
        <v>0.88800000000000001</v>
      </c>
      <c r="G155" s="28"/>
      <c r="H155" s="41">
        <f t="shared" si="8"/>
        <v>1.8000000000000016E-2</v>
      </c>
      <c r="I155" s="50">
        <f t="shared" si="9"/>
        <v>1.8000000000000016E-2</v>
      </c>
      <c r="K155" s="28" t="s">
        <v>162</v>
      </c>
      <c r="L155" s="27"/>
      <c r="M155" s="30">
        <v>4.8619582664526484E-2</v>
      </c>
      <c r="N155" s="30">
        <v>5.6307968805160626E-2</v>
      </c>
      <c r="O155" s="30">
        <v>0.05</v>
      </c>
      <c r="P155" s="30">
        <v>4.3999999999999997E-2</v>
      </c>
      <c r="Q155" s="28"/>
      <c r="R155" s="41">
        <f t="shared" si="10"/>
        <v>-4.6195826645264865E-3</v>
      </c>
      <c r="S155" s="58">
        <f t="shared" si="11"/>
        <v>-4.6195826645264865E-3</v>
      </c>
    </row>
    <row r="156" spans="1:19" ht="14.1" customHeight="1" x14ac:dyDescent="0.2">
      <c r="B156" s="12" t="s">
        <v>163</v>
      </c>
      <c r="C156" s="23">
        <v>0.82699999999999996</v>
      </c>
      <c r="D156" s="23">
        <v>0.82699999999999996</v>
      </c>
      <c r="E156" s="23">
        <v>0.84</v>
      </c>
      <c r="F156" s="23">
        <v>0.88600000000000001</v>
      </c>
      <c r="H156" s="40">
        <f t="shared" si="8"/>
        <v>5.9000000000000052E-2</v>
      </c>
      <c r="I156" s="48">
        <f t="shared" si="9"/>
        <v>5.9000000000000052E-2</v>
      </c>
      <c r="L156" s="12" t="s">
        <v>163</v>
      </c>
      <c r="M156" s="23">
        <v>0.10614849187935035</v>
      </c>
      <c r="N156" s="23">
        <v>0.10158256690695169</v>
      </c>
      <c r="O156" s="23">
        <v>7.6999999999999999E-2</v>
      </c>
      <c r="P156" s="65">
        <v>3.3000000000000002E-2</v>
      </c>
      <c r="R156" s="40">
        <f t="shared" si="10"/>
        <v>-7.3148491879350352E-2</v>
      </c>
      <c r="S156" s="48">
        <f t="shared" si="11"/>
        <v>-7.3148491879350352E-2</v>
      </c>
    </row>
    <row r="157" spans="1:19" ht="14.1" customHeight="1" x14ac:dyDescent="0.2">
      <c r="B157" s="12" t="s">
        <v>164</v>
      </c>
      <c r="C157" s="23">
        <v>0.85299999999999998</v>
      </c>
      <c r="D157" s="23">
        <v>0.84799999999999998</v>
      </c>
      <c r="E157" s="23">
        <v>0.84599999999999997</v>
      </c>
      <c r="F157" s="23">
        <v>0.80100000000000005</v>
      </c>
      <c r="H157" s="40">
        <f t="shared" si="8"/>
        <v>-5.1999999999999935E-2</v>
      </c>
      <c r="I157" s="48">
        <f t="shared" si="9"/>
        <v>-5.1999999999999935E-2</v>
      </c>
      <c r="L157" s="12" t="s">
        <v>164</v>
      </c>
      <c r="M157" s="23">
        <v>1.8130539887187751E-2</v>
      </c>
      <c r="N157" s="23">
        <v>1.8533440773569703E-2</v>
      </c>
      <c r="O157" s="23">
        <v>3.7999999999999999E-2</v>
      </c>
      <c r="P157" s="65">
        <v>0.114</v>
      </c>
      <c r="R157" s="40">
        <f t="shared" si="10"/>
        <v>9.5869460112812249E-2</v>
      </c>
      <c r="S157" s="48">
        <f t="shared" si="11"/>
        <v>9.5869460112812249E-2</v>
      </c>
    </row>
    <row r="158" spans="1:19" ht="14.1" customHeight="1" x14ac:dyDescent="0.2">
      <c r="B158" s="12" t="s">
        <v>165</v>
      </c>
      <c r="C158" s="23">
        <v>0.871</v>
      </c>
      <c r="D158" s="23">
        <v>0.84299999999999997</v>
      </c>
      <c r="E158" s="23">
        <v>0.85599999999999998</v>
      </c>
      <c r="F158" s="23">
        <v>0.89300000000000002</v>
      </c>
      <c r="H158" s="40">
        <f t="shared" si="8"/>
        <v>2.200000000000002E-2</v>
      </c>
      <c r="I158" s="48">
        <f t="shared" si="9"/>
        <v>2.200000000000002E-2</v>
      </c>
      <c r="L158" s="12" t="s">
        <v>165</v>
      </c>
      <c r="M158" s="23">
        <v>5.7687887841875431E-2</v>
      </c>
      <c r="N158" s="23">
        <v>8.9864398988738214E-2</v>
      </c>
      <c r="O158" s="23">
        <v>0.05</v>
      </c>
      <c r="P158" s="65">
        <v>5.3999999999999999E-2</v>
      </c>
      <c r="R158" s="40">
        <f t="shared" si="10"/>
        <v>-3.6878878418754313E-3</v>
      </c>
      <c r="S158" s="48">
        <f t="shared" si="11"/>
        <v>-3.6878878418754313E-3</v>
      </c>
    </row>
    <row r="159" spans="1:19" ht="14.1" customHeight="1" x14ac:dyDescent="0.2">
      <c r="B159" s="12" t="s">
        <v>166</v>
      </c>
      <c r="C159" s="23">
        <v>0.91100000000000003</v>
      </c>
      <c r="D159" s="23">
        <v>0.89600000000000002</v>
      </c>
      <c r="E159" s="23">
        <v>0.88400000000000001</v>
      </c>
      <c r="F159" s="23">
        <v>0.92</v>
      </c>
      <c r="H159" s="40">
        <f t="shared" si="8"/>
        <v>9.000000000000008E-3</v>
      </c>
      <c r="I159" s="48">
        <f t="shared" si="9"/>
        <v>9.000000000000008E-3</v>
      </c>
      <c r="L159" s="12" t="s">
        <v>166</v>
      </c>
      <c r="M159" s="23">
        <v>2.0139426800929512E-2</v>
      </c>
      <c r="N159" s="23">
        <v>2.5989138867339022E-2</v>
      </c>
      <c r="O159" s="23">
        <v>2.5000000000000001E-2</v>
      </c>
      <c r="P159" s="65">
        <v>2.1000000000000001E-2</v>
      </c>
      <c r="R159" s="40">
        <f t="shared" si="10"/>
        <v>8.6057319907048915E-4</v>
      </c>
      <c r="S159" s="48">
        <f t="shared" si="11"/>
        <v>8.6057319907048915E-4</v>
      </c>
    </row>
    <row r="160" spans="1:19" ht="14.1" customHeight="1" x14ac:dyDescent="0.2">
      <c r="B160" s="12" t="s">
        <v>167</v>
      </c>
      <c r="C160" s="23">
        <v>0.86299999999999999</v>
      </c>
      <c r="D160" s="23">
        <v>0.874</v>
      </c>
      <c r="E160" s="23">
        <v>0.85799999999999998</v>
      </c>
      <c r="F160" s="23">
        <v>0.873</v>
      </c>
      <c r="H160" s="40">
        <f t="shared" si="8"/>
        <v>1.0000000000000009E-2</v>
      </c>
      <c r="I160" s="48">
        <f t="shared" si="9"/>
        <v>1.0000000000000009E-2</v>
      </c>
      <c r="L160" s="12" t="s">
        <v>167</v>
      </c>
      <c r="M160" s="23">
        <v>4.3537047052460788E-2</v>
      </c>
      <c r="N160" s="23">
        <v>3.9826605256028179E-2</v>
      </c>
      <c r="O160" s="23">
        <v>3.5999999999999997E-2</v>
      </c>
      <c r="P160" s="65">
        <v>4.3999999999999997E-2</v>
      </c>
      <c r="R160" s="40">
        <f t="shared" si="10"/>
        <v>4.629529475392094E-4</v>
      </c>
      <c r="S160" s="48">
        <f t="shared" si="11"/>
        <v>4.629529475392094E-4</v>
      </c>
    </row>
    <row r="161" spans="2:19" ht="14.1" customHeight="1" x14ac:dyDescent="0.2">
      <c r="B161" s="12" t="s">
        <v>168</v>
      </c>
      <c r="C161" s="23">
        <v>0.84399999999999997</v>
      </c>
      <c r="D161" s="23">
        <v>0.82</v>
      </c>
      <c r="E161" s="23">
        <v>0.82899999999999996</v>
      </c>
      <c r="F161" s="23">
        <v>0.86799999999999999</v>
      </c>
      <c r="H161" s="40">
        <f t="shared" si="8"/>
        <v>2.4000000000000021E-2</v>
      </c>
      <c r="I161" s="48">
        <f t="shared" si="9"/>
        <v>2.4000000000000021E-2</v>
      </c>
      <c r="L161" s="12" t="s">
        <v>168</v>
      </c>
      <c r="M161" s="23">
        <v>5.8872443040079825E-2</v>
      </c>
      <c r="N161" s="23">
        <v>8.3872037129123153E-2</v>
      </c>
      <c r="O161" s="23">
        <v>7.1999999999999995E-2</v>
      </c>
      <c r="P161" s="65">
        <v>5.2999999999999999E-2</v>
      </c>
      <c r="R161" s="40">
        <f t="shared" si="10"/>
        <v>-5.8724430400798264E-3</v>
      </c>
      <c r="S161" s="48">
        <f t="shared" si="11"/>
        <v>-5.8724430400798264E-3</v>
      </c>
    </row>
    <row r="162" spans="2:19" ht="14.1" customHeight="1" x14ac:dyDescent="0.2">
      <c r="B162" s="12" t="s">
        <v>169</v>
      </c>
      <c r="C162" s="23">
        <v>0.92200000000000004</v>
      </c>
      <c r="D162" s="23">
        <v>0.91</v>
      </c>
      <c r="E162" s="23">
        <v>0.90700000000000003</v>
      </c>
      <c r="F162" s="23">
        <v>0.91800000000000004</v>
      </c>
      <c r="H162" s="40">
        <f t="shared" si="8"/>
        <v>-4.0000000000000036E-3</v>
      </c>
      <c r="I162" s="48">
        <f t="shared" si="9"/>
        <v>-4.0000000000000036E-3</v>
      </c>
      <c r="L162" s="12" t="s">
        <v>169</v>
      </c>
      <c r="M162" s="23">
        <v>1.5098468271334792E-2</v>
      </c>
      <c r="N162" s="23">
        <v>2.5338575797291395E-2</v>
      </c>
      <c r="O162" s="23">
        <v>2.8000000000000001E-2</v>
      </c>
      <c r="P162" s="65">
        <v>2.5999999999999999E-2</v>
      </c>
      <c r="R162" s="40">
        <f t="shared" si="10"/>
        <v>1.0901531728665207E-2</v>
      </c>
      <c r="S162" s="48">
        <f t="shared" si="11"/>
        <v>1.0901531728665207E-2</v>
      </c>
    </row>
    <row r="163" spans="2:19" ht="14.1" customHeight="1" x14ac:dyDescent="0.2">
      <c r="B163" s="12" t="s">
        <v>170</v>
      </c>
      <c r="C163" s="23">
        <v>0.89700000000000002</v>
      </c>
      <c r="D163" s="23">
        <v>0.89900000000000002</v>
      </c>
      <c r="E163" s="23">
        <v>0.88100000000000001</v>
      </c>
      <c r="F163" s="23">
        <v>0.88500000000000001</v>
      </c>
      <c r="H163" s="40">
        <f t="shared" si="8"/>
        <v>-1.2000000000000011E-2</v>
      </c>
      <c r="I163" s="48">
        <f t="shared" si="9"/>
        <v>-1.2000000000000011E-2</v>
      </c>
      <c r="L163" s="12" t="s">
        <v>170</v>
      </c>
      <c r="M163" s="23">
        <v>2.2715125601282738E-2</v>
      </c>
      <c r="N163" s="23">
        <v>2.2290443139348637E-2</v>
      </c>
      <c r="O163" s="23">
        <v>7.0999999999999994E-2</v>
      </c>
      <c r="P163" s="65">
        <v>6.6000000000000003E-2</v>
      </c>
      <c r="R163" s="40">
        <f t="shared" si="10"/>
        <v>4.3284874398717268E-2</v>
      </c>
      <c r="S163" s="48">
        <f t="shared" si="11"/>
        <v>4.3284874398717268E-2</v>
      </c>
    </row>
    <row r="164" spans="2:19" ht="14.1" customHeight="1" x14ac:dyDescent="0.2">
      <c r="B164" s="12" t="s">
        <v>171</v>
      </c>
      <c r="C164" s="23">
        <v>0.84499999999999997</v>
      </c>
      <c r="D164" s="23">
        <v>0.85299999999999998</v>
      </c>
      <c r="E164" s="23">
        <v>0.84599999999999997</v>
      </c>
      <c r="F164" s="23">
        <v>0.871</v>
      </c>
      <c r="H164" s="40">
        <f t="shared" si="8"/>
        <v>2.6000000000000023E-2</v>
      </c>
      <c r="I164" s="48">
        <f t="shared" si="9"/>
        <v>2.6000000000000023E-2</v>
      </c>
      <c r="L164" s="12" t="s">
        <v>171</v>
      </c>
      <c r="M164" s="23">
        <v>6.4909847434119275E-2</v>
      </c>
      <c r="N164" s="23">
        <v>4.9777530589543935E-2</v>
      </c>
      <c r="O164" s="23">
        <v>3.5000000000000003E-2</v>
      </c>
      <c r="P164" s="65">
        <v>4.4999999999999998E-2</v>
      </c>
      <c r="R164" s="40">
        <f t="shared" si="10"/>
        <v>-1.9909847434119277E-2</v>
      </c>
      <c r="S164" s="48">
        <f t="shared" si="11"/>
        <v>-1.9909847434119277E-2</v>
      </c>
    </row>
    <row r="165" spans="2:19" ht="14.1" customHeight="1" x14ac:dyDescent="0.2">
      <c r="B165" s="12" t="s">
        <v>172</v>
      </c>
      <c r="C165" s="23">
        <v>0.88300000000000001</v>
      </c>
      <c r="D165" s="23">
        <v>0.84599999999999997</v>
      </c>
      <c r="E165" s="23">
        <v>0.85899999999999999</v>
      </c>
      <c r="F165" s="23">
        <v>0.89500000000000002</v>
      </c>
      <c r="H165" s="40">
        <f t="shared" si="8"/>
        <v>1.2000000000000011E-2</v>
      </c>
      <c r="I165" s="48">
        <f t="shared" si="9"/>
        <v>1.2000000000000011E-2</v>
      </c>
      <c r="L165" s="12" t="s">
        <v>172</v>
      </c>
      <c r="M165" s="23">
        <v>4.5092108880945836E-2</v>
      </c>
      <c r="N165" s="23">
        <v>8.9108910891089105E-2</v>
      </c>
      <c r="O165" s="23">
        <v>8.2000000000000003E-2</v>
      </c>
      <c r="P165" s="65">
        <v>5.0999999999999997E-2</v>
      </c>
      <c r="R165" s="40">
        <f t="shared" si="10"/>
        <v>5.9078911190541608E-3</v>
      </c>
      <c r="S165" s="48">
        <f t="shared" si="11"/>
        <v>5.9078911190541608E-3</v>
      </c>
    </row>
    <row r="166" spans="2:19" ht="14.1" customHeight="1" x14ac:dyDescent="0.2">
      <c r="B166" s="12" t="s">
        <v>173</v>
      </c>
      <c r="C166" s="23">
        <v>0.875</v>
      </c>
      <c r="D166" s="23">
        <v>0.88</v>
      </c>
      <c r="E166" s="23">
        <v>0.875</v>
      </c>
      <c r="F166" s="23">
        <v>0.91</v>
      </c>
      <c r="H166" s="40">
        <f t="shared" si="8"/>
        <v>3.5000000000000031E-2</v>
      </c>
      <c r="I166" s="48">
        <f t="shared" si="9"/>
        <v>3.5000000000000031E-2</v>
      </c>
      <c r="L166" s="12" t="s">
        <v>173</v>
      </c>
      <c r="M166" s="23">
        <v>2.5115110925073254E-2</v>
      </c>
      <c r="N166" s="23">
        <v>1.3824884792626729E-2</v>
      </c>
      <c r="O166" s="23">
        <v>1.2999999999999999E-2</v>
      </c>
      <c r="P166" s="65">
        <v>0.01</v>
      </c>
      <c r="R166" s="40">
        <f t="shared" si="10"/>
        <v>-1.5115110925073253E-2</v>
      </c>
      <c r="S166" s="48">
        <f t="shared" si="11"/>
        <v>-1.5115110925073253E-2</v>
      </c>
    </row>
    <row r="167" spans="2:19" ht="14.1" customHeight="1" x14ac:dyDescent="0.2">
      <c r="B167" s="12" t="s">
        <v>174</v>
      </c>
      <c r="C167" s="23">
        <v>0.90200000000000002</v>
      </c>
      <c r="D167" s="23">
        <v>0.85099999999999998</v>
      </c>
      <c r="E167" s="23">
        <v>0.877</v>
      </c>
      <c r="F167" s="23">
        <v>0.90100000000000002</v>
      </c>
      <c r="H167" s="40">
        <f t="shared" si="8"/>
        <v>-1.0000000000000009E-3</v>
      </c>
      <c r="I167" s="48">
        <f t="shared" si="9"/>
        <v>-1.0000000000000009E-3</v>
      </c>
      <c r="L167" s="12" t="s">
        <v>174</v>
      </c>
      <c r="M167" s="23">
        <v>1.8202502844141068E-2</v>
      </c>
      <c r="N167" s="23">
        <v>3.8931514634839445E-2</v>
      </c>
      <c r="O167" s="23">
        <v>1.0999999999999999E-2</v>
      </c>
      <c r="P167" s="65">
        <v>3.9E-2</v>
      </c>
      <c r="R167" s="40">
        <f t="shared" si="10"/>
        <v>2.0797497155858932E-2</v>
      </c>
      <c r="S167" s="48">
        <f t="shared" si="11"/>
        <v>2.0797497155858932E-2</v>
      </c>
    </row>
    <row r="168" spans="2:19" x14ac:dyDescent="0.2">
      <c r="D168" s="23"/>
      <c r="E168" s="23"/>
    </row>
    <row r="169" spans="2:19" x14ac:dyDescent="0.2">
      <c r="D169" s="23"/>
      <c r="E169" s="23"/>
    </row>
    <row r="170" spans="2:19" x14ac:dyDescent="0.2">
      <c r="D170" s="23"/>
      <c r="E170" s="23"/>
    </row>
    <row r="171" spans="2:19" x14ac:dyDescent="0.2">
      <c r="D171" s="23"/>
      <c r="E171" s="23"/>
    </row>
  </sheetData>
  <mergeCells count="2">
    <mergeCell ref="H6:I6"/>
    <mergeCell ref="R6:S6"/>
  </mergeCells>
  <phoneticPr fontId="4" type="noConversion"/>
  <conditionalFormatting sqref="I7:I27 I91:I104 I132:I154 I156:I167 I29:I61 I63:I73 I75:I89 I106:I114 I116:I130">
    <cfRule type="iconSet" priority="38">
      <iconSet iconSet="3ArrowsGray" showValue="0">
        <cfvo type="percent" val="0"/>
        <cfvo type="num" val="0"/>
        <cfvo type="num" val="0.01"/>
      </iconSet>
    </cfRule>
  </conditionalFormatting>
  <conditionalFormatting sqref="S7:S27 S91:S104 S132:S154 S156:S167 S29:S61 S63:S73 S75:S89 S106:S114 S116:S130">
    <cfRule type="iconSet" priority="40">
      <iconSet iconSet="3ArrowsGray" showValue="0">
        <cfvo type="percent" val="0"/>
        <cfvo type="num" val="0"/>
        <cfvo type="num" val="0.01"/>
      </iconSet>
    </cfRule>
  </conditionalFormatting>
  <conditionalFormatting sqref="I28">
    <cfRule type="iconSet" priority="15">
      <iconSet iconSet="3ArrowsGray" showValue="0">
        <cfvo type="percent" val="0"/>
        <cfvo type="num" val="0"/>
        <cfvo type="num" val="0.01"/>
      </iconSet>
    </cfRule>
  </conditionalFormatting>
  <conditionalFormatting sqref="S28">
    <cfRule type="iconSet" priority="16">
      <iconSet iconSet="3ArrowsGray" showValue="0">
        <cfvo type="percent" val="0"/>
        <cfvo type="num" val="0"/>
        <cfvo type="num" val="0.01"/>
      </iconSet>
    </cfRule>
  </conditionalFormatting>
  <conditionalFormatting sqref="I62">
    <cfRule type="iconSet" priority="13">
      <iconSet iconSet="3ArrowsGray" showValue="0">
        <cfvo type="percent" val="0"/>
        <cfvo type="num" val="0"/>
        <cfvo type="num" val="0.01"/>
      </iconSet>
    </cfRule>
  </conditionalFormatting>
  <conditionalFormatting sqref="S62">
    <cfRule type="iconSet" priority="14">
      <iconSet iconSet="3ArrowsGray" showValue="0">
        <cfvo type="percent" val="0"/>
        <cfvo type="num" val="0"/>
        <cfvo type="num" val="0.01"/>
      </iconSet>
    </cfRule>
  </conditionalFormatting>
  <conditionalFormatting sqref="I74">
    <cfRule type="iconSet" priority="11">
      <iconSet iconSet="3ArrowsGray" showValue="0">
        <cfvo type="percent" val="0"/>
        <cfvo type="num" val="0"/>
        <cfvo type="num" val="0.01"/>
      </iconSet>
    </cfRule>
  </conditionalFormatting>
  <conditionalFormatting sqref="S74">
    <cfRule type="iconSet" priority="12">
      <iconSet iconSet="3ArrowsGray" showValue="0">
        <cfvo type="percent" val="0"/>
        <cfvo type="num" val="0"/>
        <cfvo type="num" val="0.01"/>
      </iconSet>
    </cfRule>
  </conditionalFormatting>
  <conditionalFormatting sqref="I90">
    <cfRule type="iconSet" priority="9">
      <iconSet iconSet="3ArrowsGray" showValue="0">
        <cfvo type="percent" val="0"/>
        <cfvo type="num" val="0"/>
        <cfvo type="num" val="0.01"/>
      </iconSet>
    </cfRule>
  </conditionalFormatting>
  <conditionalFormatting sqref="S90">
    <cfRule type="iconSet" priority="10">
      <iconSet iconSet="3ArrowsGray" showValue="0">
        <cfvo type="percent" val="0"/>
        <cfvo type="num" val="0"/>
        <cfvo type="num" val="0.01"/>
      </iconSet>
    </cfRule>
  </conditionalFormatting>
  <conditionalFormatting sqref="I105">
    <cfRule type="iconSet" priority="7">
      <iconSet iconSet="3ArrowsGray" showValue="0">
        <cfvo type="percent" val="0"/>
        <cfvo type="num" val="0"/>
        <cfvo type="num" val="0.01"/>
      </iconSet>
    </cfRule>
  </conditionalFormatting>
  <conditionalFormatting sqref="S105">
    <cfRule type="iconSet" priority="8">
      <iconSet iconSet="3ArrowsGray" showValue="0">
        <cfvo type="percent" val="0"/>
        <cfvo type="num" val="0"/>
        <cfvo type="num" val="0.01"/>
      </iconSet>
    </cfRule>
  </conditionalFormatting>
  <conditionalFormatting sqref="I115">
    <cfRule type="iconSet" priority="5">
      <iconSet iconSet="3ArrowsGray" showValue="0">
        <cfvo type="percent" val="0"/>
        <cfvo type="num" val="0"/>
        <cfvo type="num" val="0.01"/>
      </iconSet>
    </cfRule>
  </conditionalFormatting>
  <conditionalFormatting sqref="S115">
    <cfRule type="iconSet" priority="6">
      <iconSet iconSet="3ArrowsGray" showValue="0">
        <cfvo type="percent" val="0"/>
        <cfvo type="num" val="0"/>
        <cfvo type="num" val="0.01"/>
      </iconSet>
    </cfRule>
  </conditionalFormatting>
  <conditionalFormatting sqref="I131">
    <cfRule type="iconSet" priority="3">
      <iconSet iconSet="3ArrowsGray" showValue="0">
        <cfvo type="percent" val="0"/>
        <cfvo type="num" val="0"/>
        <cfvo type="num" val="0.01"/>
      </iconSet>
    </cfRule>
  </conditionalFormatting>
  <conditionalFormatting sqref="S131">
    <cfRule type="iconSet" priority="4">
      <iconSet iconSet="3ArrowsGray" showValue="0">
        <cfvo type="percent" val="0"/>
        <cfvo type="num" val="0"/>
        <cfvo type="num" val="0.01"/>
      </iconSet>
    </cfRule>
  </conditionalFormatting>
  <conditionalFormatting sqref="I155">
    <cfRule type="iconSet" priority="1">
      <iconSet iconSet="3ArrowsGray" showValue="0">
        <cfvo type="percent" val="0"/>
        <cfvo type="num" val="0"/>
        <cfvo type="num" val="0.01"/>
      </iconSet>
    </cfRule>
  </conditionalFormatting>
  <conditionalFormatting sqref="S155">
    <cfRule type="iconSet" priority="2">
      <iconSet iconSet="3ArrowsGray" showValue="0">
        <cfvo type="percent" val="0"/>
        <cfvo type="num" val="0"/>
        <cfvo type="num" val="0.01"/>
      </iconSet>
    </cfRule>
  </conditionalFormatting>
  <pageMargins left="0.78740157480314965" right="0.19685039370078741" top="0.78740157480314965" bottom="0.39370078740157483" header="0.51181102362204722" footer="0.51181102362204722"/>
  <pageSetup paperSize="9" scale="76" fitToHeight="0" orientation="landscape" r:id="rId1"/>
  <headerFooter alignWithMargins="0"/>
  <rowBreaks count="2" manualBreakCount="2">
    <brk id="89" max="16383" man="1"/>
    <brk id="13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fcff89b5-5d6d-4e65-a829-6f4a98dd03af" ContentTypeId="0x0101007F645D6FBA204A029FECB8BFC6578C39005279853530254253B886E13194843F8A003AA4A7828D8545A79A93568013812348"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b8cb3cbd-ce5c-4a72-9da4-9013f91c5903">
      <Value>4</Value>
      <Value>2</Value>
      <Value>1</Value>
    </TaxCatchAll>
    <IWPOwnerTaxHTField0 xmlns="c41e37ca-75e1-4ed8-b406-f7060dfaaaf2">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IWPOwnerTaxHTField0>
    <IWPContributor xmlns="c41e37ca-75e1-4ed8-b406-f7060dfaaaf2">
      <UserInfo>
        <DisplayName/>
        <AccountId xsi:nil="true"/>
        <AccountType/>
      </UserInfo>
    </IWPContributor>
    <IWPSubjectTaxHTField0 xmlns="c41e37ca-75e1-4ed8-b406-f7060dfaaaf2">
      <Terms xmlns="http://schemas.microsoft.com/office/infopath/2007/PartnerControls"/>
    </IWPSubjectTaxHTField0>
    <IWPFunctionTaxHTField0 xmlns="c41e37ca-75e1-4ed8-b406-f7060dfaaaf2">
      <Terms xmlns="http://schemas.microsoft.com/office/infopath/2007/PartnerControls"/>
    </IWPFunctionTaxHTField0>
    <IWPOrganisationalUnitTaxHTField0 xmlns="c41e37ca-75e1-4ed8-b406-f7060dfaaaf2">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cc08a6d4-dfde-4d0f-bd85-069ebcef80d5</TermId>
        </TermInfo>
      </Terms>
    </IWPOrganisationalUnitTaxHTField0>
    <IWPRightsProtectiveMarkingTaxHTField0 xmlns="c41e37ca-75e1-4ed8-b406-f7060dfaaaf2">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0884c477-2e62-47ea-b19c-5af6e91124c5</TermId>
        </TermInfo>
      </Terms>
    </IWPRightsProtectiveMarkingTaxHTField0>
    <IWPSiteTypeTaxHTField0 xmlns="c41e37ca-75e1-4ed8-b406-f7060dfaaaf2">
      <Terms xmlns="http://schemas.microsoft.com/office/infopath/2007/PartnerControls"/>
    </IWPSiteTypeTaxHTField0>
    <Comments xmlns="http://schemas.microsoft.com/sharepoint/v3" xsi:nil="true"/>
    <_dlc_DocId xmlns="b8cb3cbd-ce5c-4a72-9da4-9013f91c5903">AE346UAQ2TMV-6-14129</_dlc_DocId>
    <_dlc_DocIdUrl xmlns="b8cb3cbd-ce5c-4a72-9da4-9013f91c5903">
      <Url>http://workplaces/sites/qp/b/_layouts/DocIdRedir.aspx?ID=AE346UAQ2TMV-6-14129</Url>
      <Description>AE346UAQ2TMV-6-14129</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ct:contentTypeSchema xmlns:ct="http://schemas.microsoft.com/office/2006/metadata/contentType" xmlns:ma="http://schemas.microsoft.com/office/2006/metadata/properties/metaAttributes" ct:_="" ma:_="" ma:contentTypeName="Policy briefing" ma:contentTypeID="0x0101007F645D6FBA204A029FECB8BFC6578C39005279853530254253B886E13194843F8A003AA4A7828D8545A79A9356801381234800806D0116B50642439EFA9EEAB0F1C410" ma:contentTypeVersion="9" ma:contentTypeDescription="For departmental policy briefings. Records retained for 10 years." ma:contentTypeScope="" ma:versionID="4cf48f389a700114bf4134f8a37ef0bc">
  <xsd:schema xmlns:xsd="http://www.w3.org/2001/XMLSchema" xmlns:xs="http://www.w3.org/2001/XMLSchema" xmlns:p="http://schemas.microsoft.com/office/2006/metadata/properties" xmlns:ns1="http://schemas.microsoft.com/sharepoint/v3" xmlns:ns2="b8cb3cbd-ce5c-4a72-9da4-9013f91c5903" xmlns:ns3="c41e37ca-75e1-4ed8-b406-f7060dfaaaf2" targetNamespace="http://schemas.microsoft.com/office/2006/metadata/properties" ma:root="true" ma:fieldsID="7831863ae0c3cd64f339ec3018ce4658" ns1:_="" ns2:_="" ns3:_="">
    <xsd:import namespace="http://schemas.microsoft.com/sharepoint/v3"/>
    <xsd:import namespace="b8cb3cbd-ce5c-4a72-9da4-9013f91c5903"/>
    <xsd:import namespace="c41e37ca-75e1-4ed8-b406-f7060dfaaaf2"/>
    <xsd:element name="properties">
      <xsd:complexType>
        <xsd:sequence>
          <xsd:element name="documentManagement">
            <xsd:complexType>
              <xsd:all>
                <xsd:element ref="ns2:_dlc_DocId" minOccurs="0"/>
                <xsd:element ref="ns2:_dlc_DocIdUrl" minOccurs="0"/>
                <xsd:element ref="ns2:_dlc_DocIdPersistId" minOccurs="0"/>
                <xsd:element ref="ns1:Comments" minOccurs="0"/>
                <xsd:element ref="ns3:IWPContributor" minOccurs="0"/>
                <xsd:element ref="ns3:IWPFunctionTaxHTField0" minOccurs="0"/>
                <xsd:element ref="ns3:IWPOwnerTaxHTField0" minOccurs="0"/>
                <xsd:element ref="ns3:IWPRightsProtectiveMarkingTaxHTField0" minOccurs="0"/>
                <xsd:element ref="ns3:IWPSubjectTaxHTField0" minOccurs="0"/>
                <xsd:element ref="ns3:IWPSiteTypeTaxHTField0" minOccurs="0"/>
                <xsd:element ref="ns2:TaxCatchAll" minOccurs="0"/>
                <xsd:element ref="ns2:TaxCatchAllLabel" minOccurs="0"/>
                <xsd:element ref="ns3:IWPOrganisationalUnitTaxHTField0" minOccurs="0"/>
                <xsd:element ref="ns1:_vti_ItemDeclaredRecor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11" nillable="true" ma:displayName="Description" ma:hidden="true" ma:internalName="Comments">
      <xsd:simpleType>
        <xsd:restriction base="dms:Note">
          <xsd:maxLength value="255"/>
        </xsd:restriction>
      </xsd:simpleType>
    </xsd:element>
    <xsd:element name="_vti_ItemDeclaredRecord" ma:index="27" nillable="true" ma:displayName="Declared Record" ma:hidden="true" ma:internalName="_vti_ItemDeclaredRecord"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cb3cbd-ce5c-4a72-9da4-9013f91c590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3" nillable="true" ma:displayName="Taxonomy Catch All Column" ma:description="" ma:hidden="true" ma:list="{4e601543-e68f-4699-9e48-0b418f7d7bd5}" ma:internalName="TaxCatchAll" ma:showField="CatchAllData" ma:web="c41e37ca-75e1-4ed8-b406-f7060dfaaaf2">
      <xsd:complexType>
        <xsd:complexContent>
          <xsd:extension base="dms:MultiChoiceLookup">
            <xsd:sequence>
              <xsd:element name="Value" type="dms:Lookup" maxOccurs="unbounded" minOccurs="0" nillable="true"/>
            </xsd:sequence>
          </xsd:extension>
        </xsd:complexContent>
      </xsd:complexType>
    </xsd:element>
    <xsd:element name="TaxCatchAllLabel" ma:index="24" nillable="true" ma:displayName="Taxonomy Catch All Column1" ma:description="" ma:hidden="true" ma:list="{4e601543-e68f-4699-9e48-0b418f7d7bd5}" ma:internalName="TaxCatchAllLabel" ma:readOnly="true" ma:showField="CatchAllDataLabel" ma:web="c41e37ca-75e1-4ed8-b406-f7060dfaaa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41e37ca-75e1-4ed8-b406-f7060dfaaaf2" elementFormDefault="qualified">
    <xsd:import namespace="http://schemas.microsoft.com/office/2006/documentManagement/types"/>
    <xsd:import namespace="http://schemas.microsoft.com/office/infopath/2007/PartnerControls"/>
    <xsd:element name="IWPContributor" ma:index="12" nillable="true" ma:displayName="Contributor" ma:hidden="true" ma:list="UserInfo" ma:SharePointGroup="0" ma:internalName="IWPContributo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WPFunctionTaxHTField0" ma:index="13" nillable="true" ma:taxonomy="true" ma:internalName="IWPFunctionTaxHTField0" ma:taxonomyFieldName="IWPFunction" ma:displayName="Function" ma:readOnly="false" ma:fieldId="{15181134-8839-47a9-9a38-d116ffff0106}" ma:taxonomyMulti="true" ma:sspId="fcff89b5-5d6d-4e65-a829-6f4a98dd03af" ma:termSetId="d25a8a8b-cc76-477b-9c8b-292b0e01012c" ma:anchorId="00000000-0000-0000-0000-000000000000" ma:open="false" ma:isKeyword="false">
      <xsd:complexType>
        <xsd:sequence>
          <xsd:element ref="pc:Terms" minOccurs="0" maxOccurs="1"/>
        </xsd:sequence>
      </xsd:complexType>
    </xsd:element>
    <xsd:element name="IWPOwnerTaxHTField0" ma:index="15" ma:taxonomy="true" ma:internalName="IWPOwnerTaxHTField0" ma:taxonomyFieldName="IWPOwner" ma:displayName="Owner" ma:default="1;#DfE|a484111e-5b24-4ad9-9778-c536c8c88985" ma:fieldId="{15181134-8839-47a9-9a38-d116ffff0102}" ma:sspId="fcff89b5-5d6d-4e65-a829-6f4a98dd03af" ma:termSetId="12161dbb-b36f-4439-aef1-21e7cc922807" ma:anchorId="00000000-0000-0000-0000-000000000000" ma:open="false" ma:isKeyword="false">
      <xsd:complexType>
        <xsd:sequence>
          <xsd:element ref="pc:Terms" minOccurs="0" maxOccurs="1"/>
        </xsd:sequence>
      </xsd:complexType>
    </xsd:element>
    <xsd:element name="IWPRightsProtectiveMarkingTaxHTField0" ma:index="17" ma:taxonomy="true" ma:internalName="IWPRightsProtectiveMarkingTaxHTField0" ma:taxonomyFieldName="IWPRightsProtectiveMarking" ma:displayName="Rights: Protective Marking" ma:default="2;#Unclassified|0884c477-2e62-47ea-b19c-5af6e91124c5" ma:fieldId="{15181134-8839-47a9-9a38-d116ffff0005}" ma:sspId="fcff89b5-5d6d-4e65-a829-6f4a98dd03af" ma:termSetId="7870c18b-dc34-46a1-adf5-a571f0cac88b" ma:anchorId="00000000-0000-0000-0000-000000000000" ma:open="false" ma:isKeyword="false">
      <xsd:complexType>
        <xsd:sequence>
          <xsd:element ref="pc:Terms" minOccurs="0" maxOccurs="1"/>
        </xsd:sequence>
      </xsd:complexType>
    </xsd:element>
    <xsd:element name="IWPSubjectTaxHTField0" ma:index="19" nillable="true" ma:taxonomy="true" ma:internalName="IWPSubjectTaxHTField0" ma:taxonomyFieldName="IWPSubject" ma:displayName="Subject" ma:fieldId="{15181134-8839-47a9-9a38-d116ffff0006}" ma:sspId="fcff89b5-5d6d-4e65-a829-6f4a98dd03af" ma:termSetId="33432453-e88c-4baa-94a6-467fc4fc06f9" ma:anchorId="00000000-0000-0000-0000-000000000000" ma:open="false" ma:isKeyword="false">
      <xsd:complexType>
        <xsd:sequence>
          <xsd:element ref="pc:Terms" minOccurs="0" maxOccurs="1"/>
        </xsd:sequence>
      </xsd:complexType>
    </xsd:element>
    <xsd:element name="IWPSiteTypeTaxHTField0" ma:index="21" nillable="true" ma:taxonomy="true" ma:internalName="IWPSiteTypeTaxHTField0" ma:taxonomyFieldName="IWPSiteType" ma:displayName="Site Type" ma:fieldId="{15181134-8839-47a9-9a38-d116ffff0103}" ma:sspId="fcff89b5-5d6d-4e65-a829-6f4a98dd03af" ma:termSetId="68f3bd98-4d9d-4839-831a-d4827606df7e" ma:anchorId="00000000-0000-0000-0000-000000000000" ma:open="false" ma:isKeyword="false">
      <xsd:complexType>
        <xsd:sequence>
          <xsd:element ref="pc:Terms" minOccurs="0" maxOccurs="1"/>
        </xsd:sequence>
      </xsd:complexType>
    </xsd:element>
    <xsd:element name="IWPOrganisationalUnitTaxHTField0" ma:index="25" ma:taxonomy="true" ma:internalName="IWPOrganisationalUnitTaxHTField0" ma:taxonomyFieldName="IWPOrganisationalUnit" ma:displayName="Organisational Unit" ma:default="4;#DfE|cc08a6d4-dfde-4d0f-bd85-069ebcef80d5" ma:fieldId="{15181134-8839-47a9-9a38-d116ffff0201}" ma:sspId="fcff89b5-5d6d-4e65-a829-6f4a98dd03af" ma:termSetId="b3e263f6-0ab6-425a-b3de-0e67f2faf76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6E86FC-A7C5-451B-A47D-980C9D6E156C}"/>
</file>

<file path=customXml/itemProps2.xml><?xml version="1.0" encoding="utf-8"?>
<ds:datastoreItem xmlns:ds="http://schemas.openxmlformats.org/officeDocument/2006/customXml" ds:itemID="{92545826-99A0-4F6E-8402-298A8A6EA6AA}"/>
</file>

<file path=customXml/itemProps3.xml><?xml version="1.0" encoding="utf-8"?>
<ds:datastoreItem xmlns:ds="http://schemas.openxmlformats.org/officeDocument/2006/customXml" ds:itemID="{479F91C8-E9C6-4E5C-89B8-1E750FFD9333}"/>
</file>

<file path=customXml/itemProps4.xml><?xml version="1.0" encoding="utf-8"?>
<ds:datastoreItem xmlns:ds="http://schemas.openxmlformats.org/officeDocument/2006/customXml" ds:itemID="{A0C875BD-0407-4058-92A7-99535A3534D3}"/>
</file>

<file path=customXml/itemProps5.xml><?xml version="1.0" encoding="utf-8"?>
<ds:datastoreItem xmlns:ds="http://schemas.openxmlformats.org/officeDocument/2006/customXml" ds:itemID="{92545826-99A0-4F6E-8402-298A8A6EA6AA}"/>
</file>

<file path=customXml/itemProps6.xml><?xml version="1.0" encoding="utf-8"?>
<ds:datastoreItem xmlns:ds="http://schemas.openxmlformats.org/officeDocument/2006/customXml" ds:itemID="{37371289-754B-4220-A0D0-4B2FF4CCA2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Notes</vt:lpstr>
      <vt:lpstr>By type</vt:lpstr>
      <vt:lpstr>By age and gender</vt:lpstr>
      <vt:lpstr>By ethnic group</vt:lpstr>
      <vt:lpstr>Time series</vt:lpstr>
      <vt:lpstr>'By ethnic group'!Print_Area</vt:lpstr>
      <vt:lpstr>'By age and gender'!Print_Titles</vt:lpstr>
      <vt:lpstr>'By ethnic group'!Print_Titles</vt:lpstr>
      <vt:lpstr>'By type'!Print_Titles</vt:lpstr>
      <vt:lpstr>'Time series'!Print_Titles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Local Authority Participation Dec 2012</dc:title>
  <dc:creator>gcowan</dc:creator>
  <cp:lastModifiedBy>COWAN, Gillian</cp:lastModifiedBy>
  <cp:lastPrinted>2012-10-01T15:56:32Z</cp:lastPrinted>
  <dcterms:created xsi:type="dcterms:W3CDTF">2012-07-09T13:45:45Z</dcterms:created>
  <dcterms:modified xsi:type="dcterms:W3CDTF">2013-04-09T14:10:47Z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0x0101007F645D6FBA204A029FECB8BFC6578C39005279853530254253B886E13194843F8A003AA4A7828D8545A79A9356801381234800806D0116B50642439EFA9EEAB0F1C410</vt:lpwstr>
  </property>
  <property fmtid="{D5CDD505-2E9C-101B-9397-08002B2CF9AE}" pid="3" name="_dlc_DocIdItemGuid">
    <vt:lpwstr>80c3de02-e1ec-45e2-8f5d-55669404fbe6</vt:lpwstr>
  </property>
  <property fmtid="{D5CDD505-2E9C-101B-9397-08002B2CF9AE}" pid="4" name="IWPOrganisationalUnit">
    <vt:lpwstr>4;#DfE|cc08a6d4-dfde-4d0f-bd85-069ebcef80d5</vt:lpwstr>
  </property>
  <property fmtid="{D5CDD505-2E9C-101B-9397-08002B2CF9AE}" pid="5" name="IWPOwner">
    <vt:lpwstr>1;#DfE|a484111e-5b24-4ad9-9778-c536c8c88985</vt:lpwstr>
  </property>
  <property fmtid="{D5CDD505-2E9C-101B-9397-08002B2CF9AE}" pid="6" name="IWPFunction">
    <vt:lpwstr/>
  </property>
  <property fmtid="{D5CDD505-2E9C-101B-9397-08002B2CF9AE}" pid="7" name="IWPRightsProtectiveMarking">
    <vt:lpwstr>2;#Unclassified|0884c477-2e62-47ea-b19c-5af6e91124c5</vt:lpwstr>
  </property>
</Properties>
</file>