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codeName="ThisWorkbook" defaultThemeVersion="124226"/>
  <workbookProtection workbookPassword="F015" lockStructure="1"/>
  <bookViews>
    <workbookView xWindow="720" yWindow="-225" windowWidth="20580" windowHeight="10710" tabRatio="911"/>
  </bookViews>
  <sheets>
    <sheet name="Intro" sheetId="216" r:id="rId1"/>
    <sheet name="1. SoCI" sheetId="5" r:id="rId2"/>
    <sheet name="2. SoFP" sheetId="6" r:id="rId3"/>
    <sheet name="3. SOCITE" sheetId="7" r:id="rId4"/>
    <sheet name="4. CF" sheetId="8" r:id="rId5"/>
    <sheet name="5. Op Inc (class)" sheetId="9" r:id="rId6"/>
    <sheet name="6. Op Inc (type)" sheetId="10" r:id="rId7"/>
    <sheet name="7. Op Exp" sheetId="11" r:id="rId8"/>
    <sheet name="8. Staff" sheetId="13" r:id="rId9"/>
    <sheet name="9. Op Misc" sheetId="128" r:id="rId10"/>
    <sheet name="10. Corp Tax" sheetId="133" r:id="rId11"/>
    <sheet name="11. Finance" sheetId="14" r:id="rId12"/>
    <sheet name="12. Impairments" sheetId="167" r:id="rId13"/>
    <sheet name="13. Intangibles" sheetId="15" r:id="rId14"/>
    <sheet name="14. PPE" sheetId="175" r:id="rId15"/>
    <sheet name="15. NCA misc" sheetId="117" r:id="rId16"/>
    <sheet name="16. Investments" sheetId="18" r:id="rId17"/>
    <sheet name="17. AHFS" sheetId="120" r:id="rId18"/>
    <sheet name="18. Other Assets" sheetId="169" r:id="rId19"/>
    <sheet name="19. Inventory" sheetId="168" r:id="rId20"/>
    <sheet name="20. Receivables" sheetId="19" r:id="rId21"/>
    <sheet name="21. CCE" sheetId="26" r:id="rId22"/>
    <sheet name="22. Trade Payables" sheetId="20" r:id="rId23"/>
    <sheet name="23. Borrowings and PBL" sheetId="21" r:id="rId24"/>
    <sheet name="24. Other Liabilities" sheetId="170" r:id="rId25"/>
    <sheet name="25. Provisions and CL" sheetId="22" r:id="rId26"/>
    <sheet name="26. Revaluation Reserve" sheetId="122" r:id="rId27"/>
    <sheet name="27. RP" sheetId="27" r:id="rId28"/>
    <sheet name="28. C&amp;O" sheetId="171" r:id="rId29"/>
    <sheet name="29. PFI (on-SoFP)" sheetId="173" r:id="rId30"/>
    <sheet name="30. PFI (off-SoFP)" sheetId="28" r:id="rId31"/>
    <sheet name="32. FI 1" sheetId="30" r:id="rId32"/>
    <sheet name="33. FI 2" sheetId="31" r:id="rId33"/>
    <sheet name="34. Pensions" sheetId="116" r:id="rId34"/>
    <sheet name="35. Losses + Special Payments" sheetId="47" r:id="rId35"/>
  </sheets>
  <externalReferences>
    <externalReference r:id="rId36"/>
  </externalReferences>
  <definedNames>
    <definedName name="_xlnm._FilterDatabase" localSheetId="12" hidden="1">'12. Impairments'!#REF!</definedName>
    <definedName name="ComparativeFY">#REF!</definedName>
    <definedName name="comparativestartyear">#REF!</definedName>
    <definedName name="ComparativeYear">#REF!</definedName>
    <definedName name="ComparativeYearEnd">#REF!</definedName>
    <definedName name="ComparativeYearStart">#REF!</definedName>
    <definedName name="CurrentFY">#REF!</definedName>
    <definedName name="CurrentYear">#REF!</definedName>
    <definedName name="CurrentYearEnd">#REF!</definedName>
    <definedName name="CurrentYearStart">#REF!</definedName>
    <definedName name="DoA">#REF!</definedName>
    <definedName name="ERRORTYPES" comment="Enumeration of error types handled in VBA">[1]ErrorTypes!$A$2:$A$15</definedName>
    <definedName name="FTData">#REF!</definedName>
    <definedName name="FTLIST">#REF!</definedName>
    <definedName name="iTitle">'1. SoCI'!$B$3</definedName>
    <definedName name="JOCPOINTS">#REF!</definedName>
    <definedName name="MARSIDList">#REF!</definedName>
    <definedName name="NextFY">#REF!</definedName>
    <definedName name="PrecomparativeFY">#REF!</definedName>
    <definedName name="_xlnm.Print_Area" localSheetId="1">'1. SoCI'!$B$1:$G$55</definedName>
    <definedName name="_xlnm.Print_Area" localSheetId="10">'10. Corp Tax'!$B$1:$F$29</definedName>
    <definedName name="_xlnm.Print_Area" localSheetId="11">'11. Finance'!$B$1:$Z$48</definedName>
    <definedName name="_xlnm.Print_Area" localSheetId="12">'12. Impairments'!$B$1:$Y$25</definedName>
    <definedName name="_xlnm.Print_Area" localSheetId="13">'13. Intangibles'!$B$1:$N$95</definedName>
    <definedName name="_xlnm.Print_Area" localSheetId="14">'14. PPE'!$B$1:$N$104</definedName>
    <definedName name="_xlnm.Print_Area" localSheetId="15">'15. NCA misc'!$B$1:$N$60</definedName>
    <definedName name="_xlnm.Print_Area" localSheetId="16">'16. Investments'!$B$1:$I$88</definedName>
    <definedName name="_xlnm.Print_Area" localSheetId="17">'17. AHFS'!$B$1:$Q$59</definedName>
    <definedName name="_xlnm.Print_Area" localSheetId="18">'18. Other Assets'!$B$1:$F$32</definedName>
    <definedName name="_xlnm.Print_Area" localSheetId="19">'19. Inventory'!$B$1:$K$53</definedName>
    <definedName name="_xlnm.Print_Area" localSheetId="2">'2. SoFP'!$B$1:$G$53</definedName>
    <definedName name="_xlnm.Print_Area" localSheetId="20">'20. Receivables'!$B$1:$Z$118</definedName>
    <definedName name="_xlnm.Print_Area" localSheetId="21">'21. CCE'!$B$1:$H$43</definedName>
    <definedName name="_xlnm.Print_Area" localSheetId="22">'22. Trade Payables'!$B$1:$Z$50</definedName>
    <definedName name="_xlnm.Print_Area" localSheetId="23">'23. Borrowings and PBL'!$B$1:$F$54</definedName>
    <definedName name="_xlnm.Print_Area" localSheetId="24">'24. Other Liabilities'!$B$1:$Z$43</definedName>
    <definedName name="_xlnm.Print_Area" localSheetId="25">'25. Provisions and CL'!$B$1:$N$84</definedName>
    <definedName name="_xlnm.Print_Area" localSheetId="26">'26. Revaluation Reserve'!$B$1:$J$47</definedName>
    <definedName name="_xlnm.Print_Area" localSheetId="27">'27. RP'!$B$1:$F$61</definedName>
    <definedName name="_xlnm.Print_Area" localSheetId="28">'28. C&amp;O'!$B$1:$N$32</definedName>
    <definedName name="_xlnm.Print_Area" localSheetId="29">'29. PFI (on-SoFP)'!$B$1:$I$37</definedName>
    <definedName name="_xlnm.Print_Area" localSheetId="3">'3. SOCITE'!$B$1:$L$67</definedName>
    <definedName name="_xlnm.Print_Area" localSheetId="30">'30. PFI (off-SoFP)'!$B$1:$I$39</definedName>
    <definedName name="_xlnm.Print_Area" localSheetId="31">'32. FI 1'!$B$1:$I$63</definedName>
    <definedName name="_xlnm.Print_Area" localSheetId="32">'33. FI 2'!$B$1:$I$27</definedName>
    <definedName name="_xlnm.Print_Area" localSheetId="33">'34. Pensions'!$B$1:$F$64</definedName>
    <definedName name="_xlnm.Print_Area" localSheetId="34">'35. Losses + Special Payments'!$B$1:$H$57</definedName>
    <definedName name="_xlnm.Print_Area" localSheetId="4">'4. CF'!$B$1:$G$72</definedName>
    <definedName name="_xlnm.Print_Area" localSheetId="5">'5. Op Inc (class)'!$B$1:$F$63</definedName>
    <definedName name="_xlnm.Print_Area" localSheetId="6">'6. Op Inc (type)'!$B$1:$F$66</definedName>
    <definedName name="_xlnm.Print_Area" localSheetId="7">'7. Op Exp'!$B$1:$F$71</definedName>
    <definedName name="_xlnm.Print_Area" localSheetId="8">'8. Staff'!$B$1:$AD$93</definedName>
    <definedName name="_xlnm.Print_Area" localSheetId="9">'9. Op Misc'!$B$1:$N$70</definedName>
    <definedName name="SelectedFT">#REF!</definedName>
    <definedName name="SelectedMARSID">#REF!</definedName>
    <definedName name="SelectedNHSCode">#REF!</definedName>
    <definedName name="ShowStartUpForm">FALSE</definedName>
    <definedName name="SysVersion">#REF!</definedName>
    <definedName name="VALIDATIONERRORS">#REF!</definedName>
    <definedName name="Z_E4F26FFA_5313_49C9_9365_CBA576C57791_.wvu.Rows" localSheetId="2" hidden="1">'2. SoFP'!$57:$57</definedName>
    <definedName name="Z_E4F26FFA_5313_49C9_9365_CBA576C57791_.wvu.Rows" localSheetId="30" hidden="1">'30. PFI (off-SoFP)'!#REF!</definedName>
  </definedNames>
  <calcPr calcId="145621"/>
  <customWorkbookViews>
    <customWorkbookView name="Jonathan.Brown - Personal View" guid="{E4F26FFA-5313-49C9-9365-CBA576C57791}" mergeInterval="0" personalView="1" maximized="1" windowWidth="1276" windowHeight="832" tabRatio="931" activeSheetId="38"/>
  </customWorkbookViews>
</workbook>
</file>

<file path=xl/calcChain.xml><?xml version="1.0" encoding="utf-8"?>
<calcChain xmlns="http://schemas.openxmlformats.org/spreadsheetml/2006/main">
  <c r="C48" i="10" l="1"/>
  <c r="C40" i="11"/>
  <c r="C29" i="170" l="1"/>
  <c r="D29" i="170"/>
  <c r="D20" i="170"/>
  <c r="C20" i="170"/>
  <c r="C31" i="120" l="1"/>
  <c r="C39" i="120" s="1"/>
  <c r="C31" i="13"/>
  <c r="F31" i="13"/>
  <c r="F12" i="13"/>
  <c r="D53" i="10"/>
  <c r="D54" i="10"/>
  <c r="D55" i="10"/>
  <c r="C54" i="10"/>
  <c r="C55" i="10"/>
  <c r="C53" i="10"/>
  <c r="C32" i="11"/>
  <c r="C16" i="168" l="1"/>
  <c r="C44" i="122" l="1"/>
  <c r="F55" i="7" s="1"/>
  <c r="C23" i="122"/>
  <c r="F24" i="7" s="1"/>
  <c r="D16" i="7"/>
  <c r="D19" i="22" l="1"/>
  <c r="D18" i="22"/>
  <c r="D17" i="22"/>
  <c r="D16" i="22"/>
  <c r="D15" i="22"/>
  <c r="D14" i="22"/>
  <c r="D13" i="22"/>
  <c r="D12" i="22"/>
  <c r="D11" i="22"/>
  <c r="C53" i="22"/>
  <c r="C28" i="22"/>
  <c r="D66" i="128" l="1"/>
  <c r="C66" i="128"/>
  <c r="D67" i="128" l="1"/>
  <c r="C67" i="128"/>
  <c r="D53" i="30" l="1"/>
  <c r="E53" i="30"/>
  <c r="D43" i="30"/>
  <c r="E43" i="30"/>
  <c r="D27" i="30"/>
  <c r="E27" i="30"/>
  <c r="F27" i="30"/>
  <c r="G27" i="30"/>
  <c r="F19" i="30"/>
  <c r="G19" i="30"/>
  <c r="E19" i="30"/>
  <c r="D19" i="30"/>
  <c r="E22" i="5" l="1"/>
  <c r="D22" i="5"/>
  <c r="C42" i="168" l="1"/>
  <c r="C18" i="175" l="1"/>
  <c r="C55" i="175"/>
  <c r="C18" i="15"/>
  <c r="C55" i="15"/>
  <c r="J99" i="19" l="1"/>
  <c r="F99" i="19"/>
  <c r="I97" i="19"/>
  <c r="H97" i="19"/>
  <c r="E97" i="19"/>
  <c r="D97" i="19"/>
  <c r="F100" i="19"/>
  <c r="D31" i="116" l="1"/>
  <c r="D41" i="116" s="1"/>
  <c r="D49" i="116" s="1"/>
  <c r="D15" i="116"/>
  <c r="D26" i="116" s="1"/>
  <c r="D48" i="116" s="1"/>
  <c r="C49" i="168" l="1"/>
  <c r="E51" i="168"/>
  <c r="C52" i="168"/>
  <c r="C47" i="168"/>
  <c r="C46" i="168"/>
  <c r="C45" i="168"/>
  <c r="C44" i="168"/>
  <c r="C40" i="168"/>
  <c r="C38" i="168"/>
  <c r="C37" i="168"/>
  <c r="E25" i="168"/>
  <c r="C26" i="168"/>
  <c r="C23" i="168"/>
  <c r="C21" i="168"/>
  <c r="C20" i="168"/>
  <c r="C19" i="168"/>
  <c r="C18" i="168"/>
  <c r="C17" i="168"/>
  <c r="D41" i="168"/>
  <c r="D53" i="168" s="1"/>
  <c r="D12" i="168" s="1"/>
  <c r="E41" i="168"/>
  <c r="F41" i="168"/>
  <c r="F53" i="168" s="1"/>
  <c r="F12" i="168" s="1"/>
  <c r="F15" i="168" s="1"/>
  <c r="F27" i="168" s="1"/>
  <c r="G41" i="168"/>
  <c r="G53" i="168" s="1"/>
  <c r="G12" i="168" s="1"/>
  <c r="G15" i="168" s="1"/>
  <c r="G27" i="168" s="1"/>
  <c r="H41" i="168"/>
  <c r="H53" i="168" s="1"/>
  <c r="H12" i="168" s="1"/>
  <c r="H15" i="168" s="1"/>
  <c r="H27" i="168" s="1"/>
  <c r="I41" i="168"/>
  <c r="I53" i="168" s="1"/>
  <c r="I12" i="168" s="1"/>
  <c r="I15" i="168" s="1"/>
  <c r="I27" i="168" s="1"/>
  <c r="C13" i="168"/>
  <c r="C14" i="168"/>
  <c r="C29" i="11" l="1"/>
  <c r="E53" i="168"/>
  <c r="E12" i="168" s="1"/>
  <c r="E15" i="168" s="1"/>
  <c r="E27" i="168" s="1"/>
  <c r="C41" i="168"/>
  <c r="D15" i="168"/>
  <c r="D27" i="168" s="1"/>
  <c r="C12" i="168" l="1"/>
  <c r="E35" i="122" l="1"/>
  <c r="F35" i="122"/>
  <c r="G35" i="122"/>
  <c r="H35" i="122"/>
  <c r="L50" i="22"/>
  <c r="K50" i="22"/>
  <c r="J50" i="22"/>
  <c r="I50" i="22"/>
  <c r="H50" i="22"/>
  <c r="G50" i="22"/>
  <c r="F50" i="22"/>
  <c r="E50" i="22"/>
  <c r="D50" i="22"/>
  <c r="C50" i="22"/>
  <c r="D25" i="22"/>
  <c r="E25" i="22"/>
  <c r="F25" i="22"/>
  <c r="G25" i="22"/>
  <c r="H25" i="22"/>
  <c r="I25" i="22"/>
  <c r="J25" i="22"/>
  <c r="K25" i="22"/>
  <c r="L25" i="22"/>
  <c r="C25" i="22"/>
  <c r="E55" i="22"/>
  <c r="F55" i="22"/>
  <c r="G55" i="22"/>
  <c r="H55" i="22"/>
  <c r="I55" i="22"/>
  <c r="J55" i="22"/>
  <c r="K55" i="22"/>
  <c r="L55" i="22"/>
  <c r="C54" i="22"/>
  <c r="D55" i="22"/>
  <c r="F37" i="26"/>
  <c r="E37" i="26"/>
  <c r="D14" i="26"/>
  <c r="D37" i="18" l="1"/>
  <c r="E37" i="18"/>
  <c r="C37" i="18"/>
  <c r="E69" i="175"/>
  <c r="F69" i="175"/>
  <c r="G69" i="175"/>
  <c r="H69" i="175"/>
  <c r="I69" i="175"/>
  <c r="J69" i="175"/>
  <c r="K69" i="175"/>
  <c r="L69" i="175"/>
  <c r="D69" i="175"/>
  <c r="E51" i="175"/>
  <c r="F51" i="175"/>
  <c r="G51" i="175"/>
  <c r="H51" i="175"/>
  <c r="I51" i="175"/>
  <c r="J51" i="175"/>
  <c r="K51" i="175"/>
  <c r="L51" i="175"/>
  <c r="D51" i="175"/>
  <c r="C50" i="175"/>
  <c r="C68" i="175"/>
  <c r="E69" i="15"/>
  <c r="F69" i="15"/>
  <c r="G69" i="15"/>
  <c r="H69" i="15"/>
  <c r="I69" i="15"/>
  <c r="J69" i="15"/>
  <c r="K69" i="15"/>
  <c r="L69" i="15"/>
  <c r="D69" i="15"/>
  <c r="C68" i="15"/>
  <c r="C50" i="15"/>
  <c r="E51" i="15"/>
  <c r="F51" i="15"/>
  <c r="G51" i="15"/>
  <c r="H51" i="15"/>
  <c r="I51" i="15"/>
  <c r="J51" i="15"/>
  <c r="K51" i="15"/>
  <c r="L51" i="15"/>
  <c r="D51" i="15"/>
  <c r="F44" i="7"/>
  <c r="C44" i="7" s="1"/>
  <c r="C34" i="122"/>
  <c r="D35" i="122"/>
  <c r="E45" i="7"/>
  <c r="G45" i="7"/>
  <c r="H45" i="7"/>
  <c r="I45" i="7"/>
  <c r="J45" i="7"/>
  <c r="D45" i="7"/>
  <c r="C57" i="22" l="1"/>
  <c r="C71" i="175"/>
  <c r="C53" i="175"/>
  <c r="C71" i="15" l="1"/>
  <c r="C53" i="15"/>
  <c r="C27" i="22"/>
  <c r="C52" i="22"/>
  <c r="D65" i="19" l="1"/>
  <c r="D36" i="21" l="1"/>
  <c r="C36" i="21"/>
  <c r="D40" i="21"/>
  <c r="C40" i="21"/>
  <c r="F48" i="7"/>
  <c r="C48" i="7" s="1"/>
  <c r="C37" i="122"/>
  <c r="D79" i="22"/>
  <c r="C79" i="22"/>
  <c r="D43" i="21" l="1"/>
  <c r="C43" i="21"/>
  <c r="D49" i="18" l="1"/>
  <c r="E49" i="18"/>
  <c r="C32" i="22" l="1"/>
  <c r="C19" i="22"/>
  <c r="C18" i="22"/>
  <c r="C17" i="22"/>
  <c r="C16" i="22"/>
  <c r="C15" i="22"/>
  <c r="C14" i="22"/>
  <c r="C13" i="22"/>
  <c r="C12" i="22"/>
  <c r="C11" i="22"/>
  <c r="C34" i="175" l="1"/>
  <c r="C16" i="175"/>
  <c r="C34" i="15"/>
  <c r="C16" i="15"/>
  <c r="C16" i="122"/>
  <c r="F17" i="7" s="1"/>
  <c r="J17" i="7" s="1"/>
  <c r="H27" i="128" l="1"/>
  <c r="C27" i="128"/>
  <c r="D52" i="116" l="1"/>
  <c r="C28" i="116"/>
  <c r="C31" i="116" s="1"/>
  <c r="C41" i="116" s="1"/>
  <c r="C49" i="116" s="1"/>
  <c r="C12" i="116"/>
  <c r="C15" i="116" s="1"/>
  <c r="C26" i="116" s="1"/>
  <c r="C48" i="116" s="1"/>
  <c r="C68" i="22"/>
  <c r="C67" i="22"/>
  <c r="C64" i="22"/>
  <c r="E17" i="5" s="1"/>
  <c r="C63" i="22"/>
  <c r="C62" i="22"/>
  <c r="C61" i="22"/>
  <c r="C60" i="22"/>
  <c r="C59" i="22"/>
  <c r="C58" i="22"/>
  <c r="C56" i="22"/>
  <c r="L65" i="22"/>
  <c r="L69" i="22" s="1"/>
  <c r="L70" i="22" s="1"/>
  <c r="K65" i="22"/>
  <c r="K69" i="22" s="1"/>
  <c r="K70" i="22" s="1"/>
  <c r="J65" i="22"/>
  <c r="J69" i="22" s="1"/>
  <c r="J70" i="22" s="1"/>
  <c r="I65" i="22"/>
  <c r="I69" i="22" s="1"/>
  <c r="I70" i="22" s="1"/>
  <c r="H65" i="22"/>
  <c r="H69" i="22" s="1"/>
  <c r="H70" i="22" s="1"/>
  <c r="G65" i="22"/>
  <c r="G69" i="22" s="1"/>
  <c r="G70" i="22" s="1"/>
  <c r="F65" i="22"/>
  <c r="F69" i="22" s="1"/>
  <c r="F70" i="22" s="1"/>
  <c r="E65" i="22"/>
  <c r="E69" i="22" s="1"/>
  <c r="E70" i="22" s="1"/>
  <c r="C51" i="22"/>
  <c r="C36" i="22"/>
  <c r="E26" i="22" l="1"/>
  <c r="K26" i="22"/>
  <c r="J26" i="22"/>
  <c r="H26" i="22"/>
  <c r="G26" i="22"/>
  <c r="L26" i="22"/>
  <c r="I26" i="22"/>
  <c r="F26" i="22"/>
  <c r="D42" i="116"/>
  <c r="C55" i="22"/>
  <c r="D65" i="22"/>
  <c r="C65" i="22" l="1"/>
  <c r="D69" i="22"/>
  <c r="D26" i="22"/>
  <c r="D30" i="22" s="1"/>
  <c r="C31" i="22"/>
  <c r="D81" i="22"/>
  <c r="C81" i="22"/>
  <c r="C43" i="22"/>
  <c r="C42" i="22"/>
  <c r="C39" i="22"/>
  <c r="C38" i="22"/>
  <c r="C37" i="22"/>
  <c r="C35" i="22"/>
  <c r="C34" i="22"/>
  <c r="C33" i="22"/>
  <c r="L30" i="22"/>
  <c r="K30" i="22"/>
  <c r="J30" i="22"/>
  <c r="I30" i="22"/>
  <c r="H30" i="22"/>
  <c r="G30" i="22"/>
  <c r="F30" i="22"/>
  <c r="E30" i="22"/>
  <c r="C29" i="22"/>
  <c r="D20" i="22"/>
  <c r="E32" i="6" s="1"/>
  <c r="C20" i="22"/>
  <c r="G17" i="28"/>
  <c r="F17" i="28"/>
  <c r="E17" i="28"/>
  <c r="D17" i="28"/>
  <c r="C15" i="28"/>
  <c r="C26" i="22" l="1"/>
  <c r="E40" i="22"/>
  <c r="E44" i="22" s="1"/>
  <c r="E45" i="22" s="1"/>
  <c r="E12" i="22" s="1"/>
  <c r="F12" i="22"/>
  <c r="G40" i="22"/>
  <c r="G44" i="22" s="1"/>
  <c r="G45" i="22" s="1"/>
  <c r="E14" i="22" s="1"/>
  <c r="F14" i="22"/>
  <c r="I40" i="22"/>
  <c r="I44" i="22" s="1"/>
  <c r="I45" i="22" s="1"/>
  <c r="E16" i="22" s="1"/>
  <c r="F16" i="22"/>
  <c r="K40" i="22"/>
  <c r="K44" i="22" s="1"/>
  <c r="K45" i="22" s="1"/>
  <c r="E18" i="22" s="1"/>
  <c r="F18" i="22"/>
  <c r="D40" i="22"/>
  <c r="D44" i="22" s="1"/>
  <c r="D45" i="22" s="1"/>
  <c r="E11" i="22" s="1"/>
  <c r="F11" i="22"/>
  <c r="F40" i="22"/>
  <c r="F44" i="22" s="1"/>
  <c r="F45" i="22" s="1"/>
  <c r="E13" i="22" s="1"/>
  <c r="F13" i="22"/>
  <c r="H40" i="22"/>
  <c r="H44" i="22" s="1"/>
  <c r="H45" i="22" s="1"/>
  <c r="E15" i="22" s="1"/>
  <c r="F15" i="22"/>
  <c r="J40" i="22"/>
  <c r="J44" i="22" s="1"/>
  <c r="J45" i="22" s="1"/>
  <c r="E17" i="22" s="1"/>
  <c r="F17" i="22"/>
  <c r="L40" i="22"/>
  <c r="L44" i="22" s="1"/>
  <c r="L45" i="22" s="1"/>
  <c r="E19" i="22" s="1"/>
  <c r="F19" i="22"/>
  <c r="E42" i="6"/>
  <c r="D32" i="6"/>
  <c r="C69" i="22"/>
  <c r="D70" i="22"/>
  <c r="F20" i="22" s="1"/>
  <c r="C30" i="22"/>
  <c r="C40" i="22" s="1"/>
  <c r="E33" i="6"/>
  <c r="C70" i="22" l="1"/>
  <c r="E20" i="22"/>
  <c r="C44" i="22"/>
  <c r="C45" i="22" l="1"/>
  <c r="C14" i="28"/>
  <c r="C23" i="173" l="1"/>
  <c r="C22" i="173"/>
  <c r="C19" i="173"/>
  <c r="C18" i="173"/>
  <c r="C17" i="173"/>
  <c r="C16" i="173"/>
  <c r="F14" i="173"/>
  <c r="F20" i="173" s="1"/>
  <c r="E14" i="173"/>
  <c r="E20" i="173" s="1"/>
  <c r="D14" i="173"/>
  <c r="D20" i="173" s="1"/>
  <c r="H30" i="171"/>
  <c r="H29" i="171"/>
  <c r="H26" i="171"/>
  <c r="H25" i="171"/>
  <c r="H24" i="171"/>
  <c r="H23" i="171"/>
  <c r="C30" i="171"/>
  <c r="C29" i="171"/>
  <c r="C26" i="171"/>
  <c r="C25" i="171"/>
  <c r="C24" i="171"/>
  <c r="C59" i="120"/>
  <c r="E34" i="6" s="1"/>
  <c r="E21" i="173" l="1"/>
  <c r="D21" i="173"/>
  <c r="C21" i="173" s="1"/>
  <c r="F21" i="173"/>
  <c r="D26" i="21"/>
  <c r="C26" i="21"/>
  <c r="C49" i="120"/>
  <c r="D34" i="6" s="1"/>
  <c r="C20" i="173"/>
  <c r="C14" i="173"/>
  <c r="L21" i="171"/>
  <c r="L27" i="171" s="1"/>
  <c r="L28" i="171" s="1"/>
  <c r="K21" i="171"/>
  <c r="K27" i="171" s="1"/>
  <c r="K28" i="171" s="1"/>
  <c r="J21" i="171"/>
  <c r="J27" i="171" s="1"/>
  <c r="J28" i="171" s="1"/>
  <c r="I21" i="171"/>
  <c r="G21" i="171"/>
  <c r="G27" i="171" s="1"/>
  <c r="G28" i="171" s="1"/>
  <c r="F21" i="171"/>
  <c r="F27" i="171" s="1"/>
  <c r="F28" i="171" s="1"/>
  <c r="E21" i="171"/>
  <c r="E27" i="171" s="1"/>
  <c r="E28" i="171" s="1"/>
  <c r="I27" i="171" l="1"/>
  <c r="H21" i="171"/>
  <c r="L26" i="128"/>
  <c r="K26" i="128"/>
  <c r="J26" i="128"/>
  <c r="I26" i="128"/>
  <c r="G26" i="128"/>
  <c r="F26" i="128"/>
  <c r="E26" i="128"/>
  <c r="D26" i="128"/>
  <c r="H25" i="128"/>
  <c r="C25" i="128"/>
  <c r="H24" i="128"/>
  <c r="C24" i="128"/>
  <c r="H23" i="128"/>
  <c r="C23" i="128"/>
  <c r="H13" i="128"/>
  <c r="D35" i="11" s="1"/>
  <c r="H14" i="128"/>
  <c r="D36" i="11" s="1"/>
  <c r="H12" i="128"/>
  <c r="D34" i="11" s="1"/>
  <c r="C13" i="128"/>
  <c r="C35" i="11" s="1"/>
  <c r="C14" i="128"/>
  <c r="C36" i="11" s="1"/>
  <c r="C12" i="128"/>
  <c r="C34" i="11" s="1"/>
  <c r="L15" i="128"/>
  <c r="K15" i="128"/>
  <c r="J15" i="128"/>
  <c r="I15" i="128"/>
  <c r="D15" i="128"/>
  <c r="G15" i="128"/>
  <c r="F15" i="128"/>
  <c r="E15" i="128"/>
  <c r="I28" i="171" l="1"/>
  <c r="H28" i="171" s="1"/>
  <c r="D18" i="21" s="1"/>
  <c r="H27" i="171"/>
  <c r="H26" i="128"/>
  <c r="C26" i="128"/>
  <c r="H15" i="128"/>
  <c r="C15" i="128"/>
  <c r="C98" i="175" l="1"/>
  <c r="C99" i="175"/>
  <c r="C100" i="175"/>
  <c r="C101" i="175"/>
  <c r="C97" i="175"/>
  <c r="C86" i="175"/>
  <c r="C87" i="175"/>
  <c r="C88" i="175"/>
  <c r="C89" i="175"/>
  <c r="C85" i="175"/>
  <c r="C49" i="175"/>
  <c r="C52" i="175"/>
  <c r="C54" i="175"/>
  <c r="C56" i="175"/>
  <c r="C57" i="175"/>
  <c r="C60" i="175"/>
  <c r="C61" i="175"/>
  <c r="C62" i="175"/>
  <c r="C63" i="175"/>
  <c r="C66" i="175"/>
  <c r="C67" i="175"/>
  <c r="C70" i="175"/>
  <c r="C72" i="175"/>
  <c r="C75" i="175"/>
  <c r="C76" i="175"/>
  <c r="C77" i="175"/>
  <c r="C78" i="175"/>
  <c r="C48" i="175"/>
  <c r="C12" i="175"/>
  <c r="C13" i="175"/>
  <c r="C15" i="175"/>
  <c r="C17" i="175"/>
  <c r="C19" i="175"/>
  <c r="C20" i="175"/>
  <c r="C23" i="175"/>
  <c r="C24" i="175"/>
  <c r="C25" i="175"/>
  <c r="C26" i="175"/>
  <c r="C30" i="175"/>
  <c r="C31" i="175"/>
  <c r="C33" i="175"/>
  <c r="C35" i="175"/>
  <c r="C37" i="11" s="1"/>
  <c r="C38" i="175"/>
  <c r="C39" i="175"/>
  <c r="C40" i="175"/>
  <c r="C41" i="175"/>
  <c r="L79" i="175"/>
  <c r="L29" i="175" s="1"/>
  <c r="L32" i="175" s="1"/>
  <c r="L42" i="175" s="1"/>
  <c r="L64" i="175"/>
  <c r="L11" i="175" s="1"/>
  <c r="L14" i="175" s="1"/>
  <c r="L27" i="175" s="1"/>
  <c r="D37" i="11" l="1"/>
  <c r="L91" i="175"/>
  <c r="L103" i="175"/>
  <c r="L102" i="175" l="1"/>
  <c r="L50" i="117"/>
  <c r="L51" i="117" s="1"/>
  <c r="L90" i="175"/>
  <c r="L58" i="117"/>
  <c r="L59" i="117" s="1"/>
  <c r="C53" i="168" l="1"/>
  <c r="C15" i="168" s="1"/>
  <c r="E22" i="6" l="1"/>
  <c r="C27" i="168"/>
  <c r="D22" i="6" l="1"/>
  <c r="D28" i="20"/>
  <c r="E29" i="6" s="1"/>
  <c r="D71" i="19"/>
  <c r="D68" i="19" s="1"/>
  <c r="D27" i="11" s="1"/>
  <c r="C62" i="19" l="1"/>
  <c r="C65" i="19" s="1"/>
  <c r="D41" i="20" l="1"/>
  <c r="E38" i="6" s="1"/>
  <c r="G71" i="13" l="1"/>
  <c r="H71" i="13"/>
  <c r="G72" i="13"/>
  <c r="H72" i="13"/>
  <c r="G73" i="13"/>
  <c r="H73" i="13"/>
  <c r="G74" i="13"/>
  <c r="H74" i="13"/>
  <c r="G75" i="13"/>
  <c r="H75" i="13"/>
  <c r="G76" i="13"/>
  <c r="H76" i="13"/>
  <c r="G77" i="13"/>
  <c r="H77" i="13"/>
  <c r="C78" i="13"/>
  <c r="D78" i="13"/>
  <c r="E78" i="13"/>
  <c r="F78" i="13"/>
  <c r="G85" i="13"/>
  <c r="H85" i="13"/>
  <c r="G86" i="13"/>
  <c r="H86" i="13"/>
  <c r="G87" i="13"/>
  <c r="H87" i="13"/>
  <c r="G88" i="13"/>
  <c r="H88" i="13"/>
  <c r="G89" i="13"/>
  <c r="H89" i="13"/>
  <c r="G90" i="13"/>
  <c r="H90" i="13"/>
  <c r="G91" i="13"/>
  <c r="H91" i="13"/>
  <c r="C92" i="13"/>
  <c r="D92" i="13"/>
  <c r="E92" i="13"/>
  <c r="F92" i="13"/>
  <c r="H92" i="13" l="1"/>
  <c r="H78" i="13"/>
  <c r="G92" i="13"/>
  <c r="G78" i="13"/>
  <c r="D25" i="26"/>
  <c r="C25" i="26"/>
  <c r="D24" i="26"/>
  <c r="C24" i="26"/>
  <c r="F90" i="19" l="1"/>
  <c r="D90" i="19"/>
  <c r="F83" i="19"/>
  <c r="D83" i="19"/>
  <c r="C49" i="30" l="1"/>
  <c r="C39" i="30"/>
  <c r="C22" i="30"/>
  <c r="C14" i="30"/>
  <c r="D62" i="9" l="1"/>
  <c r="C62" i="9"/>
  <c r="D57" i="9"/>
  <c r="C57" i="9"/>
  <c r="D52" i="9"/>
  <c r="C52" i="9"/>
  <c r="C63" i="9" l="1"/>
  <c r="D63" i="9"/>
  <c r="F18" i="7" l="1"/>
  <c r="J18" i="7" s="1"/>
  <c r="C19" i="122"/>
  <c r="C40" i="122"/>
  <c r="F49" i="7" s="1"/>
  <c r="C49" i="7" s="1"/>
  <c r="F42" i="26" l="1"/>
  <c r="D34" i="26" s="1"/>
  <c r="E42" i="26"/>
  <c r="C34" i="26" s="1"/>
  <c r="D46" i="14" l="1"/>
  <c r="C46" i="14"/>
  <c r="D48" i="14"/>
  <c r="E16" i="5" s="1"/>
  <c r="F26" i="13" l="1"/>
  <c r="F27" i="13"/>
  <c r="C26" i="13"/>
  <c r="C27" i="13"/>
  <c r="C22" i="13"/>
  <c r="F22" i="13"/>
  <c r="C23" i="13"/>
  <c r="F23" i="13"/>
  <c r="C24" i="13"/>
  <c r="F24" i="13"/>
  <c r="F28" i="13"/>
  <c r="C28" i="13"/>
  <c r="F25" i="13"/>
  <c r="C25" i="13"/>
  <c r="F50" i="13" l="1"/>
  <c r="C50" i="13"/>
  <c r="C30" i="15" l="1"/>
  <c r="C12" i="15"/>
  <c r="C13" i="122"/>
  <c r="F13" i="7" s="1"/>
  <c r="C33" i="122" l="1"/>
  <c r="C46" i="122"/>
  <c r="C45" i="122"/>
  <c r="C43" i="122"/>
  <c r="C42" i="122"/>
  <c r="C41" i="122"/>
  <c r="C36" i="122"/>
  <c r="C32" i="122"/>
  <c r="C12" i="122"/>
  <c r="C15" i="122"/>
  <c r="C20" i="122"/>
  <c r="C21" i="122"/>
  <c r="C22" i="122"/>
  <c r="C24" i="122"/>
  <c r="C25" i="122"/>
  <c r="F21" i="13" l="1"/>
  <c r="C21" i="13"/>
  <c r="G20" i="13" l="1"/>
  <c r="H20" i="13"/>
  <c r="D20" i="13"/>
  <c r="D29" i="13" s="1"/>
  <c r="E20" i="13"/>
  <c r="E19" i="8" l="1"/>
  <c r="E29" i="13"/>
  <c r="H29" i="13"/>
  <c r="G29" i="13"/>
  <c r="D35" i="9"/>
  <c r="C35" i="9"/>
  <c r="F53" i="7" l="1"/>
  <c r="F22" i="7"/>
  <c r="C59" i="175" l="1"/>
  <c r="H47" i="122"/>
  <c r="H11" i="122" s="1"/>
  <c r="H14" i="122" s="1"/>
  <c r="C22" i="175"/>
  <c r="C13" i="133"/>
  <c r="C37" i="175" l="1"/>
  <c r="C47" i="10" s="1"/>
  <c r="C37" i="15"/>
  <c r="C74" i="175"/>
  <c r="D47" i="10" s="1"/>
  <c r="C36" i="15"/>
  <c r="C74" i="15"/>
  <c r="D48" i="10" s="1"/>
  <c r="C59" i="15"/>
  <c r="C22" i="15"/>
  <c r="C23" i="15"/>
  <c r="H26" i="122"/>
  <c r="G47" i="122"/>
  <c r="G11" i="122" s="1"/>
  <c r="G14" i="122" s="1"/>
  <c r="C58" i="15"/>
  <c r="C60" i="15"/>
  <c r="C57" i="15"/>
  <c r="C20" i="15"/>
  <c r="C21" i="15"/>
  <c r="F16" i="13"/>
  <c r="F17" i="13"/>
  <c r="C16" i="13"/>
  <c r="C17" i="13"/>
  <c r="C61" i="7"/>
  <c r="C62" i="7"/>
  <c r="C63" i="7"/>
  <c r="C64" i="7"/>
  <c r="C65" i="7"/>
  <c r="C33" i="7"/>
  <c r="C34" i="7"/>
  <c r="D17" i="122" l="1"/>
  <c r="D38" i="122"/>
  <c r="D18" i="8"/>
  <c r="C49" i="18"/>
  <c r="G26" i="122"/>
  <c r="C38" i="28"/>
  <c r="C37" i="28"/>
  <c r="C36" i="28"/>
  <c r="C21" i="175" l="1"/>
  <c r="E17" i="122" s="1"/>
  <c r="C58" i="175"/>
  <c r="E38" i="122" s="1"/>
  <c r="C36" i="175" l="1"/>
  <c r="C39" i="11" s="1"/>
  <c r="C73" i="175"/>
  <c r="D39" i="11" s="1"/>
  <c r="C25" i="14" l="1"/>
  <c r="C27" i="14" s="1"/>
  <c r="J107" i="19"/>
  <c r="J100" i="19"/>
  <c r="J101" i="19"/>
  <c r="J102" i="19"/>
  <c r="J103" i="19"/>
  <c r="F107" i="19"/>
  <c r="F101" i="19"/>
  <c r="F102" i="19"/>
  <c r="F103" i="19"/>
  <c r="C44" i="30"/>
  <c r="C34" i="30"/>
  <c r="C24" i="30"/>
  <c r="C20" i="30"/>
  <c r="C12" i="30"/>
  <c r="C13" i="30"/>
  <c r="D104" i="19"/>
  <c r="D106" i="19" s="1"/>
  <c r="E104" i="19"/>
  <c r="E106" i="19" s="1"/>
  <c r="H104" i="19"/>
  <c r="H106" i="19" s="1"/>
  <c r="C48" i="14"/>
  <c r="C97" i="19" l="1"/>
  <c r="F97" i="19"/>
  <c r="F104" i="19" s="1"/>
  <c r="C92" i="15"/>
  <c r="C87" i="15"/>
  <c r="F19" i="13" l="1"/>
  <c r="D25" i="14" l="1"/>
  <c r="D27" i="14" s="1"/>
  <c r="G26" i="28"/>
  <c r="F26" i="28"/>
  <c r="F40" i="47" l="1"/>
  <c r="E40" i="47"/>
  <c r="D40" i="47"/>
  <c r="C40" i="47"/>
  <c r="F25" i="47"/>
  <c r="E25" i="47"/>
  <c r="D25" i="47"/>
  <c r="C25" i="47"/>
  <c r="F41" i="47" l="1"/>
  <c r="E41" i="47"/>
  <c r="D41" i="47"/>
  <c r="G35" i="173" l="1"/>
  <c r="F35" i="173"/>
  <c r="E35" i="173"/>
  <c r="D35" i="173"/>
  <c r="D54" i="21" l="1"/>
  <c r="C50" i="21" s="1"/>
  <c r="D49" i="21"/>
  <c r="C45" i="21" s="1"/>
  <c r="F59" i="7" l="1"/>
  <c r="F35" i="7" l="1"/>
  <c r="F28" i="7"/>
  <c r="F27" i="7"/>
  <c r="F26" i="7"/>
  <c r="F23" i="7"/>
  <c r="J23" i="7" s="1"/>
  <c r="C22" i="7"/>
  <c r="E50" i="8"/>
  <c r="E49" i="8"/>
  <c r="C60" i="7"/>
  <c r="C59" i="7"/>
  <c r="E35" i="5" s="1"/>
  <c r="C56" i="7"/>
  <c r="E32" i="5" s="1"/>
  <c r="C55" i="7"/>
  <c r="E31" i="5" s="1"/>
  <c r="D23" i="26"/>
  <c r="D18" i="26"/>
  <c r="C11" i="26" s="1"/>
  <c r="E12" i="18"/>
  <c r="D12" i="18"/>
  <c r="C12" i="18"/>
  <c r="K79" i="175"/>
  <c r="K29" i="175" s="1"/>
  <c r="J79" i="175"/>
  <c r="J29" i="175" s="1"/>
  <c r="I79" i="175"/>
  <c r="I29" i="175" s="1"/>
  <c r="H79" i="175"/>
  <c r="H29" i="175" s="1"/>
  <c r="G79" i="175"/>
  <c r="G29" i="175" s="1"/>
  <c r="F79" i="175"/>
  <c r="F29" i="175" s="1"/>
  <c r="E39" i="122"/>
  <c r="K64" i="175"/>
  <c r="J64" i="175"/>
  <c r="I64" i="175"/>
  <c r="H64" i="175"/>
  <c r="G64" i="175"/>
  <c r="F64" i="175"/>
  <c r="E64" i="175"/>
  <c r="C78" i="15"/>
  <c r="C77" i="15"/>
  <c r="C76" i="15"/>
  <c r="C75" i="15"/>
  <c r="C72" i="15"/>
  <c r="D38" i="11" s="1"/>
  <c r="C70" i="15"/>
  <c r="L79" i="15"/>
  <c r="L29" i="15" s="1"/>
  <c r="K79" i="15"/>
  <c r="K29" i="15" s="1"/>
  <c r="J79" i="15"/>
  <c r="J29" i="15" s="1"/>
  <c r="I79" i="15"/>
  <c r="I29" i="15" s="1"/>
  <c r="H79" i="15"/>
  <c r="H29" i="15" s="1"/>
  <c r="G79" i="15"/>
  <c r="G29" i="15" s="1"/>
  <c r="F79" i="15"/>
  <c r="F29" i="15" s="1"/>
  <c r="E79" i="15"/>
  <c r="E29" i="15" s="1"/>
  <c r="C67" i="15"/>
  <c r="C66" i="15"/>
  <c r="C64" i="15"/>
  <c r="C63" i="15"/>
  <c r="C62" i="15"/>
  <c r="D39" i="122" s="1"/>
  <c r="F52" i="7" s="1"/>
  <c r="C52" i="7" s="1"/>
  <c r="C61" i="15"/>
  <c r="C56" i="15"/>
  <c r="C54" i="15"/>
  <c r="C52" i="15"/>
  <c r="L65" i="15"/>
  <c r="L11" i="15" s="1"/>
  <c r="K65" i="15"/>
  <c r="K11" i="15" s="1"/>
  <c r="J65" i="15"/>
  <c r="J11" i="15" s="1"/>
  <c r="I65" i="15"/>
  <c r="I11" i="15" s="1"/>
  <c r="H65" i="15"/>
  <c r="H11" i="15" s="1"/>
  <c r="G65" i="15"/>
  <c r="G11" i="15" s="1"/>
  <c r="F65" i="15"/>
  <c r="F11" i="15" s="1"/>
  <c r="E65" i="15"/>
  <c r="E11" i="15" s="1"/>
  <c r="C49" i="15"/>
  <c r="C48" i="15"/>
  <c r="C15" i="18" l="1"/>
  <c r="E14" i="6" s="1"/>
  <c r="D26" i="26"/>
  <c r="D67" i="7"/>
  <c r="D11" i="7" s="1"/>
  <c r="G67" i="7"/>
  <c r="G11" i="7" s="1"/>
  <c r="E36" i="5"/>
  <c r="H67" i="7"/>
  <c r="H11" i="7" s="1"/>
  <c r="E67" i="7"/>
  <c r="E11" i="7" s="1"/>
  <c r="I67" i="7"/>
  <c r="I11" i="7" s="1"/>
  <c r="C51" i="175"/>
  <c r="C69" i="175"/>
  <c r="E15" i="18"/>
  <c r="E16" i="6" s="1"/>
  <c r="D15" i="18"/>
  <c r="E15" i="6" s="1"/>
  <c r="C39" i="122"/>
  <c r="F51" i="7"/>
  <c r="C51" i="7" s="1"/>
  <c r="E47" i="122"/>
  <c r="E11" i="122" s="1"/>
  <c r="E14" i="122" s="1"/>
  <c r="F15" i="7"/>
  <c r="F12" i="7"/>
  <c r="C69" i="15"/>
  <c r="K11" i="175"/>
  <c r="I11" i="175"/>
  <c r="G11" i="175"/>
  <c r="J11" i="175"/>
  <c r="H11" i="175"/>
  <c r="F11" i="175"/>
  <c r="E11" i="175"/>
  <c r="C51" i="15"/>
  <c r="E16" i="8" l="1"/>
  <c r="E27" i="18"/>
  <c r="C27" i="18"/>
  <c r="H14" i="7"/>
  <c r="E50" i="6" s="1"/>
  <c r="I14" i="7"/>
  <c r="E51" i="6" s="1"/>
  <c r="G14" i="7"/>
  <c r="E49" i="6" s="1"/>
  <c r="E14" i="7"/>
  <c r="E47" i="6" s="1"/>
  <c r="D14" i="7"/>
  <c r="E46" i="6" s="1"/>
  <c r="D27" i="18"/>
  <c r="C26" i="30" l="1"/>
  <c r="F13" i="13"/>
  <c r="F54" i="7" l="1"/>
  <c r="C54" i="7" s="1"/>
  <c r="E30" i="5" l="1"/>
  <c r="D13" i="171"/>
  <c r="D61" i="27"/>
  <c r="C61" i="27"/>
  <c r="D31" i="27"/>
  <c r="C31" i="27"/>
  <c r="F14" i="13"/>
  <c r="F15" i="13"/>
  <c r="F18" i="13"/>
  <c r="F20" i="13" l="1"/>
  <c r="F29" i="13" s="1"/>
  <c r="C15" i="7" l="1"/>
  <c r="C38" i="122" l="1"/>
  <c r="D22" i="167"/>
  <c r="C23" i="26"/>
  <c r="C26" i="26" l="1"/>
  <c r="C20" i="167"/>
  <c r="C22" i="167"/>
  <c r="D20" i="167"/>
  <c r="D23" i="167" s="1"/>
  <c r="C17" i="122"/>
  <c r="D79" i="175"/>
  <c r="D60" i="128"/>
  <c r="D47" i="11" s="1"/>
  <c r="C60" i="128"/>
  <c r="C47" i="11" s="1"/>
  <c r="C23" i="167" l="1"/>
  <c r="F19" i="7"/>
  <c r="C19" i="7" s="1"/>
  <c r="C73" i="15"/>
  <c r="D40" i="11" s="1"/>
  <c r="E17" i="8" s="1"/>
  <c r="D79" i="15"/>
  <c r="D65" i="15"/>
  <c r="D29" i="175"/>
  <c r="D64" i="175"/>
  <c r="C64" i="175" s="1"/>
  <c r="C65" i="15" l="1"/>
  <c r="D11" i="15"/>
  <c r="D29" i="15"/>
  <c r="C79" i="15"/>
  <c r="D11" i="175"/>
  <c r="C11" i="175" s="1"/>
  <c r="C13" i="13"/>
  <c r="C38" i="13"/>
  <c r="F47" i="13"/>
  <c r="F46" i="13"/>
  <c r="F45" i="13"/>
  <c r="F44" i="13"/>
  <c r="F43" i="13"/>
  <c r="F42" i="13"/>
  <c r="F41" i="13"/>
  <c r="F40" i="13"/>
  <c r="F39" i="13"/>
  <c r="F38" i="13"/>
  <c r="H48" i="13"/>
  <c r="F48" i="13" l="1"/>
  <c r="J32" i="175" l="1"/>
  <c r="H32" i="175"/>
  <c r="G32" i="175"/>
  <c r="K32" i="175"/>
  <c r="I32" i="175"/>
  <c r="F32" i="175"/>
  <c r="D32" i="175"/>
  <c r="J14" i="175"/>
  <c r="J27" i="175" s="1"/>
  <c r="G14" i="175"/>
  <c r="G27" i="175" s="1"/>
  <c r="E14" i="175"/>
  <c r="D14" i="175"/>
  <c r="K14" i="175"/>
  <c r="I14" i="175"/>
  <c r="H14" i="175"/>
  <c r="F14" i="175"/>
  <c r="C34" i="173"/>
  <c r="C33" i="173"/>
  <c r="C32" i="173"/>
  <c r="G14" i="173"/>
  <c r="G20" i="173" s="1"/>
  <c r="D43" i="170"/>
  <c r="C43" i="170"/>
  <c r="D38" i="170"/>
  <c r="E40" i="6" s="1"/>
  <c r="C38" i="170"/>
  <c r="C25" i="169"/>
  <c r="D25" i="169"/>
  <c r="C32" i="169"/>
  <c r="D32" i="169"/>
  <c r="C70" i="128"/>
  <c r="D70" i="128"/>
  <c r="C13" i="171"/>
  <c r="D42" i="6"/>
  <c r="D33" i="6"/>
  <c r="D13" i="169"/>
  <c r="C13" i="169"/>
  <c r="C14" i="13"/>
  <c r="D42" i="175" l="1"/>
  <c r="C14" i="175"/>
  <c r="G21" i="173"/>
  <c r="E18" i="122"/>
  <c r="D103" i="175"/>
  <c r="C35" i="173"/>
  <c r="G42" i="175"/>
  <c r="G103" i="175"/>
  <c r="K42" i="175"/>
  <c r="K103" i="175"/>
  <c r="J42" i="175"/>
  <c r="J91" i="175" s="1"/>
  <c r="J103" i="175"/>
  <c r="I42" i="175"/>
  <c r="I103" i="175"/>
  <c r="H42" i="175"/>
  <c r="H103" i="175"/>
  <c r="F42" i="175"/>
  <c r="F103" i="175"/>
  <c r="E19" i="6"/>
  <c r="D19" i="6"/>
  <c r="E27" i="175"/>
  <c r="H27" i="175"/>
  <c r="F27" i="175"/>
  <c r="K27" i="175"/>
  <c r="I27" i="175"/>
  <c r="D27" i="175"/>
  <c r="C27" i="175" l="1"/>
  <c r="H102" i="175"/>
  <c r="J102" i="175"/>
  <c r="G102" i="175"/>
  <c r="J90" i="175"/>
  <c r="F102" i="175"/>
  <c r="I102" i="175"/>
  <c r="K102" i="175"/>
  <c r="F20" i="7"/>
  <c r="C20" i="7" s="1"/>
  <c r="E26" i="122"/>
  <c r="D102" i="175"/>
  <c r="J58" i="117"/>
  <c r="J59" i="117" s="1"/>
  <c r="H50" i="117"/>
  <c r="H51" i="117" s="1"/>
  <c r="I50" i="117"/>
  <c r="I51" i="117" s="1"/>
  <c r="J50" i="117"/>
  <c r="J51" i="117" s="1"/>
  <c r="K50" i="117"/>
  <c r="K51" i="117" s="1"/>
  <c r="G50" i="117"/>
  <c r="F51" i="117"/>
  <c r="F49" i="117" s="1"/>
  <c r="D51" i="117"/>
  <c r="D49" i="117" s="1"/>
  <c r="G91" i="175"/>
  <c r="G90" i="175" s="1"/>
  <c r="K91" i="175"/>
  <c r="I91" i="175"/>
  <c r="H91" i="175"/>
  <c r="F91" i="175"/>
  <c r="D91" i="175"/>
  <c r="F57" i="7"/>
  <c r="C57" i="7" s="1"/>
  <c r="E33" i="5" s="1"/>
  <c r="F58" i="7"/>
  <c r="C58" i="7" s="1"/>
  <c r="E34" i="5" s="1"/>
  <c r="C50" i="117" l="1"/>
  <c r="H90" i="175"/>
  <c r="D90" i="175"/>
  <c r="I90" i="175"/>
  <c r="K90" i="175"/>
  <c r="F90" i="175"/>
  <c r="C53" i="7"/>
  <c r="E29" i="5" s="1"/>
  <c r="I58" i="117"/>
  <c r="I59" i="117" s="1"/>
  <c r="G58" i="117"/>
  <c r="H58" i="117"/>
  <c r="H59" i="117" s="1"/>
  <c r="K58" i="117"/>
  <c r="K59" i="117" s="1"/>
  <c r="G51" i="117"/>
  <c r="F59" i="117"/>
  <c r="F57" i="117" s="1"/>
  <c r="D59" i="117"/>
  <c r="D57" i="117" s="1"/>
  <c r="C58" i="117" l="1"/>
  <c r="G59" i="117"/>
  <c r="C12" i="13" l="1"/>
  <c r="D19" i="8" l="1"/>
  <c r="D17" i="8"/>
  <c r="C47" i="13" l="1"/>
  <c r="C46" i="13"/>
  <c r="C45" i="13"/>
  <c r="C44" i="13"/>
  <c r="C43" i="13"/>
  <c r="C42" i="13"/>
  <c r="C41" i="13"/>
  <c r="C40" i="13"/>
  <c r="C39" i="13"/>
  <c r="C19" i="13"/>
  <c r="C18" i="13"/>
  <c r="C15" i="13"/>
  <c r="E48" i="13"/>
  <c r="C20" i="13" l="1"/>
  <c r="C29" i="13" s="1"/>
  <c r="C48" i="13"/>
  <c r="C86" i="15" l="1"/>
  <c r="C91" i="15"/>
  <c r="C41" i="15"/>
  <c r="C40" i="15"/>
  <c r="C39" i="15"/>
  <c r="C38" i="15"/>
  <c r="C35" i="15"/>
  <c r="C38" i="11" s="1"/>
  <c r="C33" i="15"/>
  <c r="C31" i="15"/>
  <c r="C27" i="15"/>
  <c r="C26" i="15"/>
  <c r="C25" i="15"/>
  <c r="C24" i="15"/>
  <c r="C19" i="15"/>
  <c r="C17" i="15"/>
  <c r="C15" i="15"/>
  <c r="C13" i="15"/>
  <c r="D18" i="122" l="1"/>
  <c r="L14" i="15"/>
  <c r="L28" i="15" s="1"/>
  <c r="L32" i="15"/>
  <c r="F21" i="7" l="1"/>
  <c r="C21" i="7" s="1"/>
  <c r="D29" i="5" s="1"/>
  <c r="C18" i="122"/>
  <c r="L42" i="15"/>
  <c r="L94" i="15"/>
  <c r="L93" i="15" s="1"/>
  <c r="L89" i="15" l="1"/>
  <c r="L88" i="15" s="1"/>
  <c r="D16" i="8" l="1"/>
  <c r="C20" i="27" l="1"/>
  <c r="E41" i="6" l="1"/>
  <c r="D41" i="6"/>
  <c r="D48" i="27"/>
  <c r="E13" i="8" l="1"/>
  <c r="D13" i="8"/>
  <c r="C104" i="19" l="1"/>
  <c r="C106" i="19" s="1"/>
  <c r="D30" i="5"/>
  <c r="C24" i="7"/>
  <c r="D31" i="5" s="1"/>
  <c r="C25" i="7"/>
  <c r="D32" i="5" s="1"/>
  <c r="C26" i="7"/>
  <c r="D33" i="5" s="1"/>
  <c r="C27" i="7"/>
  <c r="D34" i="5" s="1"/>
  <c r="E47" i="8"/>
  <c r="D47" i="8"/>
  <c r="D40" i="6"/>
  <c r="F108" i="19" l="1"/>
  <c r="C51" i="19" s="1"/>
  <c r="D17" i="133" l="1"/>
  <c r="C17" i="133"/>
  <c r="D13" i="133"/>
  <c r="E24" i="6"/>
  <c r="D24" i="6"/>
  <c r="E18" i="6"/>
  <c r="D18" i="6"/>
  <c r="E31" i="6"/>
  <c r="D31" i="6"/>
  <c r="C18" i="133" l="1"/>
  <c r="D23" i="5" s="1"/>
  <c r="D18" i="133"/>
  <c r="E23" i="5" s="1"/>
  <c r="E25" i="5" l="1"/>
  <c r="D25" i="5"/>
  <c r="C54" i="21" l="1"/>
  <c r="C49" i="21"/>
  <c r="C57" i="18" l="1"/>
  <c r="D57" i="18"/>
  <c r="C52" i="116" l="1"/>
  <c r="C18" i="30"/>
  <c r="C25" i="30"/>
  <c r="D80" i="18"/>
  <c r="C80" i="18"/>
  <c r="D84" i="18"/>
  <c r="C84" i="18"/>
  <c r="D15" i="5" l="1"/>
  <c r="C32" i="7" l="1"/>
  <c r="C29" i="7"/>
  <c r="D36" i="5" l="1"/>
  <c r="F66" i="7" l="1"/>
  <c r="C66" i="7" s="1"/>
  <c r="E37" i="5" s="1"/>
  <c r="C31" i="7"/>
  <c r="C30" i="7"/>
  <c r="F50" i="7"/>
  <c r="F43" i="7"/>
  <c r="C43" i="7" s="1"/>
  <c r="D50" i="8" l="1"/>
  <c r="C50" i="7"/>
  <c r="E28" i="5" s="1"/>
  <c r="D49" i="8"/>
  <c r="F46" i="7"/>
  <c r="C46" i="7" s="1"/>
  <c r="C35" i="7"/>
  <c r="D37" i="5" s="1"/>
  <c r="C28" i="7"/>
  <c r="D35" i="5" s="1"/>
  <c r="C12" i="7"/>
  <c r="C41" i="47"/>
  <c r="D66" i="8" l="1"/>
  <c r="D28" i="5"/>
  <c r="C64" i="116"/>
  <c r="D64" i="116"/>
  <c r="C88" i="18"/>
  <c r="D88" i="18"/>
  <c r="C17" i="30"/>
  <c r="C23" i="30"/>
  <c r="C15" i="30"/>
  <c r="C28" i="21"/>
  <c r="C12" i="117"/>
  <c r="C13" i="117"/>
  <c r="C11" i="117"/>
  <c r="C46" i="9"/>
  <c r="E83" i="19"/>
  <c r="C83" i="19"/>
  <c r="C51" i="30"/>
  <c r="C41" i="30"/>
  <c r="C52" i="30"/>
  <c r="C42" i="30"/>
  <c r="C45" i="30"/>
  <c r="C35" i="30"/>
  <c r="C38" i="30"/>
  <c r="C40" i="30"/>
  <c r="C48" i="30"/>
  <c r="C47" i="30"/>
  <c r="C37" i="30"/>
  <c r="C46" i="30"/>
  <c r="C36" i="30"/>
  <c r="C21" i="30"/>
  <c r="C27" i="30" s="1"/>
  <c r="C16" i="30"/>
  <c r="G48" i="13"/>
  <c r="D48" i="13"/>
  <c r="E90" i="19"/>
  <c r="C90" i="19"/>
  <c r="D16" i="31"/>
  <c r="E26" i="28"/>
  <c r="D26" i="28"/>
  <c r="C25" i="28"/>
  <c r="C24" i="28"/>
  <c r="D26" i="31"/>
  <c r="C19" i="30" l="1"/>
  <c r="C43" i="30"/>
  <c r="D17" i="5"/>
  <c r="D39" i="6"/>
  <c r="D16" i="5"/>
  <c r="D26" i="6"/>
  <c r="C26" i="28"/>
  <c r="C71" i="19"/>
  <c r="C68" i="19" s="1"/>
  <c r="C27" i="11" s="1"/>
  <c r="C24" i="10"/>
  <c r="C42" i="116"/>
  <c r="C41" i="20"/>
  <c r="D46" i="9"/>
  <c r="K14" i="15"/>
  <c r="K28" i="15" s="1"/>
  <c r="D24" i="10"/>
  <c r="C63" i="30"/>
  <c r="C59" i="30" s="1"/>
  <c r="D38" i="6" l="1"/>
  <c r="D19" i="5"/>
  <c r="D43" i="6"/>
  <c r="E66" i="8"/>
  <c r="D28" i="21"/>
  <c r="C50" i="30"/>
  <c r="C53" i="30" s="1"/>
  <c r="H14" i="15"/>
  <c r="H28" i="15" s="1"/>
  <c r="J14" i="15"/>
  <c r="J28" i="15" s="1"/>
  <c r="G14" i="15"/>
  <c r="G28" i="15" s="1"/>
  <c r="I14" i="15"/>
  <c r="I28" i="15" s="1"/>
  <c r="F14" i="15"/>
  <c r="F28" i="15" s="1"/>
  <c r="E14" i="15"/>
  <c r="E28" i="15" s="1"/>
  <c r="C26" i="31"/>
  <c r="D21" i="21"/>
  <c r="E39" i="6" l="1"/>
  <c r="E30" i="6"/>
  <c r="D15" i="6"/>
  <c r="E15" i="5"/>
  <c r="E19" i="5" s="1"/>
  <c r="D14" i="6"/>
  <c r="F47" i="122"/>
  <c r="F11" i="122" s="1"/>
  <c r="F14" i="122" s="1"/>
  <c r="D63" i="30"/>
  <c r="D59" i="30" s="1"/>
  <c r="C35" i="122" l="1"/>
  <c r="C28" i="20"/>
  <c r="C11" i="15"/>
  <c r="D14" i="15"/>
  <c r="D28" i="15" s="1"/>
  <c r="C28" i="15" s="1"/>
  <c r="F42" i="7"/>
  <c r="F45" i="7" s="1"/>
  <c r="D47" i="122"/>
  <c r="C47" i="122" s="1"/>
  <c r="C16" i="31"/>
  <c r="D29" i="6" l="1"/>
  <c r="C42" i="7"/>
  <c r="C45" i="7" s="1"/>
  <c r="D11" i="122"/>
  <c r="F26" i="122"/>
  <c r="C14" i="15"/>
  <c r="E43" i="6"/>
  <c r="F67" i="7" l="1"/>
  <c r="C11" i="122"/>
  <c r="F11" i="7" s="1"/>
  <c r="D14" i="122"/>
  <c r="E35" i="6"/>
  <c r="D16" i="6"/>
  <c r="C14" i="122" l="1"/>
  <c r="F14" i="7"/>
  <c r="E48" i="6" s="1"/>
  <c r="C13" i="7"/>
  <c r="D26" i="122"/>
  <c r="C26" i="122" l="1"/>
  <c r="D36" i="7" l="1"/>
  <c r="D46" i="6" l="1"/>
  <c r="E36" i="7" l="1"/>
  <c r="D47" i="6" l="1"/>
  <c r="F36" i="7" l="1"/>
  <c r="D48" i="6" l="1"/>
  <c r="G36" i="7" l="1"/>
  <c r="D49" i="6" l="1"/>
  <c r="H36" i="7" l="1"/>
  <c r="D50" i="6" l="1"/>
  <c r="I36" i="7" l="1"/>
  <c r="D51" i="6" l="1"/>
  <c r="E32" i="15" l="1"/>
  <c r="F32" i="15"/>
  <c r="E42" i="15" l="1"/>
  <c r="E89" i="15" s="1"/>
  <c r="E88" i="15" s="1"/>
  <c r="E94" i="15"/>
  <c r="E93" i="15" s="1"/>
  <c r="J32" i="15"/>
  <c r="I32" i="15"/>
  <c r="H32" i="15"/>
  <c r="G32" i="15"/>
  <c r="F94" i="15"/>
  <c r="F93" i="15" s="1"/>
  <c r="F42" i="15"/>
  <c r="F89" i="15" s="1"/>
  <c r="F88" i="15" s="1"/>
  <c r="D32" i="15"/>
  <c r="D94" i="15" s="1"/>
  <c r="D93" i="15" s="1"/>
  <c r="K32" i="15" l="1"/>
  <c r="C32" i="15" s="1"/>
  <c r="E12" i="6" s="1"/>
  <c r="J42" i="15"/>
  <c r="J89" i="15" s="1"/>
  <c r="J88" i="15" s="1"/>
  <c r="J94" i="15"/>
  <c r="J93" i="15" s="1"/>
  <c r="I42" i="15"/>
  <c r="I89" i="15" s="1"/>
  <c r="I88" i="15" s="1"/>
  <c r="I94" i="15"/>
  <c r="I93" i="15" s="1"/>
  <c r="H42" i="15"/>
  <c r="H89" i="15" s="1"/>
  <c r="H88" i="15" s="1"/>
  <c r="H94" i="15"/>
  <c r="H93" i="15" s="1"/>
  <c r="G42" i="15"/>
  <c r="G89" i="15" s="1"/>
  <c r="G88" i="15" s="1"/>
  <c r="G94" i="15"/>
  <c r="G93" i="15" s="1"/>
  <c r="D42" i="15"/>
  <c r="C94" i="15" l="1"/>
  <c r="C29" i="15"/>
  <c r="D89" i="15"/>
  <c r="D88" i="15" s="1"/>
  <c r="K42" i="15"/>
  <c r="K89" i="15" s="1"/>
  <c r="K88" i="15" s="1"/>
  <c r="K94" i="15"/>
  <c r="K93" i="15" l="1"/>
  <c r="C93" i="15" s="1"/>
  <c r="C88" i="15"/>
  <c r="C42" i="15"/>
  <c r="C89" i="15" l="1"/>
  <c r="D12" i="6" s="1"/>
  <c r="C11" i="120" l="1"/>
  <c r="C14" i="120" s="1"/>
  <c r="E25" i="6" l="1"/>
  <c r="C22" i="120" l="1"/>
  <c r="D25" i="6" s="1"/>
  <c r="C60" i="10" l="1"/>
  <c r="C62" i="10" s="1"/>
  <c r="C64" i="10" s="1"/>
  <c r="D11" i="5" s="1"/>
  <c r="E18" i="8" l="1"/>
  <c r="D60" i="10"/>
  <c r="D62" i="10" s="1"/>
  <c r="D64" i="10" s="1"/>
  <c r="E11" i="5" s="1"/>
  <c r="D20" i="27" l="1"/>
  <c r="D71" i="11" l="1"/>
  <c r="D73" i="11" s="1"/>
  <c r="E12" i="5" l="1"/>
  <c r="E13" i="5" s="1"/>
  <c r="C48" i="27" l="1"/>
  <c r="D21" i="133"/>
  <c r="D29" i="133" s="1"/>
  <c r="E24" i="5"/>
  <c r="E26" i="5" s="1"/>
  <c r="E38" i="5" s="1"/>
  <c r="E41" i="5" s="1"/>
  <c r="E12" i="8"/>
  <c r="E14" i="8" s="1"/>
  <c r="E35" i="8" l="1"/>
  <c r="E67" i="8" s="1"/>
  <c r="E71" i="8" s="1"/>
  <c r="D68" i="8" s="1"/>
  <c r="E50" i="5"/>
  <c r="E49" i="5" s="1"/>
  <c r="C47" i="7"/>
  <c r="E54" i="5"/>
  <c r="E53" i="5" s="1"/>
  <c r="J47" i="7" l="1"/>
  <c r="J67" i="7" s="1"/>
  <c r="J11" i="7" l="1"/>
  <c r="C67" i="7"/>
  <c r="I104" i="19"/>
  <c r="C23" i="171"/>
  <c r="D21" i="171"/>
  <c r="D27" i="171" s="1"/>
  <c r="J14" i="7" l="1"/>
  <c r="E52" i="6" s="1"/>
  <c r="E53" i="6" s="1"/>
  <c r="C11" i="7"/>
  <c r="C14" i="7" s="1"/>
  <c r="J108" i="19"/>
  <c r="D51" i="19" s="1"/>
  <c r="I106" i="19"/>
  <c r="C27" i="171"/>
  <c r="D28" i="171"/>
  <c r="C28" i="171" s="1"/>
  <c r="C18" i="21" s="1"/>
  <c r="C21" i="171"/>
  <c r="C21" i="21" l="1"/>
  <c r="D30" i="6" s="1"/>
  <c r="D35" i="6" s="1"/>
  <c r="C71" i="11" l="1"/>
  <c r="C73" i="11" s="1"/>
  <c r="D12" i="5" s="1"/>
  <c r="D13" i="5" l="1"/>
  <c r="C21" i="133" l="1"/>
  <c r="C29" i="133" s="1"/>
  <c r="D12" i="8"/>
  <c r="D14" i="8" s="1"/>
  <c r="D35" i="8" s="1"/>
  <c r="D24" i="5"/>
  <c r="D26" i="5" s="1"/>
  <c r="D38" i="5" s="1"/>
  <c r="D50" i="5" l="1"/>
  <c r="D49" i="5" s="1"/>
  <c r="D41" i="5"/>
  <c r="C16" i="7"/>
  <c r="D67" i="8"/>
  <c r="D71" i="8" s="1"/>
  <c r="D54" i="5" l="1"/>
  <c r="D53" i="5" s="1"/>
  <c r="J16" i="7"/>
  <c r="J36" i="7" s="1"/>
  <c r="C36" i="7" l="1"/>
  <c r="D52" i="6"/>
  <c r="D53" i="6" s="1"/>
  <c r="E79" i="175" l="1"/>
  <c r="C79" i="175" s="1"/>
  <c r="E29" i="175" l="1"/>
  <c r="C29" i="175" s="1"/>
  <c r="E32" i="175" l="1"/>
  <c r="C32" i="175" s="1"/>
  <c r="E13" i="6" s="1"/>
  <c r="E103" i="175" l="1"/>
  <c r="E102" i="175" s="1"/>
  <c r="E42" i="175"/>
  <c r="E91" i="175" s="1"/>
  <c r="C42" i="175"/>
  <c r="E51" i="117" l="1"/>
  <c r="E49" i="117" s="1"/>
  <c r="C49" i="117" s="1"/>
  <c r="C51" i="117" s="1"/>
  <c r="C103" i="175"/>
  <c r="C102" i="175"/>
  <c r="E90" i="175"/>
  <c r="E59" i="117"/>
  <c r="E57" i="117" s="1"/>
  <c r="C57" i="117" s="1"/>
  <c r="C59" i="117" s="1"/>
  <c r="C91" i="175"/>
  <c r="D13" i="6" s="1"/>
  <c r="C90" i="175" l="1"/>
  <c r="C14" i="26" l="1"/>
  <c r="C18" i="26" l="1"/>
  <c r="E26" i="6"/>
  <c r="D37" i="26" l="1"/>
  <c r="D42" i="26" s="1"/>
  <c r="C37" i="26"/>
  <c r="C42" i="26" s="1"/>
  <c r="C17" i="28"/>
  <c r="C16" i="28"/>
  <c r="J97" i="19"/>
  <c r="G97" i="19"/>
  <c r="J106" i="19" l="1"/>
  <c r="D28" i="19" s="1"/>
  <c r="J104" i="19"/>
  <c r="G104" i="19"/>
  <c r="G106" i="19" s="1"/>
  <c r="D34" i="19" l="1"/>
  <c r="E23" i="6" s="1"/>
  <c r="E27" i="6" s="1"/>
  <c r="F106" i="19"/>
  <c r="C28" i="19" s="1"/>
  <c r="C34" i="19" l="1"/>
  <c r="D23" i="6"/>
  <c r="D27" i="6" l="1"/>
  <c r="D56" i="19" l="1"/>
  <c r="E17" i="6" s="1"/>
  <c r="E20" i="6" l="1"/>
  <c r="E36" i="6" l="1"/>
  <c r="E44" i="6" s="1"/>
  <c r="E55" i="6" s="1"/>
  <c r="C56" i="19"/>
  <c r="D17" i="6" s="1"/>
  <c r="D20" i="6" l="1"/>
  <c r="D36" i="6" l="1"/>
  <c r="D44" i="6" s="1"/>
  <c r="D55" i="6" s="1"/>
</calcChain>
</file>

<file path=xl/comments1.xml><?xml version="1.0" encoding="utf-8"?>
<comments xmlns="http://schemas.openxmlformats.org/spreadsheetml/2006/main">
  <authors>
    <author>Ian Ratcliffe</author>
  </authors>
  <commentList>
    <comment ref="B19" authorId="0">
      <text>
        <r>
          <rPr>
            <b/>
            <sz val="8"/>
            <color indexed="81"/>
            <rFont val="Tahoma"/>
            <family val="2"/>
          </rPr>
          <t xml:space="preserve">Monitor: </t>
        </r>
        <r>
          <rPr>
            <sz val="8"/>
            <color indexed="81"/>
            <rFont val="Tahoma"/>
            <family val="2"/>
          </rPr>
          <t xml:space="preserve">Entered negative as a reduction in inventory balance
</t>
        </r>
      </text>
    </comment>
    <comment ref="C22" authorId="0">
      <text>
        <r>
          <rPr>
            <b/>
            <sz val="8"/>
            <color indexed="81"/>
            <rFont val="Tahoma"/>
            <family val="2"/>
          </rPr>
          <t>Monitor</t>
        </r>
        <r>
          <rPr>
            <sz val="8"/>
            <color indexed="81"/>
            <rFont val="Tahoma"/>
            <family val="2"/>
          </rPr>
          <t xml:space="preserve">: This line no longer used
</t>
        </r>
      </text>
    </comment>
    <comment ref="C24" authorId="0">
      <text>
        <r>
          <rPr>
            <b/>
            <sz val="8"/>
            <color indexed="81"/>
            <rFont val="Tahoma"/>
            <family val="2"/>
          </rPr>
          <t>Monitor</t>
        </r>
        <r>
          <rPr>
            <sz val="8"/>
            <color indexed="81"/>
            <rFont val="Tahoma"/>
            <family val="2"/>
          </rPr>
          <t xml:space="preserve">: This line no longer used
</t>
        </r>
      </text>
    </comment>
    <comment ref="B45" authorId="0">
      <text>
        <r>
          <rPr>
            <b/>
            <sz val="8"/>
            <color indexed="81"/>
            <rFont val="Tahoma"/>
            <family val="2"/>
          </rPr>
          <t xml:space="preserve">Monitor: </t>
        </r>
        <r>
          <rPr>
            <sz val="8"/>
            <color indexed="81"/>
            <rFont val="Tahoma"/>
            <family val="2"/>
          </rPr>
          <t xml:space="preserve">Entered negative as a reduction in inventory balance
</t>
        </r>
      </text>
    </comment>
    <comment ref="C48" authorId="0">
      <text>
        <r>
          <rPr>
            <b/>
            <sz val="8"/>
            <color indexed="81"/>
            <rFont val="Tahoma"/>
            <family val="2"/>
          </rPr>
          <t>Monitor</t>
        </r>
        <r>
          <rPr>
            <sz val="8"/>
            <color indexed="81"/>
            <rFont val="Tahoma"/>
            <family val="2"/>
          </rPr>
          <t xml:space="preserve">: This line no longer used
</t>
        </r>
      </text>
    </comment>
    <comment ref="C50" authorId="0">
      <text>
        <r>
          <rPr>
            <b/>
            <sz val="8"/>
            <color indexed="81"/>
            <rFont val="Tahoma"/>
            <family val="2"/>
          </rPr>
          <t>Monitor</t>
        </r>
        <r>
          <rPr>
            <sz val="8"/>
            <color indexed="81"/>
            <rFont val="Tahoma"/>
            <family val="2"/>
          </rPr>
          <t xml:space="preserve">: This line no longer used
</t>
        </r>
      </text>
    </comment>
  </commentList>
</comments>
</file>

<file path=xl/sharedStrings.xml><?xml version="1.0" encoding="utf-8"?>
<sst xmlns="http://schemas.openxmlformats.org/spreadsheetml/2006/main" count="5546" uniqueCount="1639">
  <si>
    <t xml:space="preserve">Expected timing of cashflows: </t>
  </si>
  <si>
    <t>Over specification of assets</t>
  </si>
  <si>
    <t>Changes in market price</t>
  </si>
  <si>
    <t>Year</t>
  </si>
  <si>
    <t>130</t>
  </si>
  <si>
    <t>140</t>
  </si>
  <si>
    <t>150</t>
  </si>
  <si>
    <t>160</t>
  </si>
  <si>
    <t>Patient travel</t>
  </si>
  <si>
    <t>220</t>
  </si>
  <si>
    <t>Amounts recoverable against liabilities</t>
  </si>
  <si>
    <t xml:space="preserve"> + / -</t>
  </si>
  <si>
    <t>years</t>
  </si>
  <si>
    <t>PFI 1</t>
  </si>
  <si>
    <t xml:space="preserve">RECOVERED LOSSES </t>
  </si>
  <si>
    <t>100</t>
  </si>
  <si>
    <t>170</t>
  </si>
  <si>
    <t>180</t>
  </si>
  <si>
    <t>310</t>
  </si>
  <si>
    <t xml:space="preserve">Nursing, midwifery and health visiting learners </t>
  </si>
  <si>
    <t xml:space="preserve">2. Fruitless payments </t>
  </si>
  <si>
    <t xml:space="preserve">a. private patients </t>
  </si>
  <si>
    <t xml:space="preserve">b. overseas visitors </t>
  </si>
  <si>
    <t xml:space="preserve">c. other </t>
  </si>
  <si>
    <t xml:space="preserve">b. other </t>
  </si>
  <si>
    <t xml:space="preserve">SPECIAL PAYMENTS: </t>
  </si>
  <si>
    <t xml:space="preserve">5. Compensation under legal obligation </t>
  </si>
  <si>
    <t xml:space="preserve">6. Extra contractual to contractors </t>
  </si>
  <si>
    <t>+ / -</t>
  </si>
  <si>
    <t>£000's</t>
  </si>
  <si>
    <t>Supplies and services - clinical (excluding drug costs)</t>
  </si>
  <si>
    <t>110</t>
  </si>
  <si>
    <t>120</t>
  </si>
  <si>
    <t xml:space="preserve">Total </t>
  </si>
  <si>
    <t xml:space="preserve">Other </t>
  </si>
  <si>
    <t>£000</t>
  </si>
  <si>
    <t>Other operating income</t>
  </si>
  <si>
    <t xml:space="preserve">Agency/contract staff </t>
  </si>
  <si>
    <t>TOTAL</t>
  </si>
  <si>
    <t xml:space="preserve">Interest on available for sale financial assets </t>
  </si>
  <si>
    <t xml:space="preserve">Interest on held-to-maturity financial assets </t>
  </si>
  <si>
    <t>Held to maturity</t>
  </si>
  <si>
    <t>Available for sale investments reserve</t>
  </si>
  <si>
    <t>-</t>
  </si>
  <si>
    <t xml:space="preserve">Medical and dental </t>
  </si>
  <si>
    <t xml:space="preserve">Ambulance staff </t>
  </si>
  <si>
    <t xml:space="preserve">Administration and estates </t>
  </si>
  <si>
    <t xml:space="preserve">Healthcare assistants and other support staff </t>
  </si>
  <si>
    <t>NOTES TO THE ACCOUNTS</t>
  </si>
  <si>
    <t xml:space="preserve">LOSSES: </t>
  </si>
  <si>
    <t xml:space="preserve">a. theft, fraud etc </t>
  </si>
  <si>
    <t xml:space="preserve">Of which, cases of £100,000 or more: </t>
  </si>
  <si>
    <t xml:space="preserve">1a &amp; 4a. Fraud cases </t>
  </si>
  <si>
    <t xml:space="preserve">b. clinical negligence with advice </t>
  </si>
  <si>
    <t xml:space="preserve">c. personal injury with advice </t>
  </si>
  <si>
    <t xml:space="preserve">d. other negligence and injury </t>
  </si>
  <si>
    <t>Other</t>
  </si>
  <si>
    <t xml:space="preserve">Commercial loans </t>
  </si>
  <si>
    <t xml:space="preserve">Overdrafts </t>
  </si>
  <si>
    <t>Goodwill</t>
  </si>
  <si>
    <t xml:space="preserve">Non NHS: Private patients </t>
  </si>
  <si>
    <t xml:space="preserve">Non-NHS: Overseas patients (non-reciprocal) </t>
  </si>
  <si>
    <t xml:space="preserve">TOTAL </t>
  </si>
  <si>
    <t xml:space="preserve">Supplies and services - general </t>
  </si>
  <si>
    <t xml:space="preserve">Establishment </t>
  </si>
  <si>
    <t xml:space="preserve">Transport </t>
  </si>
  <si>
    <t xml:space="preserve">Premises </t>
  </si>
  <si>
    <t xml:space="preserve">Audit fees </t>
  </si>
  <si>
    <t xml:space="preserve">NHS Foundation Trusts </t>
  </si>
  <si>
    <t xml:space="preserve">Clinical negligence </t>
  </si>
  <si>
    <t>Car parking &amp; Security</t>
  </si>
  <si>
    <t>Redundancy</t>
  </si>
  <si>
    <t>Publishing</t>
  </si>
  <si>
    <t>Insurance</t>
  </si>
  <si>
    <t>Other services, eg external payroll</t>
  </si>
  <si>
    <t>Grossing up consortium arrangements</t>
  </si>
  <si>
    <t>Compensation paid to cover debt recovery costs under this legislation</t>
  </si>
  <si>
    <t>Development expenditure</t>
  </si>
  <si>
    <t xml:space="preserve">Buildings excluding dwellings </t>
  </si>
  <si>
    <t>Plant &amp; Machinery</t>
  </si>
  <si>
    <t>Transport Equipment</t>
  </si>
  <si>
    <t>Information Technology</t>
  </si>
  <si>
    <t>Furniture &amp; Fittings</t>
  </si>
  <si>
    <t xml:space="preserve">Loans from the Foundation Trust Financing Facility </t>
  </si>
  <si>
    <t xml:space="preserve">- to buy out the liability for early retirements over 5 years </t>
  </si>
  <si>
    <t xml:space="preserve">- number of cases involved </t>
  </si>
  <si>
    <t>Acute Trusts</t>
  </si>
  <si>
    <t>Mental Health Trusts</t>
  </si>
  <si>
    <t xml:space="preserve">Estimated capital value of project </t>
  </si>
  <si>
    <t>PFI 2</t>
  </si>
  <si>
    <t>PFI 3</t>
  </si>
  <si>
    <t>Loss or damage from normal operations</t>
  </si>
  <si>
    <t>Loss as a result of catastrophe</t>
  </si>
  <si>
    <t>Abandonment of assets in course of construction</t>
  </si>
  <si>
    <t>Unforeseen obsolescence</t>
  </si>
  <si>
    <t>Maincode</t>
  </si>
  <si>
    <t>Subcode</t>
  </si>
  <si>
    <t xml:space="preserve">£000 </t>
  </si>
  <si>
    <t xml:space="preserve">+ </t>
  </si>
  <si>
    <t xml:space="preserve">- </t>
  </si>
  <si>
    <t xml:space="preserve">+/- </t>
  </si>
  <si>
    <t>Book Value</t>
  </si>
  <si>
    <t>audit services- statutory audit</t>
  </si>
  <si>
    <t>audit services -regulatory reporting</t>
  </si>
  <si>
    <t xml:space="preserve">1. Losses of cash due to: </t>
  </si>
  <si>
    <t xml:space="preserve">3. Bad debts and claims abandoned in relation to: </t>
  </si>
  <si>
    <t xml:space="preserve">4. Damage to buildings, property etc. due to: </t>
  </si>
  <si>
    <t xml:space="preserve">b. overpayment of salaries etc. </t>
  </si>
  <si>
    <t xml:space="preserve">c. other causes </t>
  </si>
  <si>
    <t>Income from activities</t>
  </si>
  <si>
    <t xml:space="preserve">Outpatient income </t>
  </si>
  <si>
    <t xml:space="preserve">A &amp; E income </t>
  </si>
  <si>
    <t xml:space="preserve">Accrued income </t>
  </si>
  <si>
    <t>Net gains / (losses) on available for sale financial assets through income and expenditure</t>
  </si>
  <si>
    <t xml:space="preserve">Education and training </t>
  </si>
  <si>
    <t xml:space="preserve">Research and development </t>
  </si>
  <si>
    <t xml:space="preserve">7. Ex gratia payments in respect of: </t>
  </si>
  <si>
    <t xml:space="preserve">Provisions under contract </t>
  </si>
  <si>
    <t xml:space="preserve">Number </t>
  </si>
  <si>
    <t>Total</t>
  </si>
  <si>
    <t xml:space="preserve">Finance charges allocated to future periods </t>
  </si>
  <si>
    <t xml:space="preserve">Change in the discount rate </t>
  </si>
  <si>
    <t xml:space="preserve">Arising during the year </t>
  </si>
  <si>
    <t xml:space="preserve">Reversed unused </t>
  </si>
  <si>
    <t xml:space="preserve">Unwinding of discount </t>
  </si>
  <si>
    <t xml:space="preserve">Elective income </t>
  </si>
  <si>
    <t xml:space="preserve">Non elective income </t>
  </si>
  <si>
    <t>Unused amounts reversed</t>
  </si>
  <si>
    <t>At 1 April</t>
  </si>
  <si>
    <t xml:space="preserve">- fair value gains </t>
  </si>
  <si>
    <t xml:space="preserve">- fair value losses </t>
  </si>
  <si>
    <t>Loans and receivables</t>
  </si>
  <si>
    <t>Available-for-sale</t>
  </si>
  <si>
    <t>Accruals</t>
  </si>
  <si>
    <t>Liabilities at fair value through the I&amp;E</t>
  </si>
  <si>
    <t>Other financial liabilities</t>
  </si>
  <si>
    <t xml:space="preserve">Interest on loans and receivables </t>
  </si>
  <si>
    <t xml:space="preserve">Strategic Health Authorities </t>
  </si>
  <si>
    <t xml:space="preserve">NHS Trusts </t>
  </si>
  <si>
    <t xml:space="preserve">Total length of project (years) </t>
  </si>
  <si>
    <t xml:space="preserve">Number of years to the end of the project </t>
  </si>
  <si>
    <t>Expected</t>
  </si>
  <si>
    <t>Sign</t>
  </si>
  <si>
    <t xml:space="preserve">Non-patient care services to other bodies </t>
  </si>
  <si>
    <t xml:space="preserve">Profit on disposal of other tangible fixed assets </t>
  </si>
  <si>
    <t>Net actual borrowing/(repayment) in year - working capital</t>
  </si>
  <si>
    <t>Pensions - former directors</t>
  </si>
  <si>
    <t>Pensions - other staff</t>
  </si>
  <si>
    <t>Revaluation Reserve</t>
  </si>
  <si>
    <t>Other reserves</t>
  </si>
  <si>
    <t>Income and expenditure reserve</t>
  </si>
  <si>
    <t xml:space="preserve">Reclassifications </t>
  </si>
  <si>
    <t xml:space="preserve">Local Authorities </t>
  </si>
  <si>
    <t xml:space="preserve">NHS Other </t>
  </si>
  <si>
    <t>Total number of cases</t>
  </si>
  <si>
    <t>Total value of cases</t>
  </si>
  <si>
    <t xml:space="preserve">Corporation tax receivable </t>
  </si>
  <si>
    <t xml:space="preserve">Private patient income </t>
  </si>
  <si>
    <t>Monitor - Independent Regulator of NHS Foundation Trusts</t>
  </si>
  <si>
    <t xml:space="preserve">a. loss of personal effects </t>
  </si>
  <si>
    <t>Bank and agency staff</t>
  </si>
  <si>
    <t xml:space="preserve">No of early retirements on the grounds of ill-health </t>
  </si>
  <si>
    <t xml:space="preserve">Cash at commercial banks and in hand </t>
  </si>
  <si>
    <t>Block Contract income</t>
  </si>
  <si>
    <t>Cost and Volume Contract income</t>
  </si>
  <si>
    <t>Clinical Partnerships providing mandatory services (including S31 agreements)</t>
  </si>
  <si>
    <t>Clinical income for the Secondary Commissioning of mandatory services</t>
  </si>
  <si>
    <t>All Trusts</t>
  </si>
  <si>
    <t>Other clinical income from mandatory services</t>
  </si>
  <si>
    <t>PRIMARY STATEMENTS</t>
  </si>
  <si>
    <t>Department of Health</t>
  </si>
  <si>
    <t>NHS injury scheme (was RTA)</t>
  </si>
  <si>
    <t xml:space="preserve">Profit on disposal of fixed asset investments </t>
  </si>
  <si>
    <t xml:space="preserve">Profit on disposal of intangible fixed assets </t>
  </si>
  <si>
    <t xml:space="preserve">Loss on disposal of intangible fixed assets </t>
  </si>
  <si>
    <t xml:space="preserve">Profit on disposal of land and buildings </t>
  </si>
  <si>
    <t xml:space="preserve">Loss on disposal of land and buildings </t>
  </si>
  <si>
    <t xml:space="preserve">Finance leases </t>
  </si>
  <si>
    <t xml:space="preserve">Additions - purchased </t>
  </si>
  <si>
    <t xml:space="preserve">Disposals </t>
  </si>
  <si>
    <t xml:space="preserve">Provided during the year </t>
  </si>
  <si>
    <t xml:space="preserve">Dwellings </t>
  </si>
  <si>
    <t>+</t>
  </si>
  <si>
    <t xml:space="preserve">Department of Health - other </t>
  </si>
  <si>
    <t>Department of Health - grants</t>
  </si>
  <si>
    <t>Limitation on auditor's liability*</t>
  </si>
  <si>
    <t>* If there is no specified limitation then this should be zero, otherwise enter the amount stated in the engagement letter.</t>
  </si>
  <si>
    <t>Amounts included within other interest payable arising from claims made under this legislation</t>
  </si>
  <si>
    <t>Amounts utilised</t>
  </si>
  <si>
    <t>Amortisation of PFI deferred asset(s)</t>
  </si>
  <si>
    <t>Gross charge to operating expenses in respect of off balance sheet PFI transaction(s)</t>
  </si>
  <si>
    <t>Net charge to operating expenses in respect of off-balance sheet PFI transaction(s)</t>
  </si>
  <si>
    <t xml:space="preserve">Primary Care Trusts </t>
  </si>
  <si>
    <t>Interest received</t>
  </si>
  <si>
    <t xml:space="preserve">Capital element of finance lease rental payments </t>
  </si>
  <si>
    <t>+/-</t>
  </si>
  <si>
    <t xml:space="preserve">Social care staff </t>
  </si>
  <si>
    <t xml:space="preserve">Net book value </t>
  </si>
  <si>
    <t xml:space="preserve">Nursing, midwifery and health visiting staff </t>
  </si>
  <si>
    <t xml:space="preserve">Scientific, therapeutic and technical staff </t>
  </si>
  <si>
    <t xml:space="preserve">Fair value </t>
  </si>
  <si>
    <t xml:space="preserve">Social security costs </t>
  </si>
  <si>
    <t>Share of Profit / (Loss) of Associates/Joint Ventures accounted for using the equity method</t>
  </si>
  <si>
    <t>Corporation tax expense</t>
  </si>
  <si>
    <t>Surplus/(Deficit) from continuing operations</t>
  </si>
  <si>
    <t>Surplus/(deficit) of discontinued operations and the gain/(loss) on disposal of discontinued operations</t>
  </si>
  <si>
    <t>SURPLUS/(DEFICIT) FOR THE YEAR</t>
  </si>
  <si>
    <t>Fair Value gains/(losses) on Available-for-sale financial investments</t>
  </si>
  <si>
    <t>Recycling gains/(losses) on Available-for-sale financial investments</t>
  </si>
  <si>
    <t>Actuarial gains/(losses) on defined benefit pension schemes</t>
  </si>
  <si>
    <t>(i) minority interest, and</t>
  </si>
  <si>
    <t>(ii) owners of the parent.</t>
  </si>
  <si>
    <t>Minority Interest</t>
  </si>
  <si>
    <t>Reversal of impairments of assets held for sale</t>
  </si>
  <si>
    <t>Amortisation of PFI deferred credits</t>
  </si>
  <si>
    <t>Main scheme</t>
  </si>
  <si>
    <t>Additional lifecycle assets received</t>
  </si>
  <si>
    <t>Total other operating income</t>
  </si>
  <si>
    <t>- not later than one year;</t>
  </si>
  <si>
    <t>- later than one year and not later than five years;</t>
  </si>
  <si>
    <t>- later than five years.</t>
  </si>
  <si>
    <t>Amortisation on intangible assets</t>
  </si>
  <si>
    <t>Loss on disposal of assets held for sale</t>
  </si>
  <si>
    <t>Impairments of assets held for sale</t>
  </si>
  <si>
    <t>Minimum lease payments</t>
  </si>
  <si>
    <t>Contingent rents</t>
  </si>
  <si>
    <t>Less sublease payments received</t>
  </si>
  <si>
    <t xml:space="preserve">Future minimum lease payments due: </t>
  </si>
  <si>
    <t>TOTAL of future minimum sublease lease payments to be received at the B/S date</t>
  </si>
  <si>
    <t>Finance Costs in PFI obligations</t>
  </si>
  <si>
    <t>Main Finance Costs</t>
  </si>
  <si>
    <t>Contingent Finance Costs</t>
  </si>
  <si>
    <t>Property, plant and equipment</t>
  </si>
  <si>
    <t>Investment Property</t>
  </si>
  <si>
    <t>Other Investments</t>
  </si>
  <si>
    <t>Trade and other receivables</t>
  </si>
  <si>
    <t>Other Financial assets</t>
  </si>
  <si>
    <t>Other assets</t>
  </si>
  <si>
    <t>Inventories</t>
  </si>
  <si>
    <t>Other financial assets</t>
  </si>
  <si>
    <t>Cash and cash equivalents</t>
  </si>
  <si>
    <t>Trade and other payables</t>
  </si>
  <si>
    <t>Borrowings</t>
  </si>
  <si>
    <t>Provisions</t>
  </si>
  <si>
    <t>Other liabilities</t>
  </si>
  <si>
    <t>Liabilities in disposal groups</t>
  </si>
  <si>
    <t>Total current liabilities</t>
  </si>
  <si>
    <t>Total non-current liabilities</t>
  </si>
  <si>
    <t>Total assets employed</t>
  </si>
  <si>
    <t>Public Dividend Capital</t>
  </si>
  <si>
    <t>Revaluation reserve</t>
  </si>
  <si>
    <t>Merger reserve</t>
  </si>
  <si>
    <t>Intangible assets</t>
  </si>
  <si>
    <t>Property, Plant and Equipment</t>
  </si>
  <si>
    <t>Assets</t>
  </si>
  <si>
    <t>Liabilities</t>
  </si>
  <si>
    <t>Revenues</t>
  </si>
  <si>
    <t>Finance Lease Receivables</t>
  </si>
  <si>
    <t>Available for sale financial assets</t>
  </si>
  <si>
    <t>Held to maturity investments</t>
  </si>
  <si>
    <t>Loan and receivables</t>
  </si>
  <si>
    <t>Drawdown in committed facility</t>
  </si>
  <si>
    <t>Loans from Foundation Trust Financing Facility</t>
  </si>
  <si>
    <t>Other Loans</t>
  </si>
  <si>
    <t>Obligations under finance leases</t>
  </si>
  <si>
    <t>Obligations under Private Finance Initiative contracts</t>
  </si>
  <si>
    <t>Derivative and embedded derivatives held at 'fair value through income and expenditure'</t>
  </si>
  <si>
    <t>Other legal claims</t>
  </si>
  <si>
    <t>Deferred PFI credits</t>
  </si>
  <si>
    <t>Current liabilities</t>
  </si>
  <si>
    <t>Non-current liabilities</t>
  </si>
  <si>
    <t>STATEMENT OF COMPREHENSIVE INCOME</t>
  </si>
  <si>
    <t>STATEMENT OF FINANCIAL POSITION</t>
  </si>
  <si>
    <t>Non-current assets</t>
  </si>
  <si>
    <t>105</t>
  </si>
  <si>
    <t>115</t>
  </si>
  <si>
    <t>125</t>
  </si>
  <si>
    <t>135</t>
  </si>
  <si>
    <t>145</t>
  </si>
  <si>
    <t>155</t>
  </si>
  <si>
    <t>165</t>
  </si>
  <si>
    <t>175</t>
  </si>
  <si>
    <t>185</t>
  </si>
  <si>
    <t>190</t>
  </si>
  <si>
    <t>195</t>
  </si>
  <si>
    <t>200</t>
  </si>
  <si>
    <t>205</t>
  </si>
  <si>
    <t>210</t>
  </si>
  <si>
    <t>215</t>
  </si>
  <si>
    <t>225</t>
  </si>
  <si>
    <t>230</t>
  </si>
  <si>
    <t>235</t>
  </si>
  <si>
    <t>240</t>
  </si>
  <si>
    <t>245</t>
  </si>
  <si>
    <t>250</t>
  </si>
  <si>
    <t>255</t>
  </si>
  <si>
    <t>260</t>
  </si>
  <si>
    <t>265</t>
  </si>
  <si>
    <t>270</t>
  </si>
  <si>
    <t>275</t>
  </si>
  <si>
    <t>280</t>
  </si>
  <si>
    <t>285</t>
  </si>
  <si>
    <t>290</t>
  </si>
  <si>
    <t>295</t>
  </si>
  <si>
    <t>300</t>
  </si>
  <si>
    <t>305</t>
  </si>
  <si>
    <t>315</t>
  </si>
  <si>
    <t>320</t>
  </si>
  <si>
    <t>Non-current assets for sale and assets in disposal groups</t>
  </si>
  <si>
    <t>STATEMENT OF CHANGES IN TAXPAYERS' EQUITY</t>
  </si>
  <si>
    <t>Prior period adjustment</t>
  </si>
  <si>
    <t>Public Dividend Capital repaid</t>
  </si>
  <si>
    <t>Public Dividend Capital written off</t>
  </si>
  <si>
    <t>Available for Sale investment Reserve</t>
  </si>
  <si>
    <t>Other Reserves</t>
  </si>
  <si>
    <t>Merger Reserve</t>
  </si>
  <si>
    <t>Income and Expenditure Reserve</t>
  </si>
  <si>
    <t>Cash flows from operating activities</t>
  </si>
  <si>
    <t>Operating surplus/(deficit)</t>
  </si>
  <si>
    <t>Non-cash income and expense:</t>
  </si>
  <si>
    <t>Depreciation and amortisation</t>
  </si>
  <si>
    <t>Impairments</t>
  </si>
  <si>
    <t>Reversals of impairments</t>
  </si>
  <si>
    <t>Amortisation of government grants</t>
  </si>
  <si>
    <t>Amortisation of PFI credit</t>
  </si>
  <si>
    <t>(Increase)/Decrease in Trade and Other Receivables</t>
  </si>
  <si>
    <t>(Increase)/Decrease in Other Assets</t>
  </si>
  <si>
    <t>(Increase)/Decrease in Inventories</t>
  </si>
  <si>
    <t>Increase/(Decrease) in Other Liabilities</t>
  </si>
  <si>
    <t>Increase/(Decrease) in Provisions</t>
  </si>
  <si>
    <t>NET CASH GENERATED FROM/(USED IN) OPERATIONS</t>
  </si>
  <si>
    <t>Tax (paid) / received</t>
  </si>
  <si>
    <t>Cash flows from investing activities</t>
  </si>
  <si>
    <t>Purchase of financial assets</t>
  </si>
  <si>
    <t>Sales of financial assets</t>
  </si>
  <si>
    <t>Sales of intangible assets</t>
  </si>
  <si>
    <t>Purchase of Property, Plant and Equipment</t>
  </si>
  <si>
    <t>Sales of Property, Plant and Equipment</t>
  </si>
  <si>
    <t>Net cash generated from/(used in) investing activities</t>
  </si>
  <si>
    <t>Public dividend capital received</t>
  </si>
  <si>
    <t>Public dividend capital repaid</t>
  </si>
  <si>
    <t>Interest paid</t>
  </si>
  <si>
    <t>Interest element of finance lease</t>
  </si>
  <si>
    <t>Net cash generated from/(used in) financing activities</t>
  </si>
  <si>
    <t>Increase/(decrease) in cash and cash equivalents</t>
  </si>
  <si>
    <t>Interest element of Private Finance Initiative obligations</t>
  </si>
  <si>
    <t xml:space="preserve">TOTAL   </t>
  </si>
  <si>
    <t>Income from Activities</t>
  </si>
  <si>
    <t>Total income from activities</t>
  </si>
  <si>
    <t xml:space="preserve">TOTAL OPERATING INCOME </t>
  </si>
  <si>
    <t>Reversal of impairments of intangible assets</t>
  </si>
  <si>
    <t xml:space="preserve">Loss on disposal of investments </t>
  </si>
  <si>
    <t>Loss on disposal of other property, plant and equipment</t>
  </si>
  <si>
    <t>Impairments of property, plant and equipment</t>
  </si>
  <si>
    <t>Reversal of impairments of property, plant and equipment</t>
  </si>
  <si>
    <t>Depreciation on property, plant and equipment</t>
  </si>
  <si>
    <t xml:space="preserve">Value of early retirements on the grounds of ill-health </t>
  </si>
  <si>
    <t>Salaries and wages</t>
  </si>
  <si>
    <t>Termination benefits</t>
  </si>
  <si>
    <t>Software  licences
(purchased)</t>
  </si>
  <si>
    <t>Other
(purchased)</t>
  </si>
  <si>
    <t>Licences &amp; trademarks
(purchased)</t>
  </si>
  <si>
    <t>Patents 
(purchased)</t>
  </si>
  <si>
    <t>Development expenditure
(internally generated)</t>
  </si>
  <si>
    <t>Information technology (internally generated)</t>
  </si>
  <si>
    <t>Initial fair value</t>
  </si>
  <si>
    <t>Min Life</t>
  </si>
  <si>
    <t>Max Life</t>
  </si>
  <si>
    <t>Years</t>
  </si>
  <si>
    <t>Intangible assets - internally generated</t>
  </si>
  <si>
    <t>Information technology</t>
  </si>
  <si>
    <t>Software</t>
  </si>
  <si>
    <t>Licences &amp; Trademarks</t>
  </si>
  <si>
    <t>Patents</t>
  </si>
  <si>
    <t>Gross lease liabilities</t>
  </si>
  <si>
    <t>Net lease liabilities</t>
  </si>
  <si>
    <t>Gross PFI liabilities</t>
  </si>
  <si>
    <t>Gross lease receivables</t>
  </si>
  <si>
    <t>Unearned interest income</t>
  </si>
  <si>
    <r>
      <rPr>
        <i/>
        <sz val="10"/>
        <color indexed="8"/>
        <rFont val="Arial"/>
        <family val="2"/>
      </rPr>
      <t xml:space="preserve">Plus </t>
    </r>
    <r>
      <rPr>
        <sz val="10"/>
        <color indexed="8"/>
        <rFont val="Arial"/>
        <family val="2"/>
      </rPr>
      <t>assets classified as available for sale in the year</t>
    </r>
  </si>
  <si>
    <r>
      <rPr>
        <i/>
        <sz val="10"/>
        <color indexed="8"/>
        <rFont val="Arial"/>
        <family val="2"/>
      </rPr>
      <t>Less</t>
    </r>
    <r>
      <rPr>
        <sz val="10"/>
        <color indexed="8"/>
        <rFont val="Arial"/>
        <family val="2"/>
      </rPr>
      <t xml:space="preserve"> assets sold in year</t>
    </r>
  </si>
  <si>
    <r>
      <rPr>
        <i/>
        <sz val="10"/>
        <color indexed="8"/>
        <rFont val="Arial"/>
        <family val="2"/>
      </rPr>
      <t>Less</t>
    </r>
    <r>
      <rPr>
        <sz val="10"/>
        <color indexed="8"/>
        <rFont val="Arial"/>
        <family val="2"/>
      </rPr>
      <t xml:space="preserve"> Impairment of assets held for sale</t>
    </r>
  </si>
  <si>
    <r>
      <rPr>
        <i/>
        <sz val="10"/>
        <color indexed="8"/>
        <rFont val="Arial"/>
        <family val="2"/>
      </rPr>
      <t>Plus</t>
    </r>
    <r>
      <rPr>
        <sz val="10"/>
        <color indexed="8"/>
        <rFont val="Arial"/>
        <family val="2"/>
      </rPr>
      <t xml:space="preserve"> Reversal of impairment of assets held for sale</t>
    </r>
  </si>
  <si>
    <r>
      <rPr>
        <i/>
        <sz val="10"/>
        <color indexed="8"/>
        <rFont val="Arial"/>
        <family val="2"/>
      </rPr>
      <t>Less</t>
    </r>
    <r>
      <rPr>
        <sz val="10"/>
        <color indexed="8"/>
        <rFont val="Arial"/>
        <family val="2"/>
      </rPr>
      <t xml:space="preserve"> assets no longer classified as held for sale, for reasons other than disposal by sale</t>
    </r>
  </si>
  <si>
    <t>Other gains (investment properties)</t>
  </si>
  <si>
    <t>Profit/(Loss)</t>
  </si>
  <si>
    <t>Inventories recognised in expenses</t>
  </si>
  <si>
    <t>Reversal of any write down of inventories resulting in a reduction of recognised expenses</t>
  </si>
  <si>
    <t>Current</t>
  </si>
  <si>
    <t>Non-Current</t>
  </si>
  <si>
    <t>Provision for impaired receivables</t>
  </si>
  <si>
    <t>PFI Prepayments</t>
  </si>
  <si>
    <t>Prepayments - Capital contributions</t>
  </si>
  <si>
    <t>Prepayments - Lifecycle replacements</t>
  </si>
  <si>
    <t>Ageing of non-impaired receivables past their due date</t>
  </si>
  <si>
    <t xml:space="preserve">Current </t>
  </si>
  <si>
    <t>Non-current</t>
  </si>
  <si>
    <t xml:space="preserve">Receipts in advance </t>
  </si>
  <si>
    <t>Other payables</t>
  </si>
  <si>
    <t>TOTAL NON CURRENT TRADE AND OTHER PAYABLES</t>
  </si>
  <si>
    <t>TOTAL CURRENT TRADE AND OTHER PAYABLES</t>
  </si>
  <si>
    <t>TOTAL CURRENT TRADE AND OTHER RECEIVABLES</t>
  </si>
  <si>
    <t>TOTAL NON CURRENT TRADE AND OTHER RECEIVABLES</t>
  </si>
  <si>
    <t>TOTAL OTHER CURRENT LIABILITIES</t>
  </si>
  <si>
    <t>TOTAL OTHER NON CURRENT LIABILITIES</t>
  </si>
  <si>
    <t>TOTAL CURRENT BORROWINGS</t>
  </si>
  <si>
    <t>Reclassified to liabilities held in disposal groups in year</t>
  </si>
  <si>
    <t>Net change in year</t>
  </si>
  <si>
    <t>Broken down into:</t>
  </si>
  <si>
    <t>Other current investments</t>
  </si>
  <si>
    <t>Cash and cash equivalents as in SoFP</t>
  </si>
  <si>
    <t>Cash and cash equivalents as in SoCF</t>
  </si>
  <si>
    <t>Receivables</t>
  </si>
  <si>
    <t xml:space="preserve">Payables </t>
  </si>
  <si>
    <t>Assets as per SoFP</t>
  </si>
  <si>
    <t>Liabilities as per SoFP</t>
  </si>
  <si>
    <t>Non current trade and other receivables excluding non financial assets</t>
  </si>
  <si>
    <t>Non current trade and other payables excluding non financial liabilities</t>
  </si>
  <si>
    <t>Other NHS Bodies</t>
  </si>
  <si>
    <t>Charitable Funds</t>
  </si>
  <si>
    <t>Subsidiaries / Associates / Joint Ventures</t>
  </si>
  <si>
    <t xml:space="preserve">Other   </t>
  </si>
  <si>
    <t>Carrying Value at 1 April</t>
  </si>
  <si>
    <t>Share of profit/(loss)</t>
  </si>
  <si>
    <t>Current assets</t>
  </si>
  <si>
    <t>Non current liabilities</t>
  </si>
  <si>
    <t>Non current assets</t>
  </si>
  <si>
    <t>Total liabilities</t>
  </si>
  <si>
    <t>Total assets</t>
  </si>
  <si>
    <t>Operating income</t>
  </si>
  <si>
    <t>Operating expenses</t>
  </si>
  <si>
    <t>Surplus /(deficit) for the year</t>
  </si>
  <si>
    <t>Net Pension Scheme Liability</t>
  </si>
  <si>
    <t xml:space="preserve">Net Pension Scheme Liability </t>
  </si>
  <si>
    <t>Current service cost</t>
  </si>
  <si>
    <t>Interest cost</t>
  </si>
  <si>
    <t>Contribution by plan participants</t>
  </si>
  <si>
    <t>Actuarial gain/(losses)</t>
  </si>
  <si>
    <t>Benefits paid</t>
  </si>
  <si>
    <t>Past service costs</t>
  </si>
  <si>
    <t>Business combinations</t>
  </si>
  <si>
    <t>Curtailments and settlements</t>
  </si>
  <si>
    <t>Expected return on plan assets</t>
  </si>
  <si>
    <t>Contributions by the employer</t>
  </si>
  <si>
    <t>Contributions by the plan participants</t>
  </si>
  <si>
    <t>Settlements</t>
  </si>
  <si>
    <t>Past Service cost not recognised as an asset</t>
  </si>
  <si>
    <t>Expected return on any reimbursement right</t>
  </si>
  <si>
    <t>Losses on curtailement and settlement</t>
  </si>
  <si>
    <t>Total Revaluation Reserve</t>
  </si>
  <si>
    <t>Revaluation Reserve -intangibles</t>
  </si>
  <si>
    <t>Revaluation Reserve -property, plant and equipment</t>
  </si>
  <si>
    <t>Note 2.1 OPERATING INCOME (by classification)</t>
  </si>
  <si>
    <t>Investments in associates (and joined controlled operations)</t>
  </si>
  <si>
    <t>01A</t>
  </si>
  <si>
    <t>01B</t>
  </si>
  <si>
    <t>02A</t>
  </si>
  <si>
    <t>02B</t>
  </si>
  <si>
    <t>03A</t>
  </si>
  <si>
    <t>03B</t>
  </si>
  <si>
    <t>03C</t>
  </si>
  <si>
    <t>03D</t>
  </si>
  <si>
    <t>03F</t>
  </si>
  <si>
    <t>03G</t>
  </si>
  <si>
    <t>03H</t>
  </si>
  <si>
    <t>04A</t>
  </si>
  <si>
    <t>04B</t>
  </si>
  <si>
    <t>06A</t>
  </si>
  <si>
    <t>05A</t>
  </si>
  <si>
    <t>05C</t>
  </si>
  <si>
    <t>06I</t>
  </si>
  <si>
    <t>07A</t>
  </si>
  <si>
    <t>07I</t>
  </si>
  <si>
    <t>08A</t>
  </si>
  <si>
    <t>08B</t>
  </si>
  <si>
    <t>08C</t>
  </si>
  <si>
    <t>08F</t>
  </si>
  <si>
    <t>09E</t>
  </si>
  <si>
    <t>09G</t>
  </si>
  <si>
    <t>09H</t>
  </si>
  <si>
    <t>09I</t>
  </si>
  <si>
    <t>09J</t>
  </si>
  <si>
    <t>10A</t>
  </si>
  <si>
    <t>10B</t>
  </si>
  <si>
    <t>11A</t>
  </si>
  <si>
    <t>11B</t>
  </si>
  <si>
    <t>11D</t>
  </si>
  <si>
    <t>12A</t>
  </si>
  <si>
    <t>12B</t>
  </si>
  <si>
    <t>Total non-current assets</t>
  </si>
  <si>
    <t>Total current assets</t>
  </si>
  <si>
    <t>Total assets less current liabilities</t>
  </si>
  <si>
    <t>15A</t>
  </si>
  <si>
    <t>15B</t>
  </si>
  <si>
    <t>15C</t>
  </si>
  <si>
    <t>15D</t>
  </si>
  <si>
    <t>15E</t>
  </si>
  <si>
    <t>16A</t>
  </si>
  <si>
    <t>16B</t>
  </si>
  <si>
    <t>16C</t>
  </si>
  <si>
    <t>16G</t>
  </si>
  <si>
    <t>16H</t>
  </si>
  <si>
    <t>16I</t>
  </si>
  <si>
    <t>%</t>
  </si>
  <si>
    <t>Interest held</t>
  </si>
  <si>
    <t>17A</t>
  </si>
  <si>
    <t>18A</t>
  </si>
  <si>
    <t>18B</t>
  </si>
  <si>
    <t>Note 2.4 OPERATING INCOME (by type)</t>
  </si>
  <si>
    <t>09K</t>
  </si>
  <si>
    <t>09L</t>
  </si>
  <si>
    <t>note</t>
  </si>
  <si>
    <t xml:space="preserve">Cash and Cash equivalents at 1 April </t>
  </si>
  <si>
    <t>Impairments of intangible assets</t>
  </si>
  <si>
    <t>27A</t>
  </si>
  <si>
    <t>27C</t>
  </si>
  <si>
    <t>26A</t>
  </si>
  <si>
    <t>26B</t>
  </si>
  <si>
    <t>26C</t>
  </si>
  <si>
    <t>TOTAL COMPREHENSIVE INCOME / (EXPENSE) FOR THE YEAR</t>
  </si>
  <si>
    <t>TOTAL COMPREHENSIVE INCOME / (EXPENSE) FOR THE PERIOD</t>
  </si>
  <si>
    <t>PDC Dividend paid</t>
  </si>
  <si>
    <t>Capital element of Private Finance Initiative Obligations</t>
  </si>
  <si>
    <t>24A</t>
  </si>
  <si>
    <t>24B</t>
  </si>
  <si>
    <t>24C</t>
  </si>
  <si>
    <t>24D</t>
  </si>
  <si>
    <t>Public Dividend Capital received</t>
  </si>
  <si>
    <t>08G</t>
  </si>
  <si>
    <t>08H</t>
  </si>
  <si>
    <t xml:space="preserve">Investments in associates (and joined controlled operations) </t>
  </si>
  <si>
    <t>16J</t>
  </si>
  <si>
    <t>16K</t>
  </si>
  <si>
    <t>16L</t>
  </si>
  <si>
    <t>16M</t>
  </si>
  <si>
    <t>16O</t>
  </si>
  <si>
    <t>16P</t>
  </si>
  <si>
    <t>16Q</t>
  </si>
  <si>
    <t>16R</t>
  </si>
  <si>
    <t>Direct Operating Expense arising from Investment Property which generated Rental Income in the period</t>
  </si>
  <si>
    <t>Cash flows attributable to investing activities of discontinued operations</t>
  </si>
  <si>
    <t>325</t>
  </si>
  <si>
    <t>330</t>
  </si>
  <si>
    <t>Cash flows attributable to financing activities of discontinued operations</t>
  </si>
  <si>
    <t>Operating surplus/(deficit) from continuing operations</t>
  </si>
  <si>
    <t xml:space="preserve">Operating surplus/(deficit) of discontinued operations </t>
  </si>
  <si>
    <t>25A</t>
  </si>
  <si>
    <t>25B</t>
  </si>
  <si>
    <t>25C</t>
  </si>
  <si>
    <t>25D</t>
  </si>
  <si>
    <t>25E</t>
  </si>
  <si>
    <t>25F</t>
  </si>
  <si>
    <t>25G</t>
  </si>
  <si>
    <t>25H</t>
  </si>
  <si>
    <t>28A</t>
  </si>
  <si>
    <t>28B</t>
  </si>
  <si>
    <t>28D</t>
  </si>
  <si>
    <t>of which those receivable</t>
  </si>
  <si>
    <t>of which liabilities are due</t>
  </si>
  <si>
    <t>20D</t>
  </si>
  <si>
    <t>20E</t>
  </si>
  <si>
    <t>20G</t>
  </si>
  <si>
    <t>20H</t>
  </si>
  <si>
    <t xml:space="preserve">Available for sale financial assets and liabilities held at fair value through income and expenditure account </t>
  </si>
  <si>
    <t>Note 4.1 Employee Expenses</t>
  </si>
  <si>
    <t>Employee Expenses - Staff</t>
  </si>
  <si>
    <t>Employee Expenses - Executive directors</t>
  </si>
  <si>
    <t>23A</t>
  </si>
  <si>
    <t>23B</t>
  </si>
  <si>
    <t>23C</t>
  </si>
  <si>
    <t>23D</t>
  </si>
  <si>
    <t>21A</t>
  </si>
  <si>
    <t>Note 4.2 Average number of employees (WTE basis)</t>
  </si>
  <si>
    <t>340</t>
  </si>
  <si>
    <t>102</t>
  </si>
  <si>
    <t>At start of period for new FTs</t>
  </si>
  <si>
    <t xml:space="preserve">Operating income of discontinued operations </t>
  </si>
  <si>
    <t xml:space="preserve">Operating expenses of discontinued operations </t>
  </si>
  <si>
    <t>Gain on disposal of discontinued operations</t>
  </si>
  <si>
    <t>(Loss) on disposal of discontinued operations</t>
  </si>
  <si>
    <t>NHS Shared Business Services</t>
  </si>
  <si>
    <t>The unguaranteed residual value accruing to the FT</t>
  </si>
  <si>
    <t>Pensions relating to former directors</t>
  </si>
  <si>
    <t>Pensions relating to other staff</t>
  </si>
  <si>
    <t>UK Corporation tax expense</t>
  </si>
  <si>
    <t>Adjustments in respect of prior years</t>
  </si>
  <si>
    <t>Current tax expense</t>
  </si>
  <si>
    <t>Origination and reversal of temporary differences</t>
  </si>
  <si>
    <t>Change in tax rate</t>
  </si>
  <si>
    <t>Deferred tax expense</t>
  </si>
  <si>
    <t>Total income tax expense in Statement of Comprehensive Income</t>
  </si>
  <si>
    <t>Effect of:</t>
  </si>
  <si>
    <t>Surpluses not subject to tax</t>
  </si>
  <si>
    <t>Non-deductible expenses</t>
  </si>
  <si>
    <t>Share of results of joint ventures and associates</t>
  </si>
  <si>
    <t>Total income tax charge for the year</t>
  </si>
  <si>
    <t>Cash from (disposals) of business units and subsidiaries</t>
  </si>
  <si>
    <t>Share of comprehensive income from associates and joint ventures</t>
  </si>
  <si>
    <t>Other recognised gains and losses</t>
  </si>
  <si>
    <t>Investment Property income</t>
  </si>
  <si>
    <t>Effective tax charge percentage</t>
  </si>
  <si>
    <t>Tax if effective tax rate charged on surpluses before tax</t>
  </si>
  <si>
    <t>Direct Operating Expense arising from Investment Property that which did not generated Rental Income in the period</t>
  </si>
  <si>
    <t>Agenda for Change</t>
  </si>
  <si>
    <t>Surplus/(deficit) for the year</t>
  </si>
  <si>
    <t>Working capital borrowing at 1 April</t>
  </si>
  <si>
    <t>STATEMENT OF CASH FLOWS</t>
  </si>
  <si>
    <t>Purchase of intangible assets</t>
  </si>
  <si>
    <t>335</t>
  </si>
  <si>
    <t>345</t>
  </si>
  <si>
    <t>20I</t>
  </si>
  <si>
    <t>20J</t>
  </si>
  <si>
    <t>Increase/(Decrease) in Trade and Other Payables</t>
  </si>
  <si>
    <t>350</t>
  </si>
  <si>
    <t>-/+</t>
  </si>
  <si>
    <t>Cash flows from (used in) other financing activities</t>
  </si>
  <si>
    <t>Prior period adjustment*</t>
  </si>
  <si>
    <t>Numbers</t>
  </si>
  <si>
    <t>Value</t>
  </si>
  <si>
    <t>Net lease receivables</t>
  </si>
  <si>
    <t>The accumulated allowance for uncollectable minimum lease payments receivable</t>
  </si>
  <si>
    <t>Contingent rents recognised as income in the period</t>
  </si>
  <si>
    <t>8. Extra statutory and regulatory</t>
  </si>
  <si>
    <t>£'000</t>
  </si>
  <si>
    <t>Intangible Assets Under Construction</t>
  </si>
  <si>
    <t>11C</t>
  </si>
  <si>
    <t>Number</t>
  </si>
  <si>
    <t>Permanent</t>
  </si>
  <si>
    <t>Cash with the Government Banking Service</t>
  </si>
  <si>
    <t>Land</t>
  </si>
  <si>
    <t>Operating Income from continuing operations</t>
  </si>
  <si>
    <t>Operating Expenses of continuing operations</t>
  </si>
  <si>
    <t>OPERATING SURPLUS / (DEFICIT)</t>
  </si>
  <si>
    <t>FINANCE COSTS</t>
  </si>
  <si>
    <t>Finance income</t>
  </si>
  <si>
    <t>Finance expense - financial liabilities</t>
  </si>
  <si>
    <t>Finance expense - unwinding of discount on provisions</t>
  </si>
  <si>
    <t>PDC Dividends payable</t>
  </si>
  <si>
    <t>NET FINANCE COSTS</t>
  </si>
  <si>
    <t>01C</t>
  </si>
  <si>
    <t>01D</t>
  </si>
  <si>
    <t>Note: Allocation of Profits/(Losses) for the period:</t>
  </si>
  <si>
    <t>(a) Surplus/(Deficit) for the period attributable to:</t>
  </si>
  <si>
    <t>(b) total comprehensive income/ (expense) for the period attributable to:</t>
  </si>
  <si>
    <t xml:space="preserve">Services from NHS Foundation Trusts </t>
  </si>
  <si>
    <t xml:space="preserve">Services from NHS Trusts </t>
  </si>
  <si>
    <t xml:space="preserve">Services from other NHS Bodies </t>
  </si>
  <si>
    <t>Purchase of healthcare from non NHS bodies</t>
  </si>
  <si>
    <t>Employee Expenses - Non-executive directors</t>
  </si>
  <si>
    <t>Legal fees</t>
  </si>
  <si>
    <t>Consultancy costs</t>
  </si>
  <si>
    <t>Training, courses and conferences</t>
  </si>
  <si>
    <t xml:space="preserve">Hospitality </t>
  </si>
  <si>
    <t>Other comprehensive income</t>
  </si>
  <si>
    <t>- outstanding pension contributions</t>
  </si>
  <si>
    <t>Intangible assets - purchased</t>
  </si>
  <si>
    <t>Movements in operating cash flow of discontinued operations</t>
  </si>
  <si>
    <t>Other movements in operating cash flows</t>
  </si>
  <si>
    <t>Cash from acquisitions of business units and subsidiaries</t>
  </si>
  <si>
    <t>Cash flows from  financing activities</t>
  </si>
  <si>
    <t>If there are any other restrictions on the auditor's liability, these should be described in the free text sheet,</t>
  </si>
  <si>
    <t>Other
(internally generated</t>
  </si>
  <si>
    <t>This worksheet is only applicable to NHS foundation trusts with on-Statement of Financial Position pension schemes.</t>
  </si>
  <si>
    <t>Cash and Cash equivalents at start of period for new FTs</t>
  </si>
  <si>
    <t>327</t>
  </si>
  <si>
    <t>Buildings excluding dwellings</t>
  </si>
  <si>
    <t>Dwellings</t>
  </si>
  <si>
    <t>Assets Under Construction and Payments on Account</t>
  </si>
  <si>
    <t>Plant &amp; machinery</t>
  </si>
  <si>
    <t>Transport equipment</t>
  </si>
  <si>
    <t>Furniture &amp; fittings</t>
  </si>
  <si>
    <t>Additons - donated</t>
  </si>
  <si>
    <t>Revaluations</t>
  </si>
  <si>
    <t>Donated</t>
  </si>
  <si>
    <t xml:space="preserve">Land </t>
  </si>
  <si>
    <t>Assets under Construction &amp; POA</t>
  </si>
  <si>
    <t>13S</t>
  </si>
  <si>
    <t>13T</t>
  </si>
  <si>
    <t>Disposals</t>
  </si>
  <si>
    <t>Movements arising from classifying non current assets as Assets Held for Sale</t>
  </si>
  <si>
    <t>Other reserve movements</t>
  </si>
  <si>
    <t>Asset disposals</t>
  </si>
  <si>
    <t>Present Value of the defined benefit obligation at start of period for new FTs</t>
  </si>
  <si>
    <t>Plan assets at fair value at start of period for new FTs</t>
  </si>
  <si>
    <t>1. SoCI</t>
  </si>
  <si>
    <t>4. CF</t>
  </si>
  <si>
    <t>3. SOCITE</t>
  </si>
  <si>
    <t xml:space="preserve">At start of period for new FTs </t>
  </si>
  <si>
    <t>13. Intangibles</t>
  </si>
  <si>
    <t xml:space="preserve">Gross cost at start of period for new FTs </t>
  </si>
  <si>
    <t xml:space="preserve">Depreciation at start of period for new FTs </t>
  </si>
  <si>
    <t>14. PPE</t>
  </si>
  <si>
    <t>16. Investments</t>
  </si>
  <si>
    <t>17. AHFS</t>
  </si>
  <si>
    <t>21. CCE</t>
  </si>
  <si>
    <t>23. Borrowings and PBL</t>
  </si>
  <si>
    <t>25. Provisions and CL</t>
  </si>
  <si>
    <t>26. Revaluation Reserve</t>
  </si>
  <si>
    <t>2. SoFP</t>
  </si>
  <si>
    <t>5. Op Inc (class)</t>
  </si>
  <si>
    <t>8. Staff</t>
  </si>
  <si>
    <t>Note 3 OPERATING EXPENSES (by type)</t>
  </si>
  <si>
    <t>Note 5.2 Arrangements containing an operating lease</t>
  </si>
  <si>
    <t>Note 5.3 Limitation on auditor's liability*</t>
  </si>
  <si>
    <t>Note 5.4 The late payment of commercial debts (interest) Act 1998</t>
  </si>
  <si>
    <t>Note 6 Discontinued operations</t>
  </si>
  <si>
    <t>Note 7 Corporation Tax</t>
  </si>
  <si>
    <t xml:space="preserve">Note 13 Intangible assets acquired by government grant </t>
  </si>
  <si>
    <t>Note 14.1 Economic life of intangible assets</t>
  </si>
  <si>
    <t>Note 14.2 Economic life of property, plant and equipment</t>
  </si>
  <si>
    <t xml:space="preserve">Note 17.1  Fair value of investments in associate (and joined controlled operations) </t>
  </si>
  <si>
    <t>Note 17.2 Disclosure of aggregate amounts for assets and liabilities of jointly controlled operations****</t>
  </si>
  <si>
    <t>Note 19 Other assets</t>
  </si>
  <si>
    <t>Note 20 Other Financial Assets</t>
  </si>
  <si>
    <t>Note 23.1 Provision for impairment of receivables</t>
  </si>
  <si>
    <t>Note 23.2 Analysis of impaired receivables</t>
  </si>
  <si>
    <t>Note 26.1 Trade and other payables</t>
  </si>
  <si>
    <t>Note 27 Borrowings</t>
  </si>
  <si>
    <t>Note 28 Prudential borrowing limit</t>
  </si>
  <si>
    <t>Note 30 Other Financial Liabilities</t>
  </si>
  <si>
    <t>Note 34.1 Related Party Transactions</t>
  </si>
  <si>
    <t>Note 34.2 Related Party Balances</t>
  </si>
  <si>
    <t>Note 36 Finance lease obligations</t>
  </si>
  <si>
    <t>Note 38.2 Off-SoFP PFI schemes charges</t>
  </si>
  <si>
    <t>Note 38.3 Off-SoFP PFI scheme details</t>
  </si>
  <si>
    <t>15. NCA misc</t>
  </si>
  <si>
    <t>19. Inventory</t>
  </si>
  <si>
    <t>20. Receivables</t>
  </si>
  <si>
    <t>Note 24.1 Finance lease receivables</t>
  </si>
  <si>
    <t>Note 24.2 Finance lease details</t>
  </si>
  <si>
    <t>Total Prudential Borrowing Limit</t>
  </si>
  <si>
    <t>27. RP</t>
  </si>
  <si>
    <t>28. C&amp;O</t>
  </si>
  <si>
    <t>Net PFI obligation</t>
  </si>
  <si>
    <t>29. PFI (on-SoFP)</t>
  </si>
  <si>
    <t>34. Pensions</t>
  </si>
  <si>
    <t>6. Op Inc (type)</t>
  </si>
  <si>
    <t>7. Op Exp</t>
  </si>
  <si>
    <t>03I</t>
  </si>
  <si>
    <t>08K</t>
  </si>
  <si>
    <t>08L</t>
  </si>
  <si>
    <t>08M</t>
  </si>
  <si>
    <t>08N</t>
  </si>
  <si>
    <t>08O</t>
  </si>
  <si>
    <t>08P</t>
  </si>
  <si>
    <t>08S</t>
  </si>
  <si>
    <t>08T</t>
  </si>
  <si>
    <t>08U</t>
  </si>
  <si>
    <t>08V</t>
  </si>
  <si>
    <t>09F</t>
  </si>
  <si>
    <t>13A</t>
  </si>
  <si>
    <t>13B</t>
  </si>
  <si>
    <t>13C</t>
  </si>
  <si>
    <t>13D</t>
  </si>
  <si>
    <t>13E</t>
  </si>
  <si>
    <t>13F</t>
  </si>
  <si>
    <t>13G</t>
  </si>
  <si>
    <t>13H</t>
  </si>
  <si>
    <t>13I</t>
  </si>
  <si>
    <t>13J</t>
  </si>
  <si>
    <t>13K</t>
  </si>
  <si>
    <t>13L</t>
  </si>
  <si>
    <t>13M</t>
  </si>
  <si>
    <t>13N</t>
  </si>
  <si>
    <t>13O</t>
  </si>
  <si>
    <t>13P</t>
  </si>
  <si>
    <t>13Q</t>
  </si>
  <si>
    <t>13R</t>
  </si>
  <si>
    <t>14A</t>
  </si>
  <si>
    <t>14B</t>
  </si>
  <si>
    <t>14C</t>
  </si>
  <si>
    <t>14D</t>
  </si>
  <si>
    <t>14E</t>
  </si>
  <si>
    <t>14F</t>
  </si>
  <si>
    <t>14G</t>
  </si>
  <si>
    <t>14H</t>
  </si>
  <si>
    <t>14I</t>
  </si>
  <si>
    <t>14J</t>
  </si>
  <si>
    <t>14K</t>
  </si>
  <si>
    <t>14L</t>
  </si>
  <si>
    <t>14M</t>
  </si>
  <si>
    <t>14N</t>
  </si>
  <si>
    <t>14O</t>
  </si>
  <si>
    <t>14P</t>
  </si>
  <si>
    <t>14Q</t>
  </si>
  <si>
    <t>14R</t>
  </si>
  <si>
    <t>14S</t>
  </si>
  <si>
    <t>14T</t>
  </si>
  <si>
    <t>14U</t>
  </si>
  <si>
    <t>14W</t>
  </si>
  <si>
    <t>14X</t>
  </si>
  <si>
    <t>14Y</t>
  </si>
  <si>
    <t>14Z</t>
  </si>
  <si>
    <t>14AA</t>
  </si>
  <si>
    <t>14AB</t>
  </si>
  <si>
    <t>15F</t>
  </si>
  <si>
    <t>15G</t>
  </si>
  <si>
    <t>15H</t>
  </si>
  <si>
    <t>18C</t>
  </si>
  <si>
    <t>18D</t>
  </si>
  <si>
    <t>20C</t>
  </si>
  <si>
    <t>20F</t>
  </si>
  <si>
    <t>22C</t>
  </si>
  <si>
    <t>22D</t>
  </si>
  <si>
    <t>22E</t>
  </si>
  <si>
    <t>22F</t>
  </si>
  <si>
    <t>25I</t>
  </si>
  <si>
    <t>25J</t>
  </si>
  <si>
    <t>27B</t>
  </si>
  <si>
    <t>27D</t>
  </si>
  <si>
    <t>28C</t>
  </si>
  <si>
    <t>29A</t>
  </si>
  <si>
    <t>29B</t>
  </si>
  <si>
    <t>29C</t>
  </si>
  <si>
    <t>29D</t>
  </si>
  <si>
    <t>29E</t>
  </si>
  <si>
    <t>29F</t>
  </si>
  <si>
    <t>29G</t>
  </si>
  <si>
    <t>30A</t>
  </si>
  <si>
    <t>30B</t>
  </si>
  <si>
    <t>30C</t>
  </si>
  <si>
    <t>30D</t>
  </si>
  <si>
    <t>30E</t>
  </si>
  <si>
    <t>30F</t>
  </si>
  <si>
    <t>30G</t>
  </si>
  <si>
    <t>30H</t>
  </si>
  <si>
    <t>30I</t>
  </si>
  <si>
    <t>30J</t>
  </si>
  <si>
    <t>30K</t>
  </si>
  <si>
    <t>30L</t>
  </si>
  <si>
    <t>30M</t>
  </si>
  <si>
    <t>32A</t>
  </si>
  <si>
    <t>32B</t>
  </si>
  <si>
    <t>32C</t>
  </si>
  <si>
    <t>32D</t>
  </si>
  <si>
    <t>32E</t>
  </si>
  <si>
    <t>32F</t>
  </si>
  <si>
    <t>32G</t>
  </si>
  <si>
    <t>32H</t>
  </si>
  <si>
    <t>33A</t>
  </si>
  <si>
    <t>33B</t>
  </si>
  <si>
    <t>33C</t>
  </si>
  <si>
    <t>33D</t>
  </si>
  <si>
    <t>34A</t>
  </si>
  <si>
    <t>34B</t>
  </si>
  <si>
    <t>34C</t>
  </si>
  <si>
    <t>35A</t>
  </si>
  <si>
    <t>35B</t>
  </si>
  <si>
    <t>35D</t>
  </si>
  <si>
    <t>35E</t>
  </si>
  <si>
    <t>35F</t>
  </si>
  <si>
    <t>Note</t>
  </si>
  <si>
    <t>355</t>
  </si>
  <si>
    <t>360</t>
  </si>
  <si>
    <t>365</t>
  </si>
  <si>
    <t>370</t>
  </si>
  <si>
    <t>375</t>
  </si>
  <si>
    <t>380</t>
  </si>
  <si>
    <t>385</t>
  </si>
  <si>
    <t>390</t>
  </si>
  <si>
    <t>395</t>
  </si>
  <si>
    <t>400</t>
  </si>
  <si>
    <t>405</t>
  </si>
  <si>
    <t>Note 11.3 Intangible assets financing</t>
  </si>
  <si>
    <t>Note 12.3  Property, Plant and Equipment financing</t>
  </si>
  <si>
    <t xml:space="preserve">Valuation/Gross cost at start of period for new FTs </t>
  </si>
  <si>
    <t>21B</t>
  </si>
  <si>
    <t>Prior Period Adjustment</t>
  </si>
  <si>
    <t>Owned</t>
  </si>
  <si>
    <t>9. Op Misc</t>
  </si>
  <si>
    <t>10. Corp Tax</t>
  </si>
  <si>
    <t>11. Finance</t>
  </si>
  <si>
    <t>18. Other Assets</t>
  </si>
  <si>
    <t>22. Trade Payables</t>
  </si>
  <si>
    <t>24. Other Liabilities</t>
  </si>
  <si>
    <t>30. PFI (off-SoFP)</t>
  </si>
  <si>
    <t>32. FI 1</t>
  </si>
  <si>
    <t>33. FI 2</t>
  </si>
  <si>
    <t>Note 31.1 Provisions for liabilities and charges</t>
  </si>
  <si>
    <t>Please refer to FTC Completion Instructions before entering information in this worksheet</t>
  </si>
  <si>
    <t>25L</t>
  </si>
  <si>
    <t>25M</t>
  </si>
  <si>
    <t>35C</t>
  </si>
  <si>
    <t>15I</t>
  </si>
  <si>
    <t>15J</t>
  </si>
  <si>
    <t>15K</t>
  </si>
  <si>
    <t>15L</t>
  </si>
  <si>
    <t>15M</t>
  </si>
  <si>
    <t>15N</t>
  </si>
  <si>
    <t>15O</t>
  </si>
  <si>
    <t>15P</t>
  </si>
  <si>
    <t>15Q</t>
  </si>
  <si>
    <t>Prior period adjustments</t>
  </si>
  <si>
    <t>Note 2.3 Operating lease income</t>
  </si>
  <si>
    <t>Note 16.3 Investment Property expenses</t>
  </si>
  <si>
    <t>Note 16.4 Investment Property income</t>
  </si>
  <si>
    <t>Note 32 Contingent (Liabilities) / Assets</t>
  </si>
  <si>
    <t>Note 37.2 On-SoFP PFI commitments</t>
  </si>
  <si>
    <t>410</t>
  </si>
  <si>
    <t>Additions - donated</t>
  </si>
  <si>
    <t>12. Impairments</t>
  </si>
  <si>
    <t>Please note: Based on professional advice received, Monitor considers any amount drawndown in a committed facility to be akin to an overdraft</t>
  </si>
  <si>
    <t xml:space="preserve">Amortisation at start of period for new FTs </t>
  </si>
  <si>
    <t>Working capital borrowing at start of period for new FTs</t>
  </si>
  <si>
    <t>VAT payable</t>
  </si>
  <si>
    <t>Buildings</t>
  </si>
  <si>
    <t>251</t>
  </si>
  <si>
    <t>252</t>
  </si>
  <si>
    <t>Reversal of impairments</t>
  </si>
  <si>
    <t>101</t>
  </si>
  <si>
    <t>116</t>
  </si>
  <si>
    <t>Revaluations - property, plant and equipment</t>
  </si>
  <si>
    <t>Revaluations - intangible assets</t>
  </si>
  <si>
    <t>Revaluations - Financial assets</t>
  </si>
  <si>
    <t>Transfers between reserves</t>
  </si>
  <si>
    <t>Other movements in PDC in year</t>
  </si>
  <si>
    <t>Other loans received</t>
  </si>
  <si>
    <t>Other loans repaid</t>
  </si>
  <si>
    <t>Other capital receipts</t>
  </si>
  <si>
    <t>Services from PCTs</t>
  </si>
  <si>
    <t>Other post employment benefits</t>
  </si>
  <si>
    <t>Other employment benefits</t>
  </si>
  <si>
    <t>Interest expense:</t>
  </si>
  <si>
    <t>Total interest expense</t>
  </si>
  <si>
    <t>Other finance costs</t>
  </si>
  <si>
    <t>Interest on late payment of commercial debt</t>
  </si>
  <si>
    <t>Additions - internally generated</t>
  </si>
  <si>
    <t>Additions - government granted</t>
  </si>
  <si>
    <t xml:space="preserve">Reversal of impairments </t>
  </si>
  <si>
    <t>Government granted</t>
  </si>
  <si>
    <t>Acquisitions in year - subsequent expenditure</t>
  </si>
  <si>
    <t>Acquisitions in year - other</t>
  </si>
  <si>
    <t>Reversal of impairment</t>
  </si>
  <si>
    <t>NHS Receivables - Revenue</t>
  </si>
  <si>
    <t>Operating lease receivables</t>
  </si>
  <si>
    <t>Other receivables with related parties - Revenue</t>
  </si>
  <si>
    <t>Allowance for uncollectable lease payments</t>
  </si>
  <si>
    <t>Building</t>
  </si>
  <si>
    <t>NHS payables - revenue</t>
  </si>
  <si>
    <t>Amounts due to other related parties - revenue</t>
  </si>
  <si>
    <t xml:space="preserve">Other taxes payable </t>
  </si>
  <si>
    <t>Social Security costs</t>
  </si>
  <si>
    <t>Bank overdrafts - Government Banking Service</t>
  </si>
  <si>
    <t>Bank overdrafts - Commercial banks</t>
  </si>
  <si>
    <t>Loans from Department of Health</t>
  </si>
  <si>
    <t>Lease incentives</t>
  </si>
  <si>
    <t>Restructurings</t>
  </si>
  <si>
    <t>Continuing care</t>
  </si>
  <si>
    <t>Equal pay</t>
  </si>
  <si>
    <t xml:space="preserve">    Equal pay</t>
  </si>
  <si>
    <t xml:space="preserve">    Other</t>
  </si>
  <si>
    <t>e. Severence payments on termination of employment</t>
  </si>
  <si>
    <t>f. Other employment payments</t>
  </si>
  <si>
    <t>g. Patient referrals outside the UK and EEA Guidelines</t>
  </si>
  <si>
    <t xml:space="preserve">h. other </t>
  </si>
  <si>
    <t xml:space="preserve">i. maladministration, no financial loss </t>
  </si>
  <si>
    <t xml:space="preserve">3. Bad debts and claims abandoned </t>
  </si>
  <si>
    <t xml:space="preserve">4. Damage to buildings, property etc. </t>
  </si>
  <si>
    <t xml:space="preserve">7. Ex gratia payments </t>
  </si>
  <si>
    <t>£000s</t>
  </si>
  <si>
    <t>Contingent rents recognised as expenditure in the period</t>
  </si>
  <si>
    <t>Movements in operating cash flow in respect of Transforming Community Services transaction</t>
  </si>
  <si>
    <t>Loans received from the Department of Health</t>
  </si>
  <si>
    <t>Loans repaid to the Department of Health</t>
  </si>
  <si>
    <t>PFI revenue</t>
  </si>
  <si>
    <t xml:space="preserve">   Planned</t>
  </si>
  <si>
    <t xml:space="preserve">   Contingent</t>
  </si>
  <si>
    <t>Finance lease revenue</t>
  </si>
  <si>
    <t>Rental revenue:</t>
  </si>
  <si>
    <t xml:space="preserve">   Interest on bank accounts</t>
  </si>
  <si>
    <t>Exit package cost band (including any special payment element)</t>
  </si>
  <si>
    <t>Number of other departures agreed</t>
  </si>
  <si>
    <t>Cost of other departures agreed</t>
  </si>
  <si>
    <t>Total number of exit packages</t>
  </si>
  <si>
    <t>Total cost of exit packages</t>
  </si>
  <si>
    <t>&lt;£10,000</t>
  </si>
  <si>
    <t>£10,001 - £25,000</t>
  </si>
  <si>
    <t>£25,001 - 50,000</t>
  </si>
  <si>
    <t>£50,001 - £100,000</t>
  </si>
  <si>
    <t>£100,001 - £150,000</t>
  </si>
  <si>
    <t>£150,001 - £200,000</t>
  </si>
  <si>
    <t>&gt;£200,001</t>
  </si>
  <si>
    <t>Value of deferred asset</t>
  </si>
  <si>
    <t>Value of reversionary interest</t>
  </si>
  <si>
    <t>Total DEL</t>
  </si>
  <si>
    <t>123</t>
  </si>
  <si>
    <t>134</t>
  </si>
  <si>
    <t>136</t>
  </si>
  <si>
    <t>194</t>
  </si>
  <si>
    <t>196</t>
  </si>
  <si>
    <t>322</t>
  </si>
  <si>
    <t>333</t>
  </si>
  <si>
    <t>336</t>
  </si>
  <si>
    <t>394</t>
  </si>
  <si>
    <t>396</t>
  </si>
  <si>
    <t>137</t>
  </si>
  <si>
    <t>138</t>
  </si>
  <si>
    <t>186</t>
  </si>
  <si>
    <t>188</t>
  </si>
  <si>
    <t>267</t>
  </si>
  <si>
    <t>273</t>
  </si>
  <si>
    <t>277</t>
  </si>
  <si>
    <t>107</t>
  </si>
  <si>
    <t>172</t>
  </si>
  <si>
    <t>208</t>
  </si>
  <si>
    <t>117</t>
  </si>
  <si>
    <t>119</t>
  </si>
  <si>
    <t>127</t>
  </si>
  <si>
    <t>128</t>
  </si>
  <si>
    <t>131</t>
  </si>
  <si>
    <t>328</t>
  </si>
  <si>
    <t>329</t>
  </si>
  <si>
    <t>332</t>
  </si>
  <si>
    <t>387</t>
  </si>
  <si>
    <t>187</t>
  </si>
  <si>
    <t>398</t>
  </si>
  <si>
    <t>118</t>
  </si>
  <si>
    <t>223</t>
  </si>
  <si>
    <t>232</t>
  </si>
  <si>
    <t>238</t>
  </si>
  <si>
    <t>112</t>
  </si>
  <si>
    <t>108</t>
  </si>
  <si>
    <t>142</t>
  </si>
  <si>
    <t>147</t>
  </si>
  <si>
    <t>162</t>
  </si>
  <si>
    <t>168</t>
  </si>
  <si>
    <t>202</t>
  </si>
  <si>
    <t>203</t>
  </si>
  <si>
    <t>20GA</t>
  </si>
  <si>
    <t>20GB</t>
  </si>
  <si>
    <t>20GC</t>
  </si>
  <si>
    <t>20HA</t>
  </si>
  <si>
    <t>20HB</t>
  </si>
  <si>
    <t>20HC</t>
  </si>
  <si>
    <t>122</t>
  </si>
  <si>
    <t>182</t>
  </si>
  <si>
    <t>132</t>
  </si>
  <si>
    <t>25IA</t>
  </si>
  <si>
    <t>25IB</t>
  </si>
  <si>
    <t>25IC</t>
  </si>
  <si>
    <t>25ID</t>
  </si>
  <si>
    <t>30N</t>
  </si>
  <si>
    <t>176</t>
  </si>
  <si>
    <t>177</t>
  </si>
  <si>
    <t>178</t>
  </si>
  <si>
    <t>212</t>
  </si>
  <si>
    <t>214</t>
  </si>
  <si>
    <t>218</t>
  </si>
  <si>
    <t>30O</t>
  </si>
  <si>
    <t xml:space="preserve">Pension cost - defined contribution plans
  Employers contributions to NHS Pensions </t>
  </si>
  <si>
    <t>Pension cost - other contributions</t>
  </si>
  <si>
    <t>010</t>
  </si>
  <si>
    <t>030</t>
  </si>
  <si>
    <t>045</t>
  </si>
  <si>
    <t>050</t>
  </si>
  <si>
    <t>070</t>
  </si>
  <si>
    <t>Interest on impaired financial assets</t>
  </si>
  <si>
    <t>Total AME</t>
  </si>
  <si>
    <t>of which</t>
  </si>
  <si>
    <t>Total Impairments</t>
  </si>
  <si>
    <t>Measured using cost =1 or revaluation =2 model</t>
  </si>
  <si>
    <t>103</t>
  </si>
  <si>
    <t>106</t>
  </si>
  <si>
    <t xml:space="preserve">Expenditure </t>
  </si>
  <si>
    <t>Other income</t>
  </si>
  <si>
    <t>Interest accrued and not paid</t>
  </si>
  <si>
    <t>Dividends accrued and not paid or received</t>
  </si>
  <si>
    <t>26D</t>
  </si>
  <si>
    <t>Revaluation Reserve - financial assets</t>
  </si>
  <si>
    <t>Impairment of financial assets</t>
  </si>
  <si>
    <t>Reversal of impairments of investment property</t>
  </si>
  <si>
    <t>Reversal of impairments of financial assets</t>
  </si>
  <si>
    <t>Impairments of investment property</t>
  </si>
  <si>
    <t>Borrowing (as defined in the Prudential Borrowing Code) at 1 April</t>
  </si>
  <si>
    <t>Borrowing (as defined in the Prudential Borrowing Code) at start of period for new FTs</t>
  </si>
  <si>
    <t>Net actual borrowing/(repayment) in year</t>
  </si>
  <si>
    <t>Revaluation Reserve - assets held for sale</t>
  </si>
  <si>
    <t>Revaluation reserve - investment property</t>
  </si>
  <si>
    <t xml:space="preserve">Compensation payments received </t>
  </si>
  <si>
    <t>222</t>
  </si>
  <si>
    <t>253</t>
  </si>
  <si>
    <t>254</t>
  </si>
  <si>
    <t>256</t>
  </si>
  <si>
    <t>209</t>
  </si>
  <si>
    <t>Costs capitalised as part of assets</t>
  </si>
  <si>
    <t>Permanently
Employed</t>
  </si>
  <si>
    <t>Ambulance Trusts</t>
  </si>
  <si>
    <t>A&amp;E income</t>
  </si>
  <si>
    <t>PTS income</t>
  </si>
  <si>
    <t>Income from PCTs</t>
  </si>
  <si>
    <t>Income not from PCTs</t>
  </si>
  <si>
    <r>
      <t xml:space="preserve">Community Trusts </t>
    </r>
    <r>
      <rPr>
        <sz val="10"/>
        <color indexed="8"/>
        <rFont val="Arial"/>
        <family val="2"/>
      </rPr>
      <t>(and any Trusts providing Community Services)</t>
    </r>
  </si>
  <si>
    <t>171</t>
  </si>
  <si>
    <t>173</t>
  </si>
  <si>
    <t>Increase in other provisions</t>
  </si>
  <si>
    <t>19E</t>
  </si>
  <si>
    <t>19F</t>
  </si>
  <si>
    <t>Additions</t>
  </si>
  <si>
    <t>Revaluation</t>
  </si>
  <si>
    <t>Transfer (to) / from stockpiled goods</t>
  </si>
  <si>
    <t>Consumables and RM</t>
  </si>
  <si>
    <t>Prepayments (Non-PFI)</t>
  </si>
  <si>
    <t>VAT receivable</t>
  </si>
  <si>
    <t>Deposits and Advances</t>
  </si>
  <si>
    <t>109</t>
  </si>
  <si>
    <t>169</t>
  </si>
  <si>
    <t>On-balance-sheet PFI contracts and other service concession arrangements</t>
  </si>
  <si>
    <t>PFI residual interests</t>
  </si>
  <si>
    <t>TOTAL GROSS STAFF COSTS</t>
  </si>
  <si>
    <t>133</t>
  </si>
  <si>
    <t>Interest Receivable</t>
  </si>
  <si>
    <t>193</t>
  </si>
  <si>
    <t>Actual (contracted) working capital facility</t>
  </si>
  <si>
    <t>113</t>
  </si>
  <si>
    <t>26E</t>
  </si>
  <si>
    <t>26F</t>
  </si>
  <si>
    <t>2011/12</t>
  </si>
  <si>
    <t>241</t>
  </si>
  <si>
    <t>Profit on disposal of assets held for sale</t>
  </si>
  <si>
    <t>NHS payables - capital</t>
  </si>
  <si>
    <t>Amounts due to other related parties - capital</t>
  </si>
  <si>
    <t>Other trade payables - capital</t>
  </si>
  <si>
    <t>Other trade payables - revenue</t>
  </si>
  <si>
    <t>Note 26.2 - early retirements in NHS payables above</t>
  </si>
  <si>
    <t>NHS Receivables - Capital</t>
  </si>
  <si>
    <t>Other receivables with related parties - Capital</t>
  </si>
  <si>
    <t>204</t>
  </si>
  <si>
    <t>Other receivables - Capital</t>
  </si>
  <si>
    <t>152</t>
  </si>
  <si>
    <t>05AC</t>
  </si>
  <si>
    <t>05AE</t>
  </si>
  <si>
    <t>420</t>
  </si>
  <si>
    <t>430</t>
  </si>
  <si>
    <t>440</t>
  </si>
  <si>
    <t>450</t>
  </si>
  <si>
    <t>460</t>
  </si>
  <si>
    <t>Number of Employees (WTE) engaged on capital projects</t>
  </si>
  <si>
    <t>60-90 days</t>
  </si>
  <si>
    <t>30-60 Days</t>
  </si>
  <si>
    <t>0 - 30 days</t>
  </si>
  <si>
    <t>90- 180 days (was "In three to six months")</t>
  </si>
  <si>
    <t>143</t>
  </si>
  <si>
    <t>146</t>
  </si>
  <si>
    <t>135A</t>
  </si>
  <si>
    <t>135B</t>
  </si>
  <si>
    <t>135D</t>
  </si>
  <si>
    <t>135C</t>
  </si>
  <si>
    <t>135E</t>
  </si>
  <si>
    <t>135F</t>
  </si>
  <si>
    <t>135G</t>
  </si>
  <si>
    <t>In one year or less</t>
  </si>
  <si>
    <t>In more than one year but not more than two years</t>
  </si>
  <si>
    <t>In more than two years but not more than five years</t>
  </si>
  <si>
    <t>In more than five years</t>
  </si>
  <si>
    <t>32I</t>
  </si>
  <si>
    <t>Gross inflows</t>
  </si>
  <si>
    <t>21C</t>
  </si>
  <si>
    <t>21D</t>
  </si>
  <si>
    <t>Gross Outflows</t>
  </si>
  <si>
    <t>Bank Balances</t>
  </si>
  <si>
    <t>Money on Deposit</t>
  </si>
  <si>
    <r>
      <t xml:space="preserve">Commitments in respect of the </t>
    </r>
    <r>
      <rPr>
        <b/>
        <sz val="10"/>
        <color indexed="8"/>
        <rFont val="Arial"/>
        <family val="2"/>
      </rPr>
      <t xml:space="preserve">service element </t>
    </r>
    <r>
      <rPr>
        <sz val="10"/>
        <color indexed="8"/>
        <rFont val="Arial"/>
        <family val="2"/>
      </rPr>
      <t>of the PFI</t>
    </r>
  </si>
  <si>
    <t>228</t>
  </si>
  <si>
    <t>Transfers to other reserves</t>
  </si>
  <si>
    <t>less income in respect of Salaries and wages where netted off expenditure</t>
  </si>
  <si>
    <t>less income in respect of Social security costs where netted off expenditure</t>
  </si>
  <si>
    <t xml:space="preserve">less income in respect of Pension cost where netted off expenditure - defined contribution plans
  Employers contributions to NHS Pensions </t>
  </si>
  <si>
    <t>less income in respect of Pension cost where netted off expenditure- other contributions</t>
  </si>
  <si>
    <t>less income in respect of Other post employment benefits where netted off expenditure</t>
  </si>
  <si>
    <t>less income in respect of Other employment benefits where netted off expenditure</t>
  </si>
  <si>
    <t>less income in respect of Termination benefits where netted off expenditure</t>
  </si>
  <si>
    <t>less income in respect of Agency/contract staff where netted off expenditure</t>
  </si>
  <si>
    <t>2012/13</t>
  </si>
  <si>
    <t>TOTAL STAFF COSTS</t>
  </si>
  <si>
    <t>on leases of Land expiring</t>
  </si>
  <si>
    <t xml:space="preserve"> sub total</t>
  </si>
  <si>
    <t>on leases of Buildings expiring</t>
  </si>
  <si>
    <t>on other leases expiring</t>
  </si>
  <si>
    <t>No of cases</t>
  </si>
  <si>
    <t>Cost of Cases</t>
  </si>
  <si>
    <t>Total average numbers</t>
  </si>
  <si>
    <t>over 180 days (was "Over six months")</t>
  </si>
  <si>
    <t>PFI lifecycle replacement received in advance</t>
  </si>
  <si>
    <t>Obligations under PFI contracts (excl. lifecycle)</t>
  </si>
  <si>
    <t>20EA</t>
  </si>
  <si>
    <t>20FA</t>
  </si>
  <si>
    <t>Trade Receivables*</t>
  </si>
  <si>
    <t>Other Receivables</t>
  </si>
  <si>
    <t>Bank Overdrafts (GBS and commercial banks)</t>
  </si>
  <si>
    <t>Utilised during the year - accruals</t>
  </si>
  <si>
    <t>Utilised during the year - cash</t>
  </si>
  <si>
    <t>08XA</t>
  </si>
  <si>
    <t>08XB</t>
  </si>
  <si>
    <t>08XC</t>
  </si>
  <si>
    <t>08XD</t>
  </si>
  <si>
    <t>08XE</t>
  </si>
  <si>
    <t>08XF</t>
  </si>
  <si>
    <t>470</t>
  </si>
  <si>
    <t>08YA</t>
  </si>
  <si>
    <t>08YB</t>
  </si>
  <si>
    <t>08YC</t>
  </si>
  <si>
    <t>08YD</t>
  </si>
  <si>
    <t>08YE</t>
  </si>
  <si>
    <t>08YF</t>
  </si>
  <si>
    <t>PDC dividend receivable</t>
  </si>
  <si>
    <t>20AA</t>
  </si>
  <si>
    <t>20AL</t>
  </si>
  <si>
    <t>For Alignment purposes only</t>
  </si>
  <si>
    <t>PDC dividend payable</t>
  </si>
  <si>
    <t>22AA</t>
  </si>
  <si>
    <t>22AL</t>
  </si>
  <si>
    <t>FTs should be aware this note has been formatted to meet Alignment reporting requirements.  This detail need not be replicated in your accounts.  Your accounts will require dislosure of stock balances, together with the lines for inventories recognised in expenses.</t>
  </si>
  <si>
    <t>237</t>
  </si>
  <si>
    <t>14IA</t>
  </si>
  <si>
    <t>Stockpiled goods</t>
  </si>
  <si>
    <t>14RA</t>
  </si>
  <si>
    <t>14AC</t>
  </si>
  <si>
    <t>09AA</t>
  </si>
  <si>
    <t>09AB</t>
  </si>
  <si>
    <t>09AC</t>
  </si>
  <si>
    <t>09AD</t>
  </si>
  <si>
    <t>09AE</t>
  </si>
  <si>
    <t>09BA</t>
  </si>
  <si>
    <t>09BB</t>
  </si>
  <si>
    <t>09BC</t>
  </si>
  <si>
    <t>09BD</t>
  </si>
  <si>
    <t>09BE</t>
  </si>
  <si>
    <t>Note 5.5 Other audit remuneration</t>
  </si>
  <si>
    <t>1. The auditing of accounts of any associate of the Trust</t>
  </si>
  <si>
    <t>2. Audit-related assurance services</t>
  </si>
  <si>
    <t>4. All taxation advisory services not falling within item 3 above;</t>
  </si>
  <si>
    <t>5. internal audit services (only those payable to the external auditor)</t>
  </si>
  <si>
    <t>Other auditor remuneration paid to the external auditor is analysed as follows:</t>
  </si>
  <si>
    <t>6. All assurance services not falling within items 1 to 5</t>
  </si>
  <si>
    <t>7. Corporate finance transaction services not falling within items 1 to 6 above</t>
  </si>
  <si>
    <t>3. Taxation compliance services</t>
  </si>
  <si>
    <t>8. All other non-audit services not falling within items 2 to 7 above</t>
  </si>
  <si>
    <t>28C1</t>
  </si>
  <si>
    <t>28C2</t>
  </si>
  <si>
    <t>28C3</t>
  </si>
  <si>
    <t>28C4</t>
  </si>
  <si>
    <t>28D1</t>
  </si>
  <si>
    <t>28D2</t>
  </si>
  <si>
    <t>28D3</t>
  </si>
  <si>
    <t>28D4</t>
  </si>
  <si>
    <t>Categorised as:</t>
  </si>
  <si>
    <t>Note 37.1 On-SoFP PFI obligations (finance lease element)</t>
  </si>
  <si>
    <t>29A1</t>
  </si>
  <si>
    <t>29A2</t>
  </si>
  <si>
    <t>29A3</t>
  </si>
  <si>
    <t>PFI1</t>
  </si>
  <si>
    <t>PFI2</t>
  </si>
  <si>
    <t>PFI3</t>
  </si>
  <si>
    <t>Deferred income - goods and services</t>
  </si>
  <si>
    <t>Deferred income - rent of land</t>
  </si>
  <si>
    <t>104</t>
  </si>
  <si>
    <t>121</t>
  </si>
  <si>
    <t>124</t>
  </si>
  <si>
    <t>216</t>
  </si>
  <si>
    <t>301</t>
  </si>
  <si>
    <t>303</t>
  </si>
  <si>
    <t>331</t>
  </si>
  <si>
    <t>Note 29 Other liabilities</t>
  </si>
  <si>
    <t>Note 35.1 Contractual Capital Commitments</t>
  </si>
  <si>
    <t>Non-cash donations/grants credited to income</t>
  </si>
  <si>
    <t>263</t>
  </si>
  <si>
    <t>Loans received from the Foundation Trust Financing Facility</t>
  </si>
  <si>
    <t>Loans repaid to the Foundation Trust Financing Facility</t>
  </si>
  <si>
    <t>269</t>
  </si>
  <si>
    <t>Loans from the Department of Health</t>
  </si>
  <si>
    <t>FTs should refer to IAS 2 for the disclosure requirements in their accounts.</t>
  </si>
  <si>
    <t>Note 25.2 Third party assets held by the NHS Foundation Trust</t>
  </si>
  <si>
    <t>Note 25.1 Cash and cash equivalents</t>
  </si>
  <si>
    <t>Table 31A Provisions for liabilities and charges analysis - prior year</t>
  </si>
  <si>
    <t>Note 41.5 Maturity of Financial liabilities</t>
  </si>
  <si>
    <r>
      <t>Income in respect of staff costs where accounted on gross basis</t>
    </r>
    <r>
      <rPr>
        <sz val="11"/>
        <rFont val="Calibri"/>
        <family val="2"/>
      </rPr>
      <t xml:space="preserve">  </t>
    </r>
  </si>
  <si>
    <t>Total of future minimum sublease payments to be received at the SoFP date</t>
  </si>
  <si>
    <t>Total taxpayers' and others' equity</t>
  </si>
  <si>
    <t xml:space="preserve">
Financed by </t>
  </si>
  <si>
    <t>There is no requirement for this note to be in the corresponding location in the individual FT accounts.</t>
  </si>
  <si>
    <t>Other receivables - Revenue</t>
  </si>
  <si>
    <t>NHS payables  - Early retirement costs payable within one year</t>
  </si>
  <si>
    <t xml:space="preserve">Deferred income - grants </t>
  </si>
  <si>
    <t>Other deferred income</t>
  </si>
  <si>
    <t>Note 18.2 Non-current assets for sale and assets in disposal groups - 2011/12</t>
  </si>
  <si>
    <t>Note 18.1 Non-current assets for sale and assets in disposal groups - 2012/13</t>
  </si>
  <si>
    <t>Note 16.2 Investments - 2011/12</t>
  </si>
  <si>
    <t>Note 16.1 Investments - 2012/13</t>
  </si>
  <si>
    <t>Note 15.2 Analysis of property, plant and equipment at 31 March 2013</t>
  </si>
  <si>
    <t>Note 15.1 Analysis of property, plant and equipment 31 March 2012</t>
  </si>
  <si>
    <t>Note 12.2  Property, Plant and Equipment - 2011/12</t>
  </si>
  <si>
    <t>Note 12.1  Property, Plant and Equipment - 2012/13</t>
  </si>
  <si>
    <t>Note 11.2  Intangible assets - 2011/12</t>
  </si>
  <si>
    <t>Note 11.1  Intangible assets - 2012/13</t>
  </si>
  <si>
    <t>Merger adjustments</t>
  </si>
  <si>
    <t>317</t>
  </si>
  <si>
    <t>217</t>
  </si>
  <si>
    <r>
      <t xml:space="preserve">other auditor remuneration </t>
    </r>
    <r>
      <rPr>
        <sz val="10"/>
        <color theme="3"/>
        <rFont val="Arial"/>
        <family val="2"/>
      </rPr>
      <t xml:space="preserve"> - analysis in note 5.5</t>
    </r>
  </si>
  <si>
    <t>207</t>
  </si>
  <si>
    <t>TOTAL NON CURRENT BORROWINGS</t>
  </si>
  <si>
    <t>1= cost
2=revaluation</t>
  </si>
  <si>
    <t>Stockpiled Goods</t>
  </si>
  <si>
    <t>302</t>
  </si>
  <si>
    <t>15R</t>
  </si>
  <si>
    <t>Net Book Value - Protected assets</t>
  </si>
  <si>
    <t>Net Book Value - Unprotected assets</t>
  </si>
  <si>
    <t>Embedded Derivatives held at 'fair value through I&amp;E'</t>
  </si>
  <si>
    <t>Other financial assets held at 'fair value through I&amp;E'</t>
  </si>
  <si>
    <t>At 1 April (restated)</t>
  </si>
  <si>
    <t>90</t>
  </si>
  <si>
    <t>95</t>
  </si>
  <si>
    <t>99</t>
  </si>
  <si>
    <t>309</t>
  </si>
  <si>
    <t>Revaluations - financial assets</t>
  </si>
  <si>
    <t>Note 4.3 Early retirements due to ill health</t>
  </si>
  <si>
    <t>Note 4.4 Analysis of Termination benefits</t>
  </si>
  <si>
    <t>At 1 April  as previously stated</t>
  </si>
  <si>
    <t>Scheme 1</t>
  </si>
  <si>
    <t>Scheme 2</t>
  </si>
  <si>
    <t>Scheme 3</t>
  </si>
  <si>
    <t xml:space="preserve"> total from SoCI</t>
  </si>
  <si>
    <t xml:space="preserve">Impairments </t>
  </si>
  <si>
    <t xml:space="preserve">Revaluations </t>
  </si>
  <si>
    <t>Transfers by absorption</t>
  </si>
  <si>
    <t xml:space="preserve">Long term borrowing limit set by Monitor as at 1 April (per Schedule 5 of ToA) </t>
  </si>
  <si>
    <t>Net change in long term borrowing limit agreed by Monitor in year</t>
  </si>
  <si>
    <t>Net change in working capital factility limit agreed by Monitor in year</t>
  </si>
  <si>
    <t xml:space="preserve">Working Capital Facilty limit set by Monitor as at 1 April (per Schedule 5 of ToA) </t>
  </si>
  <si>
    <t>Transfers to/from assets held for sale and assets in disposal groups</t>
  </si>
  <si>
    <t>Finance Leased</t>
  </si>
  <si>
    <t>asset or class A</t>
  </si>
  <si>
    <t>asset or class B</t>
  </si>
  <si>
    <t>asset or class C</t>
  </si>
  <si>
    <t xml:space="preserve">
Reconciliation of effective tax charge</t>
  </si>
  <si>
    <t>141</t>
  </si>
  <si>
    <t>Cash and Cash equivalents changes due to transfers by absorbtion</t>
  </si>
  <si>
    <t>377</t>
  </si>
  <si>
    <t>307</t>
  </si>
  <si>
    <t>TCS and Merger adjustments</t>
  </si>
  <si>
    <t>TCS and Merger adjustment</t>
  </si>
  <si>
    <t>369</t>
  </si>
  <si>
    <t>201</t>
  </si>
  <si>
    <t>Transfer to retained earnings on disposal of assets</t>
  </si>
  <si>
    <t>Transfers by absorption: transfers between reserves</t>
  </si>
  <si>
    <t>TCS and merger adjustments</t>
  </si>
  <si>
    <t>Net pension scheme asset</t>
  </si>
  <si>
    <t>Note that a net pension scheme liability would instead be disclosed in note 29 and this row left blank</t>
  </si>
  <si>
    <t>Note that a net pension scheme asset would instead be disclosed in note 19 and this row left blank’</t>
  </si>
  <si>
    <t>****Note 17.2 for Joint Ventures assumes that reporting FTs use the proportional consolidation method allowed under IAS 31 to consolidate their JVs. Furthermore a line by line approach is assumed which means that the amount of assets and liabilities of JV are already included in the reported figures of the FT, as such only the aggregate amounts relating to the JV are disclosed here.</t>
  </si>
  <si>
    <t>Drugs</t>
  </si>
  <si>
    <t>Work In Progress</t>
  </si>
  <si>
    <t>Consumables</t>
  </si>
  <si>
    <t>Energy</t>
  </si>
  <si>
    <t>Inventories carried at fair value less costs to sell</t>
  </si>
  <si>
    <t>Transfer (to) / from inventory work in progress</t>
  </si>
  <si>
    <t>nets to zero</t>
  </si>
  <si>
    <t>19A</t>
  </si>
  <si>
    <t>19B</t>
  </si>
  <si>
    <t>19C</t>
  </si>
  <si>
    <t>19D</t>
  </si>
  <si>
    <t>19G</t>
  </si>
  <si>
    <t>19H</t>
  </si>
  <si>
    <t>19I</t>
  </si>
  <si>
    <t>19J</t>
  </si>
  <si>
    <t>19K</t>
  </si>
  <si>
    <t>19L</t>
  </si>
  <si>
    <t>10M</t>
  </si>
  <si>
    <t>19N</t>
  </si>
  <si>
    <t>Gain/(loss) from transfer by absorption</t>
  </si>
  <si>
    <t>Movement in fair value (revaluation or impairment)</t>
  </si>
  <si>
    <r>
      <t xml:space="preserve">For current financial instruments (less than one year), fair values are assumed to be equal to book values. The notes below need therefore include only </t>
    </r>
    <r>
      <rPr>
        <b/>
        <u/>
        <sz val="14"/>
        <color rgb="FFFF0000"/>
        <rFont val="Calibri"/>
        <family val="2"/>
        <scheme val="minor"/>
      </rPr>
      <t>non-current</t>
    </r>
    <r>
      <rPr>
        <b/>
        <sz val="14"/>
        <color rgb="FFFF0000"/>
        <rFont val="Calibri"/>
        <family val="2"/>
        <scheme val="minor"/>
      </rPr>
      <t xml:space="preserve"> financial assets and financial liabilities.</t>
    </r>
  </si>
  <si>
    <t>Present Value of the defined benefit obligation at 1 April (restated)</t>
  </si>
  <si>
    <t>206</t>
  </si>
  <si>
    <t>Note 41.1 Changes in the benefit obligation and fair value of plan assets during the year for the amounts recognised in the SoFP</t>
  </si>
  <si>
    <t>Note 41.2 Reconciliation of the present value of the defined benefit obligation and the present value of the plan assets to the assets and liabilities recognised in the balance sheet</t>
  </si>
  <si>
    <t xml:space="preserve">Note 41.3 Amounts recognised in the SoCI </t>
  </si>
  <si>
    <t>Note 42.1 Losses and Special Payments (approved cases only)*</t>
  </si>
  <si>
    <t>Note 42.2 Recovered Losses</t>
  </si>
  <si>
    <t>35. Losses + Special Payments</t>
  </si>
  <si>
    <t>34AA</t>
  </si>
  <si>
    <t>34BA</t>
  </si>
  <si>
    <t>34CA</t>
  </si>
  <si>
    <t>32J</t>
  </si>
  <si>
    <t>(Gain)/Loss on disposal</t>
  </si>
  <si>
    <t>Additions - Leased</t>
  </si>
  <si>
    <t>213</t>
  </si>
  <si>
    <t>Receivables due from NHS charities – Revenue</t>
  </si>
  <si>
    <t>163</t>
  </si>
  <si>
    <t>Receivables due from NHS charities – Capital</t>
  </si>
  <si>
    <t>164</t>
  </si>
  <si>
    <t>174</t>
  </si>
  <si>
    <t>337</t>
  </si>
  <si>
    <t>114</t>
  </si>
  <si>
    <t>Note 40.1 Financial assets by category</t>
  </si>
  <si>
    <t>Note 40.2 Financial liabilities by category</t>
  </si>
  <si>
    <t>Note 40.3 Fair values of financial assets at 31 March 2013</t>
  </si>
  <si>
    <t>Note 40.4 Fair values of financial liabilities at 31 March 2013</t>
  </si>
  <si>
    <t>Note 8 Finance Revenue</t>
  </si>
  <si>
    <t>Note 9 Finance expenses</t>
  </si>
  <si>
    <t>Received from NHS charities: Receipt of grants/donations for capital acquisitions - Donation (i.e. receipt of donated asset)</t>
  </si>
  <si>
    <t>Received from NHS charities: Receipt of grants/donations for capital acquisitions - Grant</t>
  </si>
  <si>
    <t>Received from NHS charities: Other charitable and other contributions to expenditure</t>
  </si>
  <si>
    <t>Received from other bodies: Receipt of grants/donations for capital acquisitions - Donation (i.e. receipt of donated asset)</t>
  </si>
  <si>
    <t>Received from other bodies: Receipt of grants/donations for capital acquisitions - Grant</t>
  </si>
  <si>
    <t>Received from other bodies: Other charitable and other contributions to expenditure</t>
  </si>
  <si>
    <t>Present value of the defined benefit obligation at 31 Mar</t>
  </si>
  <si>
    <t>Plan assets at fair value at 31 Mar</t>
  </si>
  <si>
    <t>Fair value of any reimbursement right at 31 March</t>
  </si>
  <si>
    <t>Past Service cost not recognised as an asset at 31 March</t>
  </si>
  <si>
    <t>Net Liability/(asset) recognised in the SoFP at 31 March</t>
  </si>
  <si>
    <t>Movement in fair value of investment property and other investments</t>
  </si>
  <si>
    <t>Rental revenue from finance leases - contingent rent</t>
  </si>
  <si>
    <t>Rental revenue from finance leases - other</t>
  </si>
  <si>
    <t>257</t>
  </si>
  <si>
    <t>Rentals under operating leases - contingent rent</t>
  </si>
  <si>
    <t>Increase/(decrease) in provision for impairment of receivables</t>
  </si>
  <si>
    <t>Inventories written down (net, including inventory drugs)</t>
  </si>
  <si>
    <t>Drug costs (non inventory drugs only)</t>
  </si>
  <si>
    <t>Operating Lease Revenue</t>
  </si>
  <si>
    <t xml:space="preserve">Future minimum lease receipts due </t>
  </si>
  <si>
    <t>Rental revenue from operating leases - contingent rent</t>
  </si>
  <si>
    <t>Rental revenue from operating leases - other</t>
  </si>
  <si>
    <t>257A</t>
  </si>
  <si>
    <t>257B</t>
  </si>
  <si>
    <t>Rental revenue from operating leases - minimum lease receipts</t>
  </si>
  <si>
    <t>Of Which</t>
  </si>
  <si>
    <t>Related to Continuing Operations</t>
  </si>
  <si>
    <t>Related to Discontinued Operations</t>
  </si>
  <si>
    <t>157</t>
  </si>
  <si>
    <t>341</t>
  </si>
  <si>
    <t>342</t>
  </si>
  <si>
    <t>156</t>
  </si>
  <si>
    <t>Research and development - (Not included in employee expenses)</t>
  </si>
  <si>
    <t>Redundancy - (Not included in employee expenses)</t>
  </si>
  <si>
    <t>Losses, ex gratia &amp; special payments- (Not included in employee expenses)</t>
  </si>
  <si>
    <t>Losses, ex gratia &amp; special payments- (Included in employee expenses)</t>
  </si>
  <si>
    <t>Redundancy - (Included in employee expenses)</t>
  </si>
  <si>
    <t>Research and development - (Included in employee expenses)</t>
  </si>
  <si>
    <t>Inventories consumed (excluding drugs)</t>
  </si>
  <si>
    <t>174A</t>
  </si>
  <si>
    <t>1= PFI
2=LIFT</t>
  </si>
  <si>
    <t>is this a PFI or a LIFT scheme</t>
  </si>
  <si>
    <t>101A</t>
  </si>
  <si>
    <t>301A</t>
  </si>
  <si>
    <t>Re-structurings</t>
  </si>
  <si>
    <t xml:space="preserve">Drugs Inventories consumed </t>
  </si>
  <si>
    <t>Early retirements - (Not included in employee expenses)</t>
  </si>
  <si>
    <t>306</t>
  </si>
  <si>
    <t>Early retirements - (Included in employee expenses)</t>
  </si>
  <si>
    <t>Reserves eliminated on dissolution (unlocked on request)</t>
  </si>
  <si>
    <t>Share of other comprehensive income/expenditure from associates and joint ventures</t>
  </si>
  <si>
    <t>242</t>
  </si>
  <si>
    <t>Refer to paragraphs 4.48 to 4.52 of FT ARM 2012/13. Note that exit packages disclosed in the Directors’ Remuneration Report should be included in the above table in the FTC schedule</t>
  </si>
  <si>
    <t>Long Term Borrowing Limit set by Monitor as at 31 Mar (per Schedule 5 of ToA)</t>
  </si>
  <si>
    <t>Rentals under operating leases - sublease receipts</t>
  </si>
  <si>
    <t>Rentals under operating leases - minimum lease payments</t>
  </si>
  <si>
    <t>FTC form for accounts for periods ending 31 March 2013</t>
  </si>
  <si>
    <t>31 Mar 2013</t>
  </si>
  <si>
    <t>31 Mar 2012</t>
  </si>
  <si>
    <t>Taxpayers' Equity at 1 April 2012 - as previously stated</t>
  </si>
  <si>
    <t>Taxpayers' Equity at 1 April 2012 - restated</t>
  </si>
  <si>
    <t>Taxpayers' Equity at 31 March 2013</t>
  </si>
  <si>
    <t>Taxpayers' Equity at 1 April 2011 - as previously stated</t>
  </si>
  <si>
    <t>Taxpayers' Equity at 1 April 2011 - restated</t>
  </si>
  <si>
    <t>Taxpayers' Equity at 31 March 2012</t>
  </si>
  <si>
    <t xml:space="preserve">Cash and Cash equivalents at 31 March and 31 March </t>
  </si>
  <si>
    <t>Other non-protected clinical income</t>
  </si>
  <si>
    <t>Other NHS clinical income</t>
  </si>
  <si>
    <t xml:space="preserve">Non NHS: Other </t>
  </si>
  <si>
    <t>Other impairment of financial assets</t>
  </si>
  <si>
    <t>including:</t>
  </si>
  <si>
    <t>Table 4B Reporting of other compensation schemes - exit packages 2012/13</t>
  </si>
  <si>
    <t>Table 4C Reporting of other compensation schemes - exit packages 2011/12</t>
  </si>
  <si>
    <t>Number of compulsory redundancies</t>
  </si>
  <si>
    <t>Cost of compulsory redundancies</t>
  </si>
  <si>
    <t>Note 5.1 Analysis of operating lease expenditure</t>
  </si>
  <si>
    <t>see rows 53,54 on worksheet '6. Op.Inc (type)'</t>
  </si>
  <si>
    <t>See face of SOCI</t>
  </si>
  <si>
    <t>Note 10 Impairment of assets</t>
  </si>
  <si>
    <t>Valuation/Gross Cost at 1 April 2012 - as previously stated</t>
  </si>
  <si>
    <t>Valuation/Gross cost at 1 April 2012 - restated</t>
  </si>
  <si>
    <t>Gross cost at 31 March 2013</t>
  </si>
  <si>
    <t>Amortisation at 1 April 2012 - as previously stated</t>
  </si>
  <si>
    <t>Amortisation at 1 April 2012 - restated</t>
  </si>
  <si>
    <t>Amortisation at 31 March 2013</t>
  </si>
  <si>
    <t>Valuation/Gross cost at 1 April 2011 - as previously stated</t>
  </si>
  <si>
    <t>Gross cost at 1 April 2011 - restated</t>
  </si>
  <si>
    <t>Valuation/Gross cost at 31 March 2012</t>
  </si>
  <si>
    <t>Amortisation at 1 April 2011 - as previously stated</t>
  </si>
  <si>
    <t>Amortisation at 1 April 2011 - restated</t>
  </si>
  <si>
    <t>Amortisation at 31 March 2012</t>
  </si>
  <si>
    <t>NBV - Purchased at 31 March 2013</t>
  </si>
  <si>
    <t>NBV - Finance leases  at 31 March 2013</t>
  </si>
  <si>
    <t>NBV - Donated  at 31 March 2013</t>
  </si>
  <si>
    <t>NBV total  at 31 March 2013</t>
  </si>
  <si>
    <t>NBV - Purchased  at 31 March 2012 (restated)</t>
  </si>
  <si>
    <t>NBV - Finance Leases  at 31 March 2012 (restated)</t>
  </si>
  <si>
    <t>NBV - Donated  at 31 March 2012 (restated)</t>
  </si>
  <si>
    <t>NBV total  at 31 March 2012 (restated)</t>
  </si>
  <si>
    <t>Valuation/Gross cost at 1 April 2012 - as previously stated</t>
  </si>
  <si>
    <t>Valuation/Gross cost at 31 March 2013</t>
  </si>
  <si>
    <t>Accumulated depreciation at 1 April 2012 - as previously stated</t>
  </si>
  <si>
    <t>Accumulated depreciation at 1 April 2012 - restated</t>
  </si>
  <si>
    <t>Accumulated depreciation at 31 March 2013</t>
  </si>
  <si>
    <t>Valuation/Gross cost at 1 April 2011 - restated</t>
  </si>
  <si>
    <t>Accumulated depreciation at 1 April 2011 - as previously stated</t>
  </si>
  <si>
    <t>Accumulated depreciation at 1 April 2011 - restated</t>
  </si>
  <si>
    <t>Accumulated depreciation at 31 March 2012</t>
  </si>
  <si>
    <t>Net book value at 31 March 2013</t>
  </si>
  <si>
    <t>NBV total at 31 March 2013</t>
  </si>
  <si>
    <t>Net book value - 31 March 2012 (restated)</t>
  </si>
  <si>
    <t>NBV total at 31 March 2012 (restated)</t>
  </si>
  <si>
    <t>Carrying amount at 31 March 2012</t>
  </si>
  <si>
    <t>Carrying amount at 31 March 2013</t>
  </si>
  <si>
    <t>31 March 2013</t>
  </si>
  <si>
    <t>31 March 2012</t>
  </si>
  <si>
    <t>Carrying value at 01 April 2012</t>
  </si>
  <si>
    <t>Carrying value at 01 April 2012 (restated)</t>
  </si>
  <si>
    <t>Carrying value at 31 March 2013</t>
  </si>
  <si>
    <t>Carrying value at 01 April 2011</t>
  </si>
  <si>
    <t>Carrying value at 01 April 2011 (restated)</t>
  </si>
  <si>
    <t>Carrying value at 31 March 2012</t>
  </si>
  <si>
    <t>As at 31 March 2012</t>
  </si>
  <si>
    <t>As at 31 March 2013</t>
  </si>
  <si>
    <t>Other equity movements</t>
  </si>
  <si>
    <t>NBV of non-current assets for sale and assets in disposal groups at 1 April 2012</t>
  </si>
  <si>
    <t>NBV of non-current assets for sale and assets in disposal groups at 1 April 2012 - restated</t>
  </si>
  <si>
    <t>NBV of non-current assets for sale and assets in disposal groups at 31 March 2013</t>
  </si>
  <si>
    <t>NBV of non-current assets for sale and assets in disposal groups at 1 April 2011</t>
  </si>
  <si>
    <t>NBV of non-current assets for sale and assets in disposal groups at 31 March 2012</t>
  </si>
  <si>
    <t>Note 18.3 Liabilities in disposal groups: 
 31 March 2013</t>
  </si>
  <si>
    <t>Note 18.4 Liabilities in disposal groups: 
 31 March 2012</t>
  </si>
  <si>
    <t xml:space="preserve"> Note 21.1 Inventory Movements - 2012/13</t>
  </si>
  <si>
    <t>Carrying Value at 1 April (Restated)</t>
  </si>
  <si>
    <t>Carrying Value at 31 March 2013</t>
  </si>
  <si>
    <t xml:space="preserve"> Note 21.2 Inventory Movements - 2011/12</t>
  </si>
  <si>
    <t>Carrying Value at  31 March 2012</t>
  </si>
  <si>
    <t>Write-down of inventories recognised as an expense</t>
  </si>
  <si>
    <t>At 31 Mar / 31 Mar</t>
  </si>
  <si>
    <t>Ageing of impaired receivables</t>
  </si>
  <si>
    <t>Increase in provision</t>
  </si>
  <si>
    <t>* 'Trade receivables' refers to rows 13-18 above</t>
  </si>
  <si>
    <t>Long term borrowing at 31 March / 31 March</t>
  </si>
  <si>
    <t>Working Capital borrowing at 31 March / 31 March</t>
  </si>
  <si>
    <t>At 1 April 2012</t>
  </si>
  <si>
    <t>At 1 April 2012 as restated</t>
  </si>
  <si>
    <t>At 31 March 2013</t>
  </si>
  <si>
    <t>At 1 April 2011</t>
  </si>
  <si>
    <t>At 1 April 2011 as restated</t>
  </si>
  <si>
    <t>At 31 March 2012</t>
  </si>
  <si>
    <t>Note 31.2 Provisions for liabilities and charges analysis</t>
  </si>
  <si>
    <t>Prior period adjustments (current)</t>
  </si>
  <si>
    <t>Prior period adjustments (non-current)</t>
  </si>
  <si>
    <t xml:space="preserve">Value of contingent liabilities </t>
  </si>
  <si>
    <t xml:space="preserve">Gross value of contingent liabilities </t>
  </si>
  <si>
    <t>Net value of contingent liabilities</t>
  </si>
  <si>
    <t xml:space="preserve">Net value of contingent assets </t>
  </si>
  <si>
    <t xml:space="preserve">Other  </t>
  </si>
  <si>
    <t>Note 33.1 Revaluation Reserve Movements - 2012/13</t>
  </si>
  <si>
    <t>Revaluation reserve at 1 April 2012</t>
  </si>
  <si>
    <t>Revaluation reserve at 1 April 2012 - restated</t>
  </si>
  <si>
    <t>Revaluation reserve at 31 March 2013</t>
  </si>
  <si>
    <t>Note 33.2 Revaluation Reserve Movements - 2011/12</t>
  </si>
  <si>
    <t>Revaluation reserve at 1 April 2011</t>
  </si>
  <si>
    <t>Revaluation reserve at 1 April 2011 - restated</t>
  </si>
  <si>
    <t>Revaluation reserve at 31 March 2012</t>
  </si>
  <si>
    <t>Value of transactions with board members in 2012/13</t>
  </si>
  <si>
    <t>Value of transactions with key staff members in 2012/13</t>
  </si>
  <si>
    <t>Value of transactions with other related parties in 2012/13</t>
  </si>
  <si>
    <t>Total value of transactions with related parties in 2012/13</t>
  </si>
  <si>
    <t>Value of transactions with board members in 2011/12</t>
  </si>
  <si>
    <t>Value of transactions with key staff members in 2011/12</t>
  </si>
  <si>
    <t>Value of transactions with other related parties in 2011/12</t>
  </si>
  <si>
    <t>Total value of transactions with related parties in 2011/12</t>
  </si>
  <si>
    <t>Value of balances (other than salary) with board members at 31 March 2013</t>
  </si>
  <si>
    <t>Value of balances (other than salary) with key staff members at 31 March 2013</t>
  </si>
  <si>
    <t>Value of balances (other than salary) with related parties in realtion to doubtful debts at 31 March 2013</t>
  </si>
  <si>
    <t>Value of balances (other than salary) with related parties in respect of doubtful debts written off in year at 31 March 2013</t>
  </si>
  <si>
    <t>Value of balances with other related parties at 31 March 2013</t>
  </si>
  <si>
    <t>Total balances with related parties at 31 March 2013</t>
  </si>
  <si>
    <t>Value of balances (other than salary) with board members at 31 March 2012</t>
  </si>
  <si>
    <t>Value of balances (other than salary) with key staff members at 31 March 2012</t>
  </si>
  <si>
    <t>Value of balances (other than salary) with related parties in realtion to doubtful debts at 31 March 2012</t>
  </si>
  <si>
    <t>Value of balances (other than salary) with related parties in respect of doubtful debts written off in year at 31 March 2012</t>
  </si>
  <si>
    <t>Value of balances with other related parties at 31 March 2012</t>
  </si>
  <si>
    <t>Total balances with related parties at 31 March 2012</t>
  </si>
  <si>
    <t xml:space="preserve">Revenue </t>
  </si>
  <si>
    <t>Note 38.1 Off-SoFP PFIs commitments</t>
  </si>
  <si>
    <t>Embedded derivatives (at 31 March 2013)</t>
  </si>
  <si>
    <t>NHS Trade and other receivables excluding non financial assets (at 31 March 2013)</t>
  </si>
  <si>
    <t>Non-NHS Trade and other receivables excluding non financial assets (at 31 March 2013)</t>
  </si>
  <si>
    <t>Other Investments (at 31 March 2013)</t>
  </si>
  <si>
    <t>Other Financial Assets (at 31 March 2013)</t>
  </si>
  <si>
    <t>Non current assets held for sale and assets held in disposal group excluding non financial assets (at 31 March 2013)</t>
  </si>
  <si>
    <t>Cash and cash equivalents at bank and in hand (at 31 March 2013)</t>
  </si>
  <si>
    <t>Total at 31 March 2013</t>
  </si>
  <si>
    <t>Embedded derivatives (at 31 March 2012)</t>
  </si>
  <si>
    <t>NHS Trade and other receivables excluding non financial assets (at 31 March 2012)</t>
  </si>
  <si>
    <t>Non-NHS Trade and other receivables excluding non financial assets (at 31 March 2012)</t>
  </si>
  <si>
    <t>Other Investments (at 31 March 2012)</t>
  </si>
  <si>
    <t>Other Financial Assets (at 31 March 2012)</t>
  </si>
  <si>
    <t>Non current assets held for sale and assets held in disposal group excluding non financial assets (at 31 March 2012)</t>
  </si>
  <si>
    <t>Cash and cash equivalents (at bank and in hand (at 31 March 2012)</t>
  </si>
  <si>
    <t>Total at 31 March 2012</t>
  </si>
  <si>
    <t>Borrowings excluding Finance lease and PFI liabilities (at 31 March 2013)</t>
  </si>
  <si>
    <t>Obligations under finance leases (at 31 March 2013)</t>
  </si>
  <si>
    <t>Obligations under Private Finance Initiative contracts (at 31 March 2013)</t>
  </si>
  <si>
    <t>NHS Trade and other payables excluding non financial assets (at 31 March 2013)</t>
  </si>
  <si>
    <t>Non-NHS Trade and other payables excluding non financial assets (at 31 March 2013)</t>
  </si>
  <si>
    <t>Other financial liabilities (at 31 March 2013)</t>
  </si>
  <si>
    <t>Provisions under contract (at 31 March 2013)</t>
  </si>
  <si>
    <t>Liabilities in disposal groups excluding non-financial assets (at 31 March 2013)</t>
  </si>
  <si>
    <t>Borrowings excluding Finance lease and PFI liabilities (at 31 March 2012)</t>
  </si>
  <si>
    <t>Obligations under finance leases (31 March 2012)</t>
  </si>
  <si>
    <t>Obligations under Private Finance Initiative contracts (31 March 2012)</t>
  </si>
  <si>
    <t>NHS Trade and other payables excluding non financial assets (31 March 2012)</t>
  </si>
  <si>
    <t>Non-NHS Trade and other payables excluding non financial assets (31 March 2012)</t>
  </si>
  <si>
    <t>Other financial liabilities (31 March  2012)</t>
  </si>
  <si>
    <t>Provisions under contract (at 31 March 2012)</t>
  </si>
  <si>
    <t>Liabilities in disposal groups excluding non-financial assets (at 31 March  2012)</t>
  </si>
  <si>
    <t xml:space="preserve">Assets at fair value through the I&amp;E </t>
  </si>
  <si>
    <t xml:space="preserve">Loans </t>
  </si>
  <si>
    <t xml:space="preserve">Present Value of the defined benefit obligation at 1 April </t>
  </si>
  <si>
    <t>Present value of the defined benefit obligation at 31 Mar / 31 Mar</t>
  </si>
  <si>
    <t xml:space="preserve">Plan assets at fair value at 1 April </t>
  </si>
  <si>
    <t>Plan assets at fair value at 31 Mar / 31 Mar</t>
  </si>
  <si>
    <t>Plan surplus/(deficit) at 31 Mar / 31 Mar</t>
  </si>
  <si>
    <t xml:space="preserve">TOTAL LOSSES AND SPECIAL PAYMENTS </t>
  </si>
  <si>
    <t xml:space="preserve">TOTAL SPECIAL PAYMENTS </t>
  </si>
  <si>
    <t xml:space="preserve">TOTAL LOSSES </t>
  </si>
  <si>
    <t>Note 22 Trade receivables and other receivables</t>
  </si>
  <si>
    <t>Monitor</t>
  </si>
  <si>
    <r>
      <t>The data in each cell is identifiable by a unique combination of</t>
    </r>
    <r>
      <rPr>
        <i/>
        <sz val="10"/>
        <rFont val="Arial"/>
        <family val="2"/>
      </rPr>
      <t xml:space="preserve"> </t>
    </r>
    <r>
      <rPr>
        <b/>
        <i/>
        <sz val="10"/>
        <rFont val="Arial"/>
        <family val="2"/>
      </rPr>
      <t>maincode</t>
    </r>
    <r>
      <rPr>
        <sz val="10"/>
        <rFont val="Arial"/>
        <family val="2"/>
      </rPr>
      <t xml:space="preserve"> and </t>
    </r>
    <r>
      <rPr>
        <b/>
        <i/>
        <sz val="10"/>
        <rFont val="Arial"/>
        <family val="2"/>
      </rPr>
      <t>subcode</t>
    </r>
    <r>
      <rPr>
        <sz val="10"/>
        <rFont val="Arial"/>
        <family val="2"/>
      </rPr>
      <t xml:space="preserve"> as referenced in the following sheets.</t>
    </r>
  </si>
  <si>
    <r>
      <t xml:space="preserve">Tables are identifiable using the </t>
    </r>
    <r>
      <rPr>
        <b/>
        <i/>
        <sz val="10"/>
        <rFont val="Arial"/>
        <family val="2"/>
      </rPr>
      <t xml:space="preserve">worksheet name </t>
    </r>
    <r>
      <rPr>
        <sz val="10"/>
        <rFont val="Arial"/>
        <family val="2"/>
      </rPr>
      <t xml:space="preserve">and </t>
    </r>
    <r>
      <rPr>
        <b/>
        <i/>
        <sz val="10"/>
        <rFont val="Arial"/>
        <family val="2"/>
      </rPr>
      <t>Table ID</t>
    </r>
    <r>
      <rPr>
        <sz val="10"/>
        <rFont val="Arial"/>
        <family val="2"/>
      </rPr>
      <t>.</t>
    </r>
  </si>
  <si>
    <t>Illustrative FTC - Foundation trust consolidation form 2012/13</t>
  </si>
  <si>
    <t>Table ID</t>
  </si>
  <si>
    <t xml:space="preserve">The following FTC file has been adapted to demonstrate the format in which the publically available year end accounts data is collected from NHS foundation trusts.  </t>
  </si>
  <si>
    <r>
      <t xml:space="preserve">It is therefore intended to be used in conjunction with the data contained in the </t>
    </r>
    <r>
      <rPr>
        <b/>
        <i/>
        <sz val="10"/>
        <rFont val="Arial"/>
        <family val="2"/>
      </rPr>
      <t>"All Trust FTC 201213"</t>
    </r>
    <r>
      <rPr>
        <sz val="10"/>
        <rFont val="Arial"/>
        <family val="2"/>
      </rPr>
      <t xml:space="preserve"> data file only.</t>
    </r>
  </si>
  <si>
    <t>Further instructions are provided in the full instructions document published alongside these files.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</si>
</sst>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quot;£&quot;#,##0_);[Red]\(&quot;£&quot;#,##0\)"/>
    <numFmt numFmtId="165" formatCode="_(&quot;£&quot;* #,##0_);_(&quot;£&quot;* \(#,##0\);_(&quot;£&quot;* &quot;-&quot;_);_(@_)"/>
    <numFmt numFmtId="166" formatCode="_(* #,##0.00_);_(* \(#,##0.00\);_(* &quot;-&quot;??_);_(@_)"/>
    <numFmt numFmtId="167" formatCode="#,##0;\(#,##0\)"/>
    <numFmt numFmtId="168" formatCode="#,##0;[Red]\(#,##0\)\ \ \ "/>
    <numFmt numFmtId="169" formatCode="#,##0;[Red]\(#,##0\)"/>
    <numFmt numFmtId="170" formatCode="[$-F800]dddd\,\ mmmm\ dd\,\ yyyy"/>
    <numFmt numFmtId="171" formatCode="0.0%"/>
    <numFmt numFmtId="172" formatCode="#,##0.0"/>
    <numFmt numFmtId="173" formatCode="#,##0;[Red]#,##0"/>
    <numFmt numFmtId="174" formatCode="&quot;£&quot;000"/>
    <numFmt numFmtId="175" formatCode="#,##0;\-#,##0;\-"/>
    <numFmt numFmtId="176" formatCode="&quot;Val &quot;0"/>
  </numFmts>
  <fonts count="80">
    <font>
      <sz val="10"/>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
      <name val="Arial"/>
      <family val="2"/>
    </font>
    <font>
      <b/>
      <u/>
      <sz val="10"/>
      <color indexed="8"/>
      <name val="Arial"/>
      <family val="2"/>
    </font>
    <font>
      <b/>
      <sz val="8"/>
      <color indexed="8"/>
      <name val="Arial"/>
      <family val="2"/>
    </font>
    <font>
      <b/>
      <sz val="10"/>
      <color indexed="8"/>
      <name val="MS Sans Serif"/>
      <family val="2"/>
    </font>
    <font>
      <b/>
      <sz val="10"/>
      <name val="MS Sans Serif"/>
      <family val="2"/>
    </font>
    <font>
      <sz val="10"/>
      <name val="MS Sans Serif"/>
      <family val="2"/>
    </font>
    <font>
      <u/>
      <sz val="10"/>
      <color indexed="12"/>
      <name val="MS Sans Serif"/>
      <family val="2"/>
    </font>
    <font>
      <b/>
      <sz val="12"/>
      <color indexed="8"/>
      <name val="Arial"/>
      <family val="2"/>
    </font>
    <font>
      <b/>
      <sz val="14"/>
      <color indexed="8"/>
      <name val="Arial"/>
      <family val="2"/>
    </font>
    <font>
      <sz val="14"/>
      <name val="MS Sans Serif"/>
      <family val="2"/>
    </font>
    <font>
      <b/>
      <sz val="10"/>
      <color indexed="12"/>
      <name val="Arial"/>
      <family val="2"/>
    </font>
    <font>
      <b/>
      <sz val="10"/>
      <color indexed="12"/>
      <name val="MS Sans Serif"/>
      <family val="2"/>
    </font>
    <font>
      <sz val="10"/>
      <color indexed="10"/>
      <name val="Arial"/>
      <family val="2"/>
    </font>
    <font>
      <sz val="10"/>
      <name val="Arial"/>
      <family val="2"/>
    </font>
    <font>
      <sz val="8"/>
      <color indexed="10"/>
      <name val="Arial"/>
      <family val="2"/>
    </font>
    <font>
      <sz val="10"/>
      <color rgb="FFFF0000"/>
      <name val="Arial"/>
      <family val="2"/>
    </font>
    <font>
      <sz val="11"/>
      <name val="Times New Roman"/>
      <family val="1"/>
    </font>
    <font>
      <sz val="10"/>
      <color indexed="23"/>
      <name val="Arial"/>
      <family val="2"/>
    </font>
    <font>
      <sz val="10"/>
      <color indexed="24"/>
      <name val="Arial"/>
      <family val="2"/>
    </font>
    <font>
      <sz val="11"/>
      <name val="Univers 45 Light"/>
      <family val="2"/>
    </font>
    <font>
      <b/>
      <sz val="11"/>
      <name val="Arial"/>
      <family val="2"/>
    </font>
    <font>
      <b/>
      <sz val="10"/>
      <color rgb="FFFF0000"/>
      <name val="Arial"/>
      <family val="2"/>
    </font>
    <font>
      <i/>
      <sz val="10"/>
      <color indexed="8"/>
      <name val="Arial"/>
      <family val="2"/>
    </font>
    <font>
      <b/>
      <sz val="8"/>
      <color rgb="FFFF0000"/>
      <name val="Arial"/>
      <family val="2"/>
    </font>
    <font>
      <sz val="8"/>
      <name val="Arial"/>
      <family val="2"/>
    </font>
    <font>
      <b/>
      <sz val="8"/>
      <name val="Arial"/>
      <family val="2"/>
    </font>
    <font>
      <i/>
      <sz val="10"/>
      <name val="Arial"/>
      <family val="2"/>
    </font>
    <font>
      <b/>
      <sz val="8"/>
      <color indexed="81"/>
      <name val="Tahoma"/>
      <family val="2"/>
    </font>
    <font>
      <sz val="8"/>
      <color indexed="81"/>
      <name val="Tahoma"/>
      <family val="2"/>
    </font>
    <font>
      <sz val="9"/>
      <color indexed="8"/>
      <name val="Arial"/>
      <family val="2"/>
    </font>
    <font>
      <b/>
      <sz val="9"/>
      <color indexed="8"/>
      <name val="Arial"/>
      <family val="2"/>
    </font>
    <font>
      <b/>
      <sz val="10"/>
      <color theme="0"/>
      <name val="Arial"/>
      <family val="2"/>
    </font>
    <font>
      <sz val="11"/>
      <name val="Arial"/>
      <family val="2"/>
    </font>
    <font>
      <b/>
      <i/>
      <sz val="10"/>
      <name val="Arial"/>
      <family val="2"/>
    </font>
    <font>
      <sz val="10"/>
      <color rgb="FFFF0000"/>
      <name val="MS Sans Serif"/>
      <family val="2"/>
    </font>
    <font>
      <sz val="9"/>
      <name val="Arial"/>
      <family val="2"/>
    </font>
    <font>
      <sz val="10"/>
      <color rgb="FF000000"/>
      <name val="Arial"/>
      <family val="2"/>
    </font>
    <font>
      <b/>
      <sz val="11"/>
      <color indexed="8"/>
      <name val="Arial"/>
      <family val="2"/>
    </font>
    <font>
      <sz val="10"/>
      <color indexed="60"/>
      <name val="Arial"/>
      <family val="2"/>
    </font>
    <font>
      <b/>
      <sz val="12"/>
      <name val="Arial"/>
      <family val="2"/>
    </font>
    <font>
      <b/>
      <u/>
      <sz val="11"/>
      <name val="Arial"/>
      <family val="2"/>
    </font>
    <font>
      <b/>
      <sz val="10"/>
      <color rgb="FFFF0000"/>
      <name val="MS Sans Serif"/>
      <family val="2"/>
    </font>
    <font>
      <sz val="10"/>
      <color rgb="FF00B050"/>
      <name val="Arial"/>
      <family val="2"/>
    </font>
    <font>
      <sz val="10"/>
      <color theme="1"/>
      <name val="Arial"/>
      <family val="2"/>
    </font>
    <font>
      <sz val="11"/>
      <name val="Calibri"/>
      <family val="2"/>
    </font>
    <font>
      <sz val="18"/>
      <color rgb="FFFF0000"/>
      <name val="MS Sans Serif"/>
      <family val="2"/>
    </font>
    <font>
      <b/>
      <sz val="18"/>
      <color rgb="FFFF0000"/>
      <name val="MS Sans Serif"/>
      <family val="2"/>
    </font>
    <font>
      <sz val="14"/>
      <color rgb="FFFF0000"/>
      <name val="Arial"/>
      <family val="2"/>
    </font>
    <font>
      <b/>
      <sz val="14"/>
      <color rgb="FFFF0000"/>
      <name val="Arial"/>
      <family val="2"/>
    </font>
    <font>
      <sz val="10"/>
      <color theme="3"/>
      <name val="Arial"/>
      <family val="2"/>
    </font>
    <font>
      <sz val="11"/>
      <color rgb="FF3F3F76"/>
      <name val="Calibri"/>
      <family val="2"/>
      <scheme val="minor"/>
    </font>
    <font>
      <sz val="11"/>
      <color rgb="FFFA7D00"/>
      <name val="Calibri"/>
      <family val="2"/>
      <scheme val="minor"/>
    </font>
    <font>
      <b/>
      <sz val="11"/>
      <color theme="0"/>
      <name val="Calibri"/>
      <family val="2"/>
      <scheme val="minor"/>
    </font>
    <font>
      <b/>
      <sz val="14"/>
      <name val="Arial"/>
      <family val="2"/>
    </font>
    <font>
      <b/>
      <sz val="10"/>
      <color indexed="18"/>
      <name val="MS Sans Serif"/>
      <family val="2"/>
    </font>
    <font>
      <b/>
      <sz val="16"/>
      <color indexed="9"/>
      <name val="Arial"/>
      <family val="2"/>
    </font>
    <font>
      <b/>
      <sz val="16"/>
      <color indexed="24"/>
      <name val="Univers 45 Light"/>
      <family val="2"/>
    </font>
    <font>
      <b/>
      <i/>
      <sz val="11"/>
      <name val="Arial"/>
      <family val="2"/>
    </font>
    <font>
      <u/>
      <sz val="10"/>
      <color indexed="12"/>
      <name val="Arial"/>
      <family val="2"/>
    </font>
    <font>
      <b/>
      <sz val="14"/>
      <color indexed="60"/>
      <name val="Arial"/>
      <family val="2"/>
    </font>
    <font>
      <b/>
      <sz val="12"/>
      <color indexed="60"/>
      <name val="Arial"/>
      <family val="2"/>
    </font>
    <font>
      <b/>
      <sz val="10"/>
      <color indexed="60"/>
      <name val="Arial"/>
      <family val="2"/>
    </font>
    <font>
      <sz val="18"/>
      <color rgb="FFFF0000"/>
      <name val="Arial"/>
      <family val="2"/>
    </font>
    <font>
      <b/>
      <sz val="14"/>
      <color rgb="FFFF0000"/>
      <name val="Calibri"/>
      <family val="2"/>
      <scheme val="minor"/>
    </font>
    <font>
      <b/>
      <u/>
      <sz val="14"/>
      <color rgb="FFFF0000"/>
      <name val="Calibri"/>
      <family val="2"/>
      <scheme val="minor"/>
    </font>
    <font>
      <b/>
      <sz val="8"/>
      <color rgb="FF000000"/>
      <name val="Arial"/>
      <family val="2"/>
    </font>
    <font>
      <sz val="16"/>
      <color rgb="FFFF0000"/>
      <name val="Arial"/>
      <family val="2"/>
    </font>
    <font>
      <b/>
      <sz val="14"/>
      <color rgb="FF0070C0"/>
      <name val="Arial"/>
      <family val="2"/>
    </font>
    <font>
      <b/>
      <sz val="11"/>
      <color theme="1"/>
      <name val="Arial"/>
      <family val="2"/>
    </font>
  </fonts>
  <fills count="24">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51"/>
        <bgColor indexed="64"/>
      </patternFill>
    </fill>
    <fill>
      <patternFill patternType="solid">
        <fgColor indexed="65"/>
        <bgColor indexed="64"/>
      </patternFill>
    </fill>
    <fill>
      <patternFill patternType="solid">
        <fgColor rgb="FFFFFF99"/>
        <bgColor indexed="64"/>
      </patternFill>
    </fill>
    <fill>
      <patternFill patternType="solid">
        <fgColor indexed="65"/>
        <bgColor theme="0"/>
      </patternFill>
    </fill>
    <fill>
      <patternFill patternType="solid">
        <fgColor indexed="41"/>
        <bgColor indexed="64"/>
      </patternFill>
    </fill>
    <fill>
      <patternFill patternType="solid">
        <fgColor rgb="FFCCFFCC"/>
        <bgColor indexed="64"/>
      </patternFill>
    </fill>
    <fill>
      <patternFill patternType="mediumGray">
        <bgColor theme="0" tint="-0.14999847407452621"/>
      </patternFill>
    </fill>
    <fill>
      <patternFill patternType="solid">
        <fgColor theme="0"/>
        <bgColor indexed="64"/>
      </patternFill>
    </fill>
    <fill>
      <patternFill patternType="solid">
        <fgColor rgb="FFFFCC99"/>
        <bgColor indexed="64"/>
      </patternFill>
    </fill>
    <fill>
      <patternFill patternType="solid">
        <fgColor rgb="FFFFFFFF"/>
        <bgColor indexed="64"/>
      </patternFill>
    </fill>
    <fill>
      <patternFill patternType="solid">
        <fgColor indexed="65"/>
        <bgColor rgb="FF000000"/>
      </patternFill>
    </fill>
    <fill>
      <patternFill patternType="solid">
        <fgColor rgb="FFFFCC99"/>
      </patternFill>
    </fill>
    <fill>
      <patternFill patternType="solid">
        <fgColor rgb="FFA5A5A5"/>
      </patternFill>
    </fill>
    <fill>
      <patternFill patternType="solid">
        <fgColor indexed="26"/>
        <bgColor indexed="64"/>
      </patternFill>
    </fill>
    <fill>
      <patternFill patternType="solid">
        <fgColor indexed="30"/>
        <bgColor indexed="64"/>
      </patternFill>
    </fill>
    <fill>
      <patternFill patternType="solid">
        <fgColor indexed="24"/>
        <bgColor indexed="64"/>
      </patternFill>
    </fill>
    <fill>
      <patternFill patternType="solid">
        <fgColor rgb="FFCCFFFF"/>
        <bgColor rgb="FF000000"/>
      </patternFill>
    </fill>
    <fill>
      <patternFill patternType="solid">
        <fgColor rgb="FFFFFF99"/>
        <bgColor rgb="FF000000"/>
      </patternFill>
    </fill>
    <fill>
      <patternFill patternType="solid">
        <fgColor rgb="FFCCFFCC"/>
        <bgColor rgb="FF000000"/>
      </patternFill>
    </fill>
  </fills>
  <borders count="317">
    <border>
      <left/>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tted">
        <color indexed="28"/>
      </left>
      <right style="dotted">
        <color indexed="28"/>
      </right>
      <top style="dotted">
        <color indexed="28"/>
      </top>
      <bottom style="dotted">
        <color indexed="28"/>
      </bottom>
      <diagonal/>
    </border>
    <border>
      <left style="dashed">
        <color indexed="55"/>
      </left>
      <right style="dashed">
        <color indexed="55"/>
      </right>
      <top style="dashed">
        <color indexed="55"/>
      </top>
      <bottom style="dashed">
        <color indexed="55"/>
      </bottom>
      <diagonal/>
    </border>
    <border>
      <left style="dotted">
        <color indexed="10"/>
      </left>
      <right style="dotted">
        <color indexed="10"/>
      </right>
      <top style="dotted">
        <color indexed="10"/>
      </top>
      <bottom style="dotted">
        <color indexed="10"/>
      </bottom>
      <diagonal/>
    </border>
    <border>
      <left/>
      <right/>
      <top style="medium">
        <color indexed="8"/>
      </top>
      <bottom style="thin">
        <color indexed="64"/>
      </bottom>
      <diagonal/>
    </border>
    <border>
      <left style="thin">
        <color indexed="64"/>
      </left>
      <right style="thin">
        <color indexed="64"/>
      </right>
      <top style="thin">
        <color indexed="64"/>
      </top>
      <bottom style="thin">
        <color indexed="8"/>
      </bottom>
      <diagonal/>
    </border>
    <border>
      <left/>
      <right style="thin">
        <color indexed="64"/>
      </right>
      <top/>
      <bottom style="thin">
        <color indexed="8"/>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medium">
        <color indexed="64"/>
      </bottom>
      <diagonal/>
    </border>
    <border>
      <left style="thin">
        <color indexed="8"/>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bottom/>
      <diagonal/>
    </border>
    <border>
      <left style="thin">
        <color indexed="8"/>
      </left>
      <right style="thin">
        <color indexed="8"/>
      </right>
      <top/>
      <bottom/>
      <diagonal/>
    </border>
    <border>
      <left style="thin">
        <color indexed="64"/>
      </left>
      <right/>
      <top/>
      <bottom/>
      <diagonal/>
    </border>
    <border>
      <left style="thin">
        <color indexed="64"/>
      </left>
      <right style="thin">
        <color indexed="64"/>
      </right>
      <top/>
      <bottom/>
      <diagonal/>
    </border>
    <border>
      <left style="thin">
        <color indexed="8"/>
      </left>
      <right style="thin">
        <color indexed="64"/>
      </right>
      <top/>
      <bottom/>
      <diagonal/>
    </border>
    <border>
      <left style="medium">
        <color indexed="8"/>
      </left>
      <right/>
      <top/>
      <bottom/>
      <diagonal/>
    </border>
    <border>
      <left style="double">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8"/>
      </right>
      <top/>
      <bottom style="medium">
        <color indexed="8"/>
      </bottom>
      <diagonal/>
    </border>
    <border>
      <left/>
      <right/>
      <top/>
      <bottom style="medium">
        <color indexed="8"/>
      </bottom>
      <diagonal/>
    </border>
    <border>
      <left style="thin">
        <color indexed="8"/>
      </left>
      <right style="thin">
        <color indexed="64"/>
      </right>
      <top style="thin">
        <color indexed="64"/>
      </top>
      <bottom style="thin">
        <color indexed="8"/>
      </bottom>
      <diagonal/>
    </border>
    <border>
      <left/>
      <right style="thin">
        <color auto="1"/>
      </right>
      <top/>
      <bottom/>
      <diagonal/>
    </border>
    <border>
      <left style="thin">
        <color indexed="64"/>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bottom style="medium">
        <color indexed="8"/>
      </bottom>
      <diagonal/>
    </border>
    <border>
      <left style="thin">
        <color indexed="8"/>
      </left>
      <right/>
      <top/>
      <bottom/>
      <diagonal/>
    </border>
    <border>
      <left style="thin">
        <color indexed="8"/>
      </left>
      <right style="thin">
        <color indexed="8"/>
      </right>
      <top style="thin">
        <color indexed="64"/>
      </top>
      <bottom style="thin">
        <color indexed="64"/>
      </bottom>
      <diagonal/>
    </border>
    <border>
      <left/>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thin">
        <color theme="0"/>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style="double">
        <color theme="0" tint="-4.9989318521683403E-2"/>
      </left>
      <right/>
      <top style="double">
        <color theme="0" tint="-4.9989318521683403E-2"/>
      </top>
      <bottom style="double">
        <color theme="0" tint="-4.9989318521683403E-2"/>
      </bottom>
      <diagonal/>
    </border>
    <border>
      <left style="thin">
        <color theme="0" tint="-4.9989318521683403E-2"/>
      </left>
      <right style="thin">
        <color indexed="8"/>
      </right>
      <top style="thin">
        <color indexed="64"/>
      </top>
      <bottom style="thin">
        <color indexed="64"/>
      </bottom>
      <diagonal/>
    </border>
    <border>
      <left style="double">
        <color theme="0" tint="-4.9989318521683403E-2"/>
      </left>
      <right/>
      <top/>
      <bottom style="double">
        <color theme="0" tint="-4.9989318521683403E-2"/>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indexed="64"/>
      </right>
      <top/>
      <bottom style="thin">
        <color indexed="64"/>
      </bottom>
      <diagonal/>
    </border>
    <border>
      <left/>
      <right style="thin">
        <color auto="1"/>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bottom style="thin">
        <color indexed="64"/>
      </bottom>
      <diagonal/>
    </border>
    <border>
      <left style="thin">
        <color indexed="64"/>
      </left>
      <right/>
      <top/>
      <bottom style="thin">
        <color indexed="8"/>
      </bottom>
      <diagonal/>
    </border>
    <border>
      <left style="thin">
        <color indexed="8"/>
      </left>
      <right style="thin">
        <color indexed="64"/>
      </right>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diagonal/>
    </border>
    <border>
      <left/>
      <right/>
      <top style="thin">
        <color indexed="64"/>
      </top>
      <bottom/>
      <diagonal/>
    </border>
    <border>
      <left style="thin">
        <color indexed="8"/>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style="thin">
        <color indexed="8"/>
      </right>
      <top/>
      <bottom style="thin">
        <color indexed="64"/>
      </bottom>
      <diagonal/>
    </border>
    <border>
      <left/>
      <right style="thin">
        <color indexed="8"/>
      </right>
      <top/>
      <bottom/>
      <diagonal/>
    </border>
    <border>
      <left/>
      <right style="thin">
        <color indexed="64"/>
      </right>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bottom style="thin">
        <color indexed="64"/>
      </bottom>
      <diagonal/>
    </border>
    <border>
      <left style="thin">
        <color indexed="8"/>
      </left>
      <right style="thin">
        <color indexed="64"/>
      </right>
      <top/>
      <bottom style="medium">
        <color indexed="8"/>
      </bottom>
      <diagonal/>
    </border>
    <border>
      <left/>
      <right/>
      <top style="thin">
        <color indexed="8"/>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8"/>
      </left>
      <right style="thin">
        <color indexed="64"/>
      </right>
      <top/>
      <bottom style="thin">
        <color indexed="8"/>
      </bottom>
      <diagonal/>
    </border>
    <border>
      <left style="thin">
        <color indexed="8"/>
      </left>
      <right style="thin">
        <color indexed="8"/>
      </right>
      <top/>
      <bottom style="thin">
        <color indexed="8"/>
      </bottom>
      <diagonal/>
    </border>
    <border>
      <left style="thin">
        <color indexed="64"/>
      </left>
      <right/>
      <top/>
      <bottom style="medium">
        <color indexed="8"/>
      </bottom>
      <diagonal/>
    </border>
    <border>
      <left/>
      <right style="thin">
        <color indexed="64"/>
      </right>
      <top/>
      <bottom style="thin">
        <color indexed="8"/>
      </bottom>
      <diagonal/>
    </border>
    <border>
      <left style="thin">
        <color indexed="64"/>
      </left>
      <right/>
      <top style="thin">
        <color indexed="64"/>
      </top>
      <bottom style="thin">
        <color indexed="8"/>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bottom/>
      <diagonal/>
    </border>
    <border>
      <left style="thin">
        <color indexed="8"/>
      </left>
      <right style="thin">
        <color indexed="64"/>
      </right>
      <top/>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bottom style="thin">
        <color indexed="8"/>
      </bottom>
      <diagonal/>
    </border>
    <border>
      <left/>
      <right style="thin">
        <color indexed="64"/>
      </right>
      <top style="thin">
        <color indexed="64"/>
      </top>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right/>
      <top style="thin">
        <color indexed="8"/>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style="thin">
        <color indexed="8"/>
      </right>
      <top/>
      <bottom style="thin">
        <color indexed="64"/>
      </bottom>
      <diagonal/>
    </border>
    <border>
      <left/>
      <right/>
      <top style="thin">
        <color indexed="8"/>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64"/>
      </top>
      <bottom style="thin">
        <color indexed="64"/>
      </bottom>
      <diagonal/>
    </border>
    <border>
      <left/>
      <right/>
      <top style="thin">
        <color auto="1"/>
      </top>
      <bottom style="thin">
        <color indexed="64"/>
      </bottom>
      <diagonal/>
    </border>
    <border>
      <left/>
      <right style="thin">
        <color indexed="64"/>
      </right>
      <top style="thin">
        <color indexed="8"/>
      </top>
      <bottom/>
      <diagonal/>
    </border>
    <border>
      <left style="thin">
        <color indexed="64"/>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8"/>
      </bottom>
      <diagonal/>
    </border>
    <border>
      <left/>
      <right/>
      <top style="thin">
        <color indexed="64"/>
      </top>
      <bottom/>
      <diagonal/>
    </border>
    <border>
      <left style="thin">
        <color indexed="64"/>
      </left>
      <right style="thin">
        <color indexed="8"/>
      </right>
      <top style="thin">
        <color indexed="64"/>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style="thin">
        <color indexed="64"/>
      </top>
      <bottom style="thin">
        <color indexed="8"/>
      </bottom>
      <diagonal/>
    </border>
    <border>
      <left/>
      <right style="thin">
        <color indexed="8"/>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style="thin">
        <color indexed="64"/>
      </top>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8"/>
      </left>
      <right style="thin">
        <color indexed="64"/>
      </right>
      <top style="medium">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right style="thin">
        <color indexed="8"/>
      </right>
      <top style="thin">
        <color indexed="64"/>
      </top>
      <bottom/>
      <diagonal/>
    </border>
    <border>
      <left style="thin">
        <color indexed="64"/>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auto="1"/>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double">
        <color theme="0" tint="-4.9989318521683403E-2"/>
      </right>
      <top style="thin">
        <color indexed="64"/>
      </top>
      <bottom style="double">
        <color theme="0" tint="-4.9989318521683403E-2"/>
      </bottom>
      <diagonal/>
    </border>
    <border>
      <left style="double">
        <color theme="0" tint="-4.9989318521683403E-2"/>
      </left>
      <right style="thin">
        <color indexed="8"/>
      </right>
      <top style="thin">
        <color indexed="64"/>
      </top>
      <bottom style="double">
        <color theme="0" tint="-4.9989318521683403E-2"/>
      </bottom>
      <diagonal/>
    </border>
    <border>
      <left style="thin">
        <color indexed="64"/>
      </left>
      <right style="double">
        <color theme="0" tint="-4.9989318521683403E-2"/>
      </right>
      <top style="double">
        <color theme="0" tint="-4.9989318521683403E-2"/>
      </top>
      <bottom style="double">
        <color theme="0" tint="-4.9989318521683403E-2"/>
      </bottom>
      <diagonal/>
    </border>
    <border>
      <left style="thin">
        <color theme="0"/>
      </left>
      <right style="thin">
        <color theme="0"/>
      </right>
      <top/>
      <bottom style="thin">
        <color theme="0"/>
      </bottom>
      <diagonal/>
    </border>
    <border>
      <left style="thin">
        <color indexed="64"/>
      </left>
      <right style="double">
        <color theme="0" tint="-4.9989318521683403E-2"/>
      </right>
      <top style="double">
        <color theme="0" tint="-4.9989318521683403E-2"/>
      </top>
      <bottom style="thin">
        <color indexed="64"/>
      </bottom>
      <diagonal/>
    </border>
    <border>
      <left style="double">
        <color theme="0" tint="-4.9989318521683403E-2"/>
      </left>
      <right/>
      <top style="double">
        <color theme="0" tint="-4.9989318521683403E-2"/>
      </top>
      <bottom style="thin">
        <color indexed="64"/>
      </bottom>
      <diagonal/>
    </border>
    <border>
      <left style="thin">
        <color indexed="8"/>
      </left>
      <right/>
      <top style="thin">
        <color indexed="64"/>
      </top>
      <bottom style="thin">
        <color indexed="64"/>
      </bottom>
      <diagonal/>
    </border>
    <border>
      <left style="thin">
        <color indexed="64"/>
      </left>
      <right style="thin">
        <color theme="0"/>
      </right>
      <top style="double">
        <color theme="0" tint="-4.9989318521683403E-2"/>
      </top>
      <bottom/>
      <diagonal/>
    </border>
    <border>
      <left style="thin">
        <color indexed="64"/>
      </left>
      <right style="thin">
        <color theme="0"/>
      </right>
      <top/>
      <bottom/>
      <diagonal/>
    </border>
    <border>
      <left/>
      <right style="thin">
        <color theme="0"/>
      </right>
      <top style="thin">
        <color theme="0"/>
      </top>
      <bottom style="thin">
        <color theme="0"/>
      </bottom>
      <diagonal/>
    </border>
    <border>
      <left style="dashed">
        <color indexed="63"/>
      </left>
      <right style="dashed">
        <color indexed="63"/>
      </right>
      <top style="dashed">
        <color indexed="63"/>
      </top>
      <bottom style="dashed">
        <color indexed="63"/>
      </bottom>
      <diagonal/>
    </border>
    <border>
      <left style="dashed">
        <color indexed="28"/>
      </left>
      <right style="dashed">
        <color indexed="28"/>
      </right>
      <top style="dashed">
        <color indexed="28"/>
      </top>
      <bottom style="dashed">
        <color indexed="28"/>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64"/>
      </bottom>
      <diagonal/>
    </border>
    <border>
      <left style="thin">
        <color indexed="64"/>
      </left>
      <right style="thin">
        <color auto="1"/>
      </right>
      <top/>
      <bottom style="thin">
        <color auto="1"/>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8"/>
      </top>
      <bottom style="thin">
        <color indexed="8"/>
      </bottom>
      <diagonal/>
    </border>
    <border>
      <left/>
      <right style="thin">
        <color auto="1"/>
      </right>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64"/>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right style="thin">
        <color auto="1"/>
      </right>
      <top style="thin">
        <color auto="1"/>
      </top>
      <bottom style="thin">
        <color auto="1"/>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style="thin">
        <color indexed="8"/>
      </top>
      <bottom/>
      <diagonal/>
    </border>
    <border>
      <left style="thin">
        <color indexed="64"/>
      </left>
      <right/>
      <top/>
      <bottom style="thin">
        <color indexed="64"/>
      </bottom>
      <diagonal/>
    </border>
    <border>
      <left style="thin">
        <color indexed="8"/>
      </left>
      <right style="thin">
        <color indexed="64"/>
      </right>
      <top/>
      <bottom style="thin">
        <color indexed="64"/>
      </bottom>
      <diagonal/>
    </border>
    <border>
      <left style="thin">
        <color indexed="64"/>
      </left>
      <right/>
      <top/>
      <bottom style="thin">
        <color indexed="8"/>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64"/>
      </bottom>
      <diagonal/>
    </border>
    <border>
      <left style="thin">
        <color indexed="64"/>
      </left>
      <right style="thin">
        <color indexed="9"/>
      </right>
      <top/>
      <bottom/>
      <diagonal/>
    </border>
    <border>
      <left/>
      <right style="thin">
        <color indexed="8"/>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style="thin">
        <color indexed="8"/>
      </right>
      <top/>
      <bottom style="thin">
        <color indexed="8"/>
      </bottom>
      <diagonal/>
    </border>
    <border>
      <left style="thin">
        <color indexed="64"/>
      </left>
      <right style="thin">
        <color indexed="64"/>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64"/>
      </bottom>
      <diagonal/>
    </border>
    <border>
      <left style="thin">
        <color indexed="64"/>
      </left>
      <right style="thin">
        <color indexed="64"/>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auto="1"/>
      </right>
      <top/>
      <bottom/>
      <diagonal/>
    </border>
    <border>
      <left style="thin">
        <color indexed="8"/>
      </left>
      <right style="thin">
        <color indexed="8"/>
      </right>
      <top/>
      <bottom style="thin">
        <color indexed="8"/>
      </bottom>
      <diagonal/>
    </border>
    <border>
      <left style="thin">
        <color indexed="8"/>
      </left>
      <right/>
      <top style="medium">
        <color indexed="8"/>
      </top>
      <bottom/>
      <diagonal/>
    </border>
    <border>
      <left/>
      <right style="thin">
        <color indexed="8"/>
      </right>
      <top style="medium">
        <color indexed="8"/>
      </top>
      <bottom/>
      <diagonal/>
    </border>
    <border>
      <left/>
      <right style="thin">
        <color indexed="64"/>
      </right>
      <top style="thin">
        <color indexed="64"/>
      </top>
      <bottom style="thin">
        <color indexed="8"/>
      </bottom>
      <diagonal/>
    </border>
    <border>
      <left style="thin">
        <color indexed="8"/>
      </left>
      <right style="thin">
        <color indexed="8"/>
      </right>
      <top/>
      <bottom style="thin">
        <color indexed="64"/>
      </bottom>
      <diagonal/>
    </border>
    <border>
      <left/>
      <right/>
      <top style="thin">
        <color indexed="64"/>
      </top>
      <bottom/>
      <diagonal/>
    </border>
    <border>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0">
    <xf numFmtId="0" fontId="0" fillId="0" borderId="0"/>
    <xf numFmtId="17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9" fontId="9" fillId="0" borderId="53">
      <alignment vertical="center"/>
    </xf>
    <xf numFmtId="0" fontId="27" fillId="5" borderId="4" applyNumberFormat="0"/>
    <xf numFmtId="0" fontId="28" fillId="3" borderId="5" applyNumberFormat="0">
      <alignment vertical="center"/>
    </xf>
    <xf numFmtId="0" fontId="29" fillId="4" borderId="6" applyNumberFormat="0">
      <alignment vertical="center"/>
      <protection locked="0"/>
    </xf>
    <xf numFmtId="0" fontId="30" fillId="4" borderId="6" applyFont="0">
      <protection locked="0"/>
    </xf>
    <xf numFmtId="0" fontId="25" fillId="0" borderId="0" applyBorder="0">
      <alignment horizontal="left" vertical="top"/>
    </xf>
    <xf numFmtId="167" fontId="31" fillId="0" borderId="0"/>
    <xf numFmtId="0" fontId="24" fillId="0" borderId="0"/>
    <xf numFmtId="0" fontId="8" fillId="0" borderId="0" applyBorder="0"/>
    <xf numFmtId="0" fontId="8" fillId="0" borderId="0" applyBorder="0"/>
    <xf numFmtId="172" fontId="8" fillId="0" borderId="0"/>
    <xf numFmtId="172" fontId="8" fillId="0" borderId="0"/>
    <xf numFmtId="170" fontId="8" fillId="0" borderId="0"/>
    <xf numFmtId="170" fontId="8" fillId="0" borderId="0"/>
    <xf numFmtId="0" fontId="8" fillId="0" borderId="0"/>
    <xf numFmtId="0" fontId="8" fillId="0" borderId="0"/>
    <xf numFmtId="0" fontId="43" fillId="0" borderId="0">
      <alignment horizontal="left" wrapText="1"/>
    </xf>
    <xf numFmtId="166" fontId="16" fillId="0" borderId="0" applyFont="0" applyFill="0" applyBorder="0" applyAlignment="0" applyProtection="0"/>
    <xf numFmtId="165" fontId="8" fillId="0" borderId="0" applyFont="0" applyFill="0" applyBorder="0" applyAlignment="0" applyProtection="0"/>
    <xf numFmtId="0" fontId="49" fillId="0" borderId="0">
      <alignment horizontal="left" indent="2"/>
    </xf>
    <xf numFmtId="0" fontId="8" fillId="0" borderId="0">
      <alignment horizontal="left" vertical="top" wrapText="1" indent="2"/>
    </xf>
    <xf numFmtId="49" fontId="50" fillId="0" borderId="0">
      <alignment horizontal="right" vertical="top" indent="1"/>
    </xf>
    <xf numFmtId="0" fontId="8" fillId="0" borderId="0" applyNumberFormat="0" applyFont="0" applyFill="0" applyBorder="0" applyAlignment="0">
      <alignment horizontal="left" vertical="top" wrapText="1"/>
    </xf>
    <xf numFmtId="0" fontId="51" fillId="0" borderId="0">
      <alignment horizontal="left" vertical="center"/>
    </xf>
    <xf numFmtId="0" fontId="7" fillId="0" borderId="0" applyBorder="0">
      <alignment horizontal="left" vertical="center" wrapText="1"/>
    </xf>
    <xf numFmtId="0" fontId="8" fillId="2" borderId="22">
      <alignment horizontal="left" vertical="center" wrapText="1"/>
      <protection locked="0"/>
    </xf>
    <xf numFmtId="9" fontId="6" fillId="0" borderId="0" applyFont="0" applyFill="0" applyBorder="0" applyAlignment="0" applyProtection="0"/>
    <xf numFmtId="0" fontId="16" fillId="0" borderId="0"/>
    <xf numFmtId="0" fontId="5" fillId="0" borderId="0"/>
    <xf numFmtId="166" fontId="16" fillId="0" borderId="0" applyFont="0" applyFill="0" applyBorder="0" applyAlignment="0" applyProtection="0"/>
    <xf numFmtId="169" fontId="8" fillId="11" borderId="1">
      <alignment vertical="center"/>
    </xf>
    <xf numFmtId="169" fontId="10" fillId="0" borderId="60">
      <alignment horizontal="right" vertical="center"/>
    </xf>
    <xf numFmtId="49" fontId="13" fillId="9" borderId="44">
      <alignment horizontal="center"/>
    </xf>
    <xf numFmtId="49" fontId="13" fillId="9" borderId="2">
      <alignment horizontal="center" vertical="center"/>
    </xf>
    <xf numFmtId="169" fontId="9" fillId="7" borderId="2">
      <alignment vertical="center"/>
      <protection locked="0"/>
    </xf>
    <xf numFmtId="169" fontId="9" fillId="10" borderId="53">
      <alignment vertical="center"/>
      <protection locked="0"/>
    </xf>
    <xf numFmtId="0" fontId="26" fillId="0" borderId="0">
      <alignment horizontal="left" vertical="center"/>
    </xf>
    <xf numFmtId="169" fontId="9" fillId="13" borderId="52">
      <alignment horizontal="right" vertical="center"/>
      <protection locked="0"/>
    </xf>
    <xf numFmtId="169" fontId="10" fillId="0" borderId="53">
      <alignment horizontal="right" vertical="center"/>
    </xf>
    <xf numFmtId="0" fontId="61" fillId="16" borderId="139" applyNumberFormat="0" applyAlignment="0" applyProtection="0"/>
    <xf numFmtId="0" fontId="62" fillId="0" borderId="140" applyNumberFormat="0" applyFill="0" applyAlignment="0" applyProtection="0"/>
    <xf numFmtId="0" fontId="63" fillId="17" borderId="141" applyNumberFormat="0" applyAlignment="0" applyProtection="0"/>
    <xf numFmtId="0" fontId="8" fillId="0" borderId="0"/>
    <xf numFmtId="167" fontId="8" fillId="4" borderId="217" applyNumberFormat="0">
      <alignment vertical="center"/>
    </xf>
    <xf numFmtId="175" fontId="8" fillId="18" borderId="217" applyNumberFormat="0">
      <alignment vertical="center"/>
    </xf>
    <xf numFmtId="167" fontId="8" fillId="3" borderId="217" applyNumberFormat="0">
      <alignment vertical="center"/>
    </xf>
    <xf numFmtId="3" fontId="8" fillId="0" borderId="217" applyNumberFormat="0">
      <alignment vertical="center"/>
    </xf>
    <xf numFmtId="0" fontId="8" fillId="4" borderId="217" applyNumberFormat="0">
      <alignment vertical="center"/>
    </xf>
    <xf numFmtId="0" fontId="65" fillId="0" borderId="0"/>
    <xf numFmtId="167" fontId="29" fillId="2" borderId="218" applyNumberFormat="0">
      <alignment vertical="center"/>
    </xf>
    <xf numFmtId="0" fontId="29" fillId="19" borderId="218" applyNumberFormat="0">
      <alignment vertical="center"/>
      <protection locked="0"/>
    </xf>
    <xf numFmtId="0" fontId="29" fillId="2" borderId="218" applyNumberFormat="0">
      <alignment vertical="center"/>
    </xf>
    <xf numFmtId="167" fontId="66" fillId="20" borderId="0" applyNumberFormat="0">
      <alignment vertical="center"/>
    </xf>
    <xf numFmtId="167" fontId="67" fillId="4" borderId="0">
      <alignment vertical="center"/>
    </xf>
    <xf numFmtId="167" fontId="64" fillId="0" borderId="0"/>
    <xf numFmtId="0" fontId="4" fillId="0" borderId="0"/>
    <xf numFmtId="0" fontId="8" fillId="0" borderId="0"/>
    <xf numFmtId="0" fontId="68" fillId="0" borderId="0">
      <alignment horizontal="left" indent="1"/>
    </xf>
    <xf numFmtId="0" fontId="43" fillId="0" borderId="220">
      <alignment horizontal="left" vertical="center" wrapText="1" indent="2"/>
    </xf>
    <xf numFmtId="0" fontId="31" fillId="0" borderId="220">
      <alignment horizontal="left" wrapText="1" indent="1"/>
    </xf>
    <xf numFmtId="0" fontId="69" fillId="0" borderId="0" applyNumberFormat="0" applyFill="0" applyBorder="0" applyAlignment="0" applyProtection="0">
      <alignment vertical="top"/>
      <protection locked="0"/>
    </xf>
    <xf numFmtId="166" fontId="16" fillId="0" borderId="0" applyFont="0" applyFill="0" applyBorder="0" applyAlignment="0" applyProtection="0"/>
    <xf numFmtId="166" fontId="16" fillId="0" borderId="0" applyFont="0" applyFill="0" applyBorder="0" applyAlignment="0" applyProtection="0"/>
    <xf numFmtId="0" fontId="4" fillId="0" borderId="0"/>
    <xf numFmtId="0" fontId="4" fillId="0" borderId="0"/>
    <xf numFmtId="0" fontId="43" fillId="0" borderId="220">
      <alignment horizontal="left" vertical="center" wrapText="1" indent="1"/>
    </xf>
    <xf numFmtId="0" fontId="8" fillId="2" borderId="0">
      <alignment vertical="top" wrapText="1"/>
      <protection locked="0"/>
    </xf>
    <xf numFmtId="165" fontId="8" fillId="0" borderId="0" applyFont="0" applyFill="0" applyBorder="0" applyAlignment="0" applyProtection="0"/>
    <xf numFmtId="0" fontId="70" fillId="0" borderId="0">
      <alignment horizontal="left" vertical="top"/>
    </xf>
    <xf numFmtId="0" fontId="71" fillId="0" borderId="0">
      <alignment horizontal="left" indent="1"/>
    </xf>
    <xf numFmtId="0" fontId="72" fillId="0" borderId="0">
      <alignment horizontal="left" indent="2"/>
    </xf>
    <xf numFmtId="0" fontId="50" fillId="0" borderId="0">
      <alignment vertical="top"/>
    </xf>
    <xf numFmtId="0" fontId="31" fillId="0" borderId="220">
      <alignment horizontal="left" wrapText="1" indent="1"/>
    </xf>
    <xf numFmtId="0" fontId="8" fillId="0" borderId="221" applyBorder="0">
      <alignment horizontal="right" vertical="center" wrapText="1"/>
    </xf>
    <xf numFmtId="0" fontId="51" fillId="0" borderId="0">
      <alignment horizontal="left" vertical="center"/>
    </xf>
    <xf numFmtId="0" fontId="31" fillId="0" borderId="0">
      <alignment horizontal="left" vertical="center" wrapText="1"/>
    </xf>
    <xf numFmtId="0" fontId="31" fillId="0" borderId="220">
      <alignment horizontal="left" wrapText="1" indent="1"/>
    </xf>
    <xf numFmtId="0" fontId="31" fillId="0" borderId="220">
      <alignment horizontal="left" wrapText="1" indent="1"/>
    </xf>
    <xf numFmtId="49" fontId="31" fillId="0" borderId="0">
      <alignment horizontal="right" vertical="top"/>
    </xf>
    <xf numFmtId="0" fontId="31" fillId="0" borderId="0">
      <alignment horizontal="left" vertical="top" wrapText="1"/>
    </xf>
    <xf numFmtId="0" fontId="7" fillId="0" borderId="220">
      <alignment horizontal="left" vertical="center" wrapText="1" indent="1"/>
    </xf>
    <xf numFmtId="0" fontId="43" fillId="2" borderId="22">
      <alignment horizontal="left" vertical="center" wrapText="1"/>
      <protection locked="0"/>
    </xf>
    <xf numFmtId="176" fontId="7" fillId="0" borderId="23" applyFill="0" applyBorder="0">
      <alignment vertical="top"/>
    </xf>
    <xf numFmtId="170" fontId="17" fillId="0" borderId="0" applyNumberFormat="0" applyFill="0" applyBorder="0" applyAlignment="0" applyProtection="0">
      <alignment vertical="top"/>
      <protection locked="0"/>
    </xf>
    <xf numFmtId="9" fontId="4" fillId="0" borderId="0" applyFont="0" applyFill="0" applyBorder="0" applyAlignment="0" applyProtection="0"/>
    <xf numFmtId="9" fontId="4" fillId="0" borderId="0" applyFont="0" applyFill="0" applyBorder="0" applyAlignment="0" applyProtection="0"/>
    <xf numFmtId="166" fontId="16"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0" fontId="61" fillId="16" borderId="139" applyNumberFormat="0" applyAlignment="0" applyProtection="0"/>
    <xf numFmtId="0" fontId="62" fillId="0" borderId="140" applyNumberFormat="0" applyFill="0" applyAlignment="0" applyProtection="0"/>
    <xf numFmtId="0" fontId="63" fillId="17" borderId="141"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61" fillId="16" borderId="139" applyNumberFormat="0" applyAlignment="0" applyProtection="0"/>
    <xf numFmtId="9" fontId="2" fillId="0" borderId="0" applyFont="0" applyFill="0" applyBorder="0" applyAlignment="0" applyProtection="0"/>
    <xf numFmtId="0" fontId="61" fillId="16" borderId="139" applyNumberFormat="0" applyAlignment="0" applyProtection="0"/>
    <xf numFmtId="0" fontId="62" fillId="0" borderId="140" applyNumberFormat="0" applyFill="0" applyAlignment="0" applyProtection="0"/>
    <xf numFmtId="0" fontId="63" fillId="17" borderId="141" applyNumberFormat="0" applyAlignment="0" applyProtection="0"/>
    <xf numFmtId="0" fontId="63" fillId="17" borderId="141" applyNumberFormat="0" applyAlignment="0" applyProtection="0"/>
    <xf numFmtId="0" fontId="62" fillId="0" borderId="140"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0" fontId="16" fillId="7" borderId="2">
      <alignment horizontal="center" vertical="center" wrapText="1"/>
      <protection locked="0"/>
    </xf>
    <xf numFmtId="0" fontId="1" fillId="0" borderId="0"/>
    <xf numFmtId="0" fontId="16" fillId="0" borderId="0"/>
    <xf numFmtId="0" fontId="43" fillId="10" borderId="22">
      <alignment horizontal="left" vertical="center" wrapText="1"/>
      <protection locked="0"/>
    </xf>
  </cellStyleXfs>
  <cellXfs count="1264">
    <xf numFmtId="0" fontId="0" fillId="0" borderId="0" xfId="0"/>
    <xf numFmtId="0" fontId="10" fillId="0" borderId="134" xfId="0" applyNumberFormat="1" applyFont="1" applyFill="1" applyBorder="1" applyAlignment="1" applyProtection="1">
      <alignment vertical="top" wrapText="1"/>
    </xf>
    <xf numFmtId="49" fontId="13" fillId="9" borderId="114" xfId="35" applyBorder="1">
      <alignment horizontal="center"/>
    </xf>
    <xf numFmtId="49" fontId="13" fillId="9" borderId="121" xfId="36" applyBorder="1">
      <alignment horizontal="center" vertical="center"/>
    </xf>
    <xf numFmtId="169" fontId="9" fillId="13" borderId="120" xfId="40" applyBorder="1">
      <alignment horizontal="right" vertical="center"/>
      <protection locked="0"/>
    </xf>
    <xf numFmtId="49" fontId="13" fillId="9" borderId="42" xfId="35" applyBorder="1">
      <alignment horizontal="center"/>
    </xf>
    <xf numFmtId="0" fontId="32" fillId="0" borderId="62" xfId="0" applyNumberFormat="1" applyFont="1" applyFill="1" applyBorder="1" applyAlignment="1" applyProtection="1"/>
    <xf numFmtId="0" fontId="7" fillId="0" borderId="28" xfId="0" applyNumberFormat="1" applyFont="1" applyFill="1" applyBorder="1" applyAlignment="1" applyProtection="1"/>
    <xf numFmtId="0" fontId="10" fillId="0" borderId="30" xfId="0" applyNumberFormat="1" applyFont="1" applyFill="1" applyBorder="1" applyAlignment="1" applyProtection="1">
      <alignment horizontal="center"/>
    </xf>
    <xf numFmtId="0" fontId="10" fillId="0" borderId="39" xfId="0" applyNumberFormat="1" applyFont="1" applyFill="1" applyBorder="1" applyAlignment="1" applyProtection="1">
      <alignment horizontal="center"/>
    </xf>
    <xf numFmtId="0" fontId="10" fillId="0" borderId="63" xfId="0" applyNumberFormat="1" applyFont="1" applyFill="1" applyBorder="1" applyAlignment="1" applyProtection="1">
      <alignment horizontal="center"/>
    </xf>
    <xf numFmtId="0" fontId="0" fillId="0" borderId="0" xfId="0" applyFill="1" applyProtection="1"/>
    <xf numFmtId="0" fontId="0" fillId="0" borderId="0" xfId="0" applyFill="1" applyAlignment="1" applyProtection="1">
      <alignment wrapText="1"/>
    </xf>
    <xf numFmtId="0" fontId="0" fillId="0" borderId="0" xfId="0" applyAlignment="1" applyProtection="1">
      <alignment wrapText="1"/>
    </xf>
    <xf numFmtId="0" fontId="8" fillId="0" borderId="0" xfId="0" applyFont="1" applyFill="1" applyProtection="1"/>
    <xf numFmtId="0" fontId="8" fillId="0" borderId="0" xfId="0" applyFont="1" applyAlignment="1" applyProtection="1"/>
    <xf numFmtId="0" fontId="0" fillId="0" borderId="0" xfId="0" applyAlignment="1" applyProtection="1">
      <alignment vertical="center" wrapText="1"/>
    </xf>
    <xf numFmtId="0" fontId="0" fillId="0" borderId="0" xfId="0" applyProtection="1"/>
    <xf numFmtId="0" fontId="0" fillId="0" borderId="0" xfId="0" applyAlignment="1" applyProtection="1">
      <alignment vertical="center"/>
    </xf>
    <xf numFmtId="0" fontId="0" fillId="0" borderId="0" xfId="0" applyAlignment="1" applyProtection="1"/>
    <xf numFmtId="0" fontId="8" fillId="0" borderId="0" xfId="0" applyFont="1" applyProtection="1"/>
    <xf numFmtId="0" fontId="8" fillId="0" borderId="0" xfId="0" applyFont="1"/>
    <xf numFmtId="0" fontId="0" fillId="6" borderId="0" xfId="0" applyFill="1" applyProtection="1"/>
    <xf numFmtId="0" fontId="0" fillId="6" borderId="0" xfId="0" applyFill="1" applyAlignment="1" applyProtection="1">
      <alignment vertical="center"/>
    </xf>
    <xf numFmtId="0" fontId="0" fillId="6" borderId="0" xfId="0" applyFill="1" applyAlignment="1" applyProtection="1"/>
    <xf numFmtId="0" fontId="0" fillId="8" borderId="0" xfId="0" applyFill="1" applyProtection="1"/>
    <xf numFmtId="0" fontId="0" fillId="8" borderId="0" xfId="0" applyFill="1" applyAlignment="1" applyProtection="1"/>
    <xf numFmtId="0" fontId="0" fillId="8" borderId="0" xfId="0" applyFill="1" applyAlignment="1" applyProtection="1">
      <alignment wrapText="1"/>
    </xf>
    <xf numFmtId="0" fontId="0" fillId="8" borderId="0" xfId="0" applyFill="1" applyAlignment="1" applyProtection="1">
      <alignment vertical="center"/>
    </xf>
    <xf numFmtId="0" fontId="8" fillId="0" borderId="0" xfId="0" applyFont="1" applyFill="1" applyBorder="1" applyProtection="1"/>
    <xf numFmtId="0" fontId="8" fillId="0" borderId="0" xfId="0" applyFont="1" applyAlignment="1" applyProtection="1">
      <alignment vertical="center"/>
    </xf>
    <xf numFmtId="172" fontId="8" fillId="0" borderId="0" xfId="13" applyFont="1"/>
    <xf numFmtId="0" fontId="8" fillId="0" borderId="0" xfId="0" applyNumberFormat="1" applyFont="1" applyFill="1" applyProtection="1"/>
    <xf numFmtId="0" fontId="0" fillId="0" borderId="0" xfId="0" applyNumberFormat="1" applyFill="1" applyProtection="1"/>
    <xf numFmtId="0" fontId="9" fillId="0" borderId="0" xfId="0" applyNumberFormat="1" applyFont="1" applyFill="1" applyProtection="1"/>
    <xf numFmtId="0" fontId="19" fillId="0" borderId="0" xfId="0" applyNumberFormat="1" applyFont="1" applyFill="1" applyAlignment="1" applyProtection="1"/>
    <xf numFmtId="0" fontId="20" fillId="0" borderId="0" xfId="0" applyNumberFormat="1" applyFont="1" applyFill="1" applyAlignment="1" applyProtection="1"/>
    <xf numFmtId="0" fontId="0" fillId="0" borderId="0" xfId="0" applyNumberFormat="1" applyFill="1" applyBorder="1" applyAlignment="1" applyProtection="1"/>
    <xf numFmtId="0" fontId="0" fillId="0" borderId="0" xfId="0" applyNumberFormat="1" applyFill="1" applyAlignment="1" applyProtection="1"/>
    <xf numFmtId="0" fontId="10" fillId="0" borderId="0" xfId="0" applyNumberFormat="1" applyFont="1" applyFill="1" applyAlignment="1" applyProtection="1"/>
    <xf numFmtId="0" fontId="22" fillId="0" borderId="0" xfId="0" applyNumberFormat="1" applyFont="1" applyFill="1" applyAlignment="1" applyProtection="1"/>
    <xf numFmtId="0" fontId="9" fillId="0" borderId="0" xfId="0" applyNumberFormat="1" applyFont="1" applyFill="1" applyAlignment="1" applyProtection="1">
      <alignment vertical="center"/>
    </xf>
    <xf numFmtId="0" fontId="18" fillId="0" borderId="0" xfId="0" applyNumberFormat="1" applyFont="1" applyFill="1" applyAlignment="1" applyProtection="1"/>
    <xf numFmtId="0" fontId="15" fillId="0" borderId="0" xfId="0" applyNumberFormat="1" applyFont="1" applyFill="1" applyAlignment="1" applyProtection="1"/>
    <xf numFmtId="0" fontId="10" fillId="0" borderId="0" xfId="0" applyNumberFormat="1" applyFont="1" applyFill="1" applyAlignment="1" applyProtection="1"/>
    <xf numFmtId="0" fontId="10"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horizontal="left" vertical="center" wrapText="1" indent="1"/>
    </xf>
    <xf numFmtId="0" fontId="17" fillId="0" borderId="0" xfId="1" applyNumberFormat="1" applyFill="1" applyAlignment="1" applyProtection="1"/>
    <xf numFmtId="0" fontId="9" fillId="0" borderId="0" xfId="0" applyNumberFormat="1" applyFont="1" applyFill="1" applyBorder="1" applyAlignment="1" applyProtection="1">
      <alignment horizontal="right" vertical="center"/>
    </xf>
    <xf numFmtId="0" fontId="10" fillId="0" borderId="0" xfId="0" applyNumberFormat="1" applyFont="1" applyFill="1" applyBorder="1" applyAlignment="1" applyProtection="1">
      <alignment horizontal="right" vertical="center"/>
    </xf>
    <xf numFmtId="0" fontId="10" fillId="0" borderId="0" xfId="0" applyNumberFormat="1" applyFont="1" applyFill="1" applyAlignment="1" applyProtection="1">
      <alignment horizontal="right"/>
    </xf>
    <xf numFmtId="0" fontId="0" fillId="0" borderId="0" xfId="0" applyNumberFormat="1" applyFill="1" applyAlignment="1" applyProtection="1">
      <alignment horizontal="left"/>
    </xf>
    <xf numFmtId="0" fontId="0" fillId="0" borderId="0" xfId="0" applyNumberFormat="1" applyFill="1" applyAlignment="1" applyProtection="1">
      <alignment vertical="center"/>
    </xf>
    <xf numFmtId="0" fontId="9" fillId="0" borderId="0" xfId="0" applyNumberFormat="1" applyFont="1" applyFill="1" applyAlignment="1" applyProtection="1"/>
    <xf numFmtId="0" fontId="10" fillId="0" borderId="0" xfId="0" applyNumberFormat="1" applyFont="1" applyFill="1" applyBorder="1" applyAlignment="1" applyProtection="1"/>
    <xf numFmtId="0" fontId="9"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vertical="center"/>
    </xf>
    <xf numFmtId="0" fontId="0" fillId="0" borderId="0" xfId="0" applyNumberFormat="1" applyFill="1" applyAlignment="1" applyProtection="1">
      <alignment wrapText="1"/>
    </xf>
    <xf numFmtId="0" fontId="17" fillId="0" borderId="0" xfId="1" applyNumberFormat="1" applyFont="1" applyFill="1" applyAlignment="1" applyProtection="1"/>
    <xf numFmtId="0" fontId="0" fillId="0" borderId="0" xfId="0" applyNumberFormat="1" applyFill="1" applyAlignment="1" applyProtection="1">
      <alignment horizontal="left" vertical="center" indent="1"/>
    </xf>
    <xf numFmtId="0" fontId="9" fillId="0" borderId="0" xfId="0" applyNumberFormat="1" applyFont="1" applyFill="1" applyAlignment="1" applyProtection="1">
      <alignment wrapText="1"/>
    </xf>
    <xf numFmtId="0" fontId="13" fillId="0" borderId="0" xfId="0" applyNumberFormat="1" applyFont="1" applyFill="1" applyAlignment="1" applyProtection="1"/>
    <xf numFmtId="0" fontId="9"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xf>
    <xf numFmtId="0" fontId="12" fillId="0" borderId="0" xfId="0" applyNumberFormat="1" applyFont="1" applyFill="1" applyAlignment="1" applyProtection="1"/>
    <xf numFmtId="0" fontId="0" fillId="0" borderId="0" xfId="0" applyNumberFormat="1" applyFill="1" applyBorder="1" applyAlignment="1" applyProtection="1">
      <alignment horizontal="center"/>
    </xf>
    <xf numFmtId="0" fontId="9" fillId="0" borderId="0" xfId="0" applyNumberFormat="1" applyFont="1" applyFill="1" applyBorder="1" applyAlignment="1" applyProtection="1">
      <alignment horizontal="center"/>
    </xf>
    <xf numFmtId="0" fontId="13" fillId="0" borderId="0" xfId="0" applyNumberFormat="1" applyFont="1" applyFill="1" applyBorder="1" applyProtection="1"/>
    <xf numFmtId="0" fontId="7" fillId="0" borderId="0" xfId="0" applyNumberFormat="1" applyFont="1" applyFill="1" applyAlignment="1" applyProtection="1"/>
    <xf numFmtId="0" fontId="8" fillId="0" borderId="0" xfId="0" applyNumberFormat="1" applyFont="1" applyFill="1" applyAlignment="1" applyProtection="1">
      <alignment vertical="center"/>
    </xf>
    <xf numFmtId="0" fontId="8" fillId="0" borderId="0" xfId="0" applyNumberFormat="1" applyFont="1" applyFill="1" applyAlignment="1" applyProtection="1"/>
    <xf numFmtId="0" fontId="9" fillId="0" borderId="0" xfId="0" applyNumberFormat="1" applyFont="1" applyFill="1" applyAlignment="1" applyProtection="1">
      <alignment horizontal="center"/>
    </xf>
    <xf numFmtId="0" fontId="0" fillId="0" borderId="0" xfId="0" applyNumberFormat="1" applyFill="1" applyBorder="1" applyProtection="1"/>
    <xf numFmtId="0" fontId="23" fillId="0" borderId="0" xfId="0" applyNumberFormat="1" applyFont="1" applyFill="1" applyAlignment="1" applyProtection="1"/>
    <xf numFmtId="0" fontId="8" fillId="0" borderId="0" xfId="0" applyNumberFormat="1" applyFont="1" applyFill="1" applyBorder="1" applyAlignment="1" applyProtection="1">
      <alignment horizontal="right" vertical="top" wrapText="1"/>
    </xf>
    <xf numFmtId="0" fontId="13"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right"/>
    </xf>
    <xf numFmtId="0" fontId="9" fillId="0" borderId="0" xfId="0" applyNumberFormat="1" applyFont="1" applyFill="1" applyBorder="1" applyProtection="1"/>
    <xf numFmtId="0" fontId="9" fillId="0" borderId="0" xfId="0" applyNumberFormat="1" applyFont="1" applyFill="1" applyBorder="1" applyAlignment="1" applyProtection="1">
      <alignment horizontal="left" vertical="center" indent="1"/>
    </xf>
    <xf numFmtId="0" fontId="11" fillId="0" borderId="0" xfId="0" applyNumberFormat="1" applyFont="1" applyFill="1" applyProtection="1"/>
    <xf numFmtId="0" fontId="10" fillId="0" borderId="0" xfId="0" applyNumberFormat="1" applyFont="1" applyFill="1" applyBorder="1" applyProtection="1"/>
    <xf numFmtId="0" fontId="9" fillId="0" borderId="7"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xf>
    <xf numFmtId="0" fontId="8" fillId="0" borderId="0" xfId="0" applyNumberFormat="1" applyFont="1" applyFill="1" applyBorder="1" applyProtection="1"/>
    <xf numFmtId="0" fontId="32" fillId="0" borderId="0" xfId="0" applyNumberFormat="1" applyFont="1" applyFill="1" applyBorder="1" applyAlignment="1" applyProtection="1">
      <alignment vertical="center"/>
    </xf>
    <xf numFmtId="0" fontId="35" fillId="0" borderId="0" xfId="0" applyNumberFormat="1" applyFont="1" applyFill="1" applyProtection="1"/>
    <xf numFmtId="0" fontId="7" fillId="0" borderId="0" xfId="0" applyNumberFormat="1" applyFont="1" applyFill="1" applyBorder="1" applyAlignment="1" applyProtection="1">
      <alignment vertical="center"/>
    </xf>
    <xf numFmtId="0" fontId="14" fillId="0" borderId="0" xfId="0" applyNumberFormat="1" applyFont="1" applyFill="1" applyAlignment="1" applyProtection="1">
      <alignment horizontal="right"/>
    </xf>
    <xf numFmtId="0" fontId="0" fillId="0" borderId="0" xfId="0" applyNumberFormat="1" applyFill="1" applyAlignment="1" applyProtection="1">
      <alignment vertical="center" wrapText="1"/>
    </xf>
    <xf numFmtId="0" fontId="9"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left" vertical="center"/>
    </xf>
    <xf numFmtId="0" fontId="0" fillId="0" borderId="0" xfId="0" applyNumberFormat="1" applyFont="1" applyFill="1" applyAlignment="1" applyProtection="1"/>
    <xf numFmtId="0" fontId="7" fillId="0" borderId="0" xfId="13" applyNumberFormat="1" applyFont="1" applyFill="1" applyProtection="1"/>
    <xf numFmtId="0" fontId="8" fillId="0" borderId="0" xfId="13" applyNumberFormat="1" applyFont="1" applyFill="1" applyProtection="1"/>
    <xf numFmtId="0" fontId="7" fillId="0" borderId="0" xfId="13" quotePrefix="1" applyNumberFormat="1" applyFont="1" applyFill="1" applyBorder="1" applyAlignment="1" applyProtection="1">
      <alignment horizontal="center"/>
    </xf>
    <xf numFmtId="0" fontId="8" fillId="0" borderId="0" xfId="0" applyFont="1" applyFill="1"/>
    <xf numFmtId="169" fontId="19" fillId="0" borderId="0" xfId="0" applyNumberFormat="1" applyFont="1" applyFill="1" applyAlignment="1" applyProtection="1"/>
    <xf numFmtId="169" fontId="22" fillId="0" borderId="0" xfId="0" applyNumberFormat="1" applyFont="1" applyFill="1" applyAlignment="1" applyProtection="1"/>
    <xf numFmtId="169" fontId="9" fillId="0" borderId="0" xfId="0" applyNumberFormat="1" applyFont="1" applyFill="1" applyBorder="1" applyAlignment="1" applyProtection="1">
      <alignment horizontal="right" vertical="center"/>
    </xf>
    <xf numFmtId="169" fontId="10" fillId="0" borderId="0" xfId="0" applyNumberFormat="1" applyFont="1" applyFill="1" applyBorder="1" applyAlignment="1" applyProtection="1">
      <alignment horizontal="right" vertical="center"/>
    </xf>
    <xf numFmtId="169" fontId="21" fillId="0" borderId="0" xfId="0" applyNumberFormat="1" applyFont="1" applyFill="1" applyAlignment="1" applyProtection="1"/>
    <xf numFmtId="169" fontId="10" fillId="0" borderId="0" xfId="0" applyNumberFormat="1" applyFont="1" applyFill="1" applyBorder="1" applyAlignment="1" applyProtection="1">
      <alignment horizontal="center"/>
    </xf>
    <xf numFmtId="0" fontId="0" fillId="0" borderId="0" xfId="0" applyProtection="1">
      <protection locked="0"/>
    </xf>
    <xf numFmtId="0" fontId="7" fillId="0" borderId="0" xfId="0" applyNumberFormat="1" applyFont="1" applyFill="1" applyBorder="1" applyAlignment="1" applyProtection="1"/>
    <xf numFmtId="169" fontId="7" fillId="0" borderId="0" xfId="0" applyNumberFormat="1" applyFont="1" applyFill="1" applyBorder="1" applyAlignment="1" applyProtection="1">
      <alignment vertical="center"/>
    </xf>
    <xf numFmtId="49" fontId="13" fillId="0" borderId="0" xfId="0" applyNumberFormat="1" applyFont="1" applyFill="1" applyBorder="1" applyAlignment="1" applyProtection="1">
      <alignment horizontal="center" vertical="center"/>
    </xf>
    <xf numFmtId="0" fontId="0" fillId="0" borderId="0" xfId="0" applyBorder="1" applyProtection="1"/>
    <xf numFmtId="0" fontId="13" fillId="0" borderId="0" xfId="0" applyNumberFormat="1" applyFont="1" applyFill="1" applyBorder="1" applyAlignment="1" applyProtection="1">
      <alignment horizontal="center" vertical="top"/>
    </xf>
    <xf numFmtId="0" fontId="10" fillId="0" borderId="0" xfId="0" applyNumberFormat="1" applyFont="1" applyFill="1" applyAlignment="1" applyProtection="1">
      <alignment wrapText="1"/>
    </xf>
    <xf numFmtId="0" fontId="8" fillId="0" borderId="0" xfId="0" applyFont="1" applyBorder="1" applyProtection="1"/>
    <xf numFmtId="0" fontId="7" fillId="0" borderId="0" xfId="0" applyNumberFormat="1" applyFont="1" applyFill="1" applyBorder="1" applyAlignment="1" applyProtection="1">
      <alignment horizontal="right"/>
    </xf>
    <xf numFmtId="0" fontId="0" fillId="0" borderId="0" xfId="0" applyFill="1" applyAlignment="1" applyProtection="1">
      <alignment vertical="center"/>
    </xf>
    <xf numFmtId="0" fontId="10" fillId="0" borderId="0" xfId="0" applyNumberFormat="1" applyFont="1" applyFill="1" applyBorder="1" applyAlignment="1" applyProtection="1">
      <alignment vertical="top"/>
    </xf>
    <xf numFmtId="0" fontId="8" fillId="0" borderId="0" xfId="0" applyNumberFormat="1" applyFont="1" applyFill="1" applyBorder="1" applyAlignment="1" applyProtection="1"/>
    <xf numFmtId="0" fontId="45" fillId="0" borderId="0" xfId="0" applyFont="1" applyProtection="1"/>
    <xf numFmtId="0" fontId="45" fillId="0" borderId="0" xfId="0" applyNumberFormat="1" applyFont="1" applyFill="1" applyProtection="1"/>
    <xf numFmtId="0" fontId="26" fillId="0" borderId="0" xfId="0" applyFont="1" applyProtection="1"/>
    <xf numFmtId="0" fontId="0" fillId="0" borderId="0" xfId="0"/>
    <xf numFmtId="0" fontId="8" fillId="0" borderId="0" xfId="0" applyFont="1" applyBorder="1"/>
    <xf numFmtId="169" fontId="13" fillId="0" borderId="0" xfId="0" applyNumberFormat="1" applyFont="1" applyFill="1" applyBorder="1" applyAlignment="1" applyProtection="1">
      <alignment horizontal="center"/>
    </xf>
    <xf numFmtId="0" fontId="18" fillId="0" borderId="10" xfId="0" applyNumberFormat="1" applyFont="1" applyFill="1" applyBorder="1" applyAlignment="1" applyProtection="1"/>
    <xf numFmtId="0" fontId="15" fillId="0" borderId="10" xfId="0" applyNumberFormat="1" applyFont="1" applyFill="1" applyBorder="1" applyAlignment="1" applyProtection="1"/>
    <xf numFmtId="0" fontId="10" fillId="0" borderId="10" xfId="0" applyNumberFormat="1" applyFont="1" applyFill="1" applyBorder="1" applyAlignment="1" applyProtection="1"/>
    <xf numFmtId="169" fontId="22" fillId="0" borderId="10" xfId="0" applyNumberFormat="1" applyFont="1" applyFill="1" applyBorder="1" applyAlignment="1" applyProtection="1"/>
    <xf numFmtId="0" fontId="9" fillId="0" borderId="10" xfId="0" applyNumberFormat="1" applyFont="1" applyFill="1" applyBorder="1" applyProtection="1"/>
    <xf numFmtId="0" fontId="13" fillId="0" borderId="3" xfId="0" applyNumberFormat="1" applyFont="1" applyFill="1" applyBorder="1" applyAlignment="1" applyProtection="1">
      <alignment horizontal="center"/>
    </xf>
    <xf numFmtId="0" fontId="46" fillId="0" borderId="0" xfId="0" applyNumberFormat="1" applyFont="1" applyFill="1" applyBorder="1" applyProtection="1"/>
    <xf numFmtId="0" fontId="26" fillId="0" borderId="0" xfId="0" applyNumberFormat="1" applyFont="1" applyFill="1" applyBorder="1" applyAlignment="1" applyProtection="1">
      <alignment horizontal="center" vertical="center"/>
    </xf>
    <xf numFmtId="0" fontId="10" fillId="0" borderId="3" xfId="0" applyFont="1" applyBorder="1" applyAlignment="1">
      <alignment horizontal="center"/>
    </xf>
    <xf numFmtId="0" fontId="0" fillId="0" borderId="0" xfId="0" applyNumberFormat="1" applyFill="1" applyAlignment="1" applyProtection="1"/>
    <xf numFmtId="0" fontId="0" fillId="0" borderId="0" xfId="0" applyNumberFormat="1" applyFill="1" applyBorder="1" applyProtection="1"/>
    <xf numFmtId="0" fontId="0" fillId="0" borderId="0" xfId="0"/>
    <xf numFmtId="0" fontId="0" fillId="0" borderId="0" xfId="0" applyFill="1" applyProtection="1"/>
    <xf numFmtId="0" fontId="0" fillId="0" borderId="0" xfId="0" applyProtection="1"/>
    <xf numFmtId="0" fontId="0" fillId="0" borderId="0" xfId="0" applyAlignment="1" applyProtection="1"/>
    <xf numFmtId="0" fontId="8" fillId="0" borderId="0" xfId="0" applyFont="1" applyProtection="1"/>
    <xf numFmtId="0" fontId="8" fillId="0" borderId="0" xfId="0" applyNumberFormat="1" applyFont="1" applyFill="1" applyProtection="1"/>
    <xf numFmtId="0" fontId="0" fillId="0" borderId="0" xfId="0" applyNumberFormat="1" applyFill="1" applyProtection="1"/>
    <xf numFmtId="0" fontId="9" fillId="0" borderId="0" xfId="0" applyNumberFormat="1" applyFont="1" applyFill="1" applyProtection="1"/>
    <xf numFmtId="0" fontId="18" fillId="0" borderId="0" xfId="0" applyNumberFormat="1" applyFont="1" applyFill="1" applyAlignment="1" applyProtection="1"/>
    <xf numFmtId="0" fontId="10" fillId="0" borderId="0" xfId="0" applyNumberFormat="1" applyFont="1" applyFill="1" applyAlignment="1" applyProtection="1"/>
    <xf numFmtId="0" fontId="9" fillId="0" borderId="0" xfId="0" applyNumberFormat="1" applyFont="1" applyFill="1" applyBorder="1" applyAlignment="1" applyProtection="1">
      <alignment horizontal="center"/>
    </xf>
    <xf numFmtId="0" fontId="8" fillId="0" borderId="0" xfId="0" applyNumberFormat="1" applyFont="1" applyFill="1" applyAlignment="1" applyProtection="1"/>
    <xf numFmtId="0" fontId="9" fillId="0" borderId="0" xfId="0" applyNumberFormat="1" applyFont="1" applyFill="1" applyBorder="1" applyProtection="1"/>
    <xf numFmtId="0" fontId="9" fillId="0" borderId="0" xfId="0" applyNumberFormat="1" applyFont="1" applyFill="1" applyBorder="1" applyAlignment="1" applyProtection="1">
      <alignment horizontal="center" vertical="center"/>
    </xf>
    <xf numFmtId="0" fontId="0" fillId="0" borderId="0" xfId="0" applyProtection="1"/>
    <xf numFmtId="0" fontId="13" fillId="0" borderId="17" xfId="0" applyNumberFormat="1" applyFont="1" applyFill="1" applyBorder="1" applyAlignment="1" applyProtection="1">
      <alignment horizontal="center"/>
    </xf>
    <xf numFmtId="0" fontId="13" fillId="0" borderId="16" xfId="0" applyNumberFormat="1" applyFont="1" applyFill="1" applyBorder="1" applyAlignment="1" applyProtection="1">
      <alignment horizontal="center" vertical="center"/>
    </xf>
    <xf numFmtId="0" fontId="53" fillId="0" borderId="0" xfId="0" applyNumberFormat="1" applyFont="1" applyFill="1" applyProtection="1"/>
    <xf numFmtId="0" fontId="0" fillId="0" borderId="0" xfId="0" applyProtection="1"/>
    <xf numFmtId="0" fontId="9" fillId="0" borderId="0" xfId="0" applyNumberFormat="1" applyFont="1" applyFill="1" applyProtection="1"/>
    <xf numFmtId="0" fontId="13" fillId="0" borderId="14"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wrapText="1"/>
    </xf>
    <xf numFmtId="0" fontId="45" fillId="0" borderId="0" xfId="0" applyFont="1" applyProtection="1"/>
    <xf numFmtId="169" fontId="10" fillId="0" borderId="0" xfId="0" applyNumberFormat="1" applyFont="1" applyFill="1" applyBorder="1" applyAlignment="1" applyProtection="1">
      <alignment vertical="center"/>
    </xf>
    <xf numFmtId="49" fontId="13" fillId="9" borderId="27" xfId="0" applyNumberFormat="1" applyFont="1" applyFill="1" applyBorder="1" applyAlignment="1" applyProtection="1">
      <alignment horizontal="center" vertical="center"/>
    </xf>
    <xf numFmtId="0" fontId="9" fillId="0" borderId="20" xfId="0" applyNumberFormat="1" applyFont="1" applyFill="1" applyBorder="1" applyAlignment="1" applyProtection="1">
      <alignment vertical="center"/>
    </xf>
    <xf numFmtId="0" fontId="10" fillId="14" borderId="0" xfId="0" applyFont="1" applyFill="1" applyBorder="1" applyAlignment="1">
      <alignment vertical="center"/>
    </xf>
    <xf numFmtId="173" fontId="10" fillId="0" borderId="0" xfId="0" applyNumberFormat="1" applyFont="1" applyFill="1" applyBorder="1"/>
    <xf numFmtId="0" fontId="0" fillId="0" borderId="31" xfId="0" applyBorder="1" applyProtection="1"/>
    <xf numFmtId="0" fontId="36" fillId="0" borderId="0" xfId="0" applyNumberFormat="1" applyFont="1" applyFill="1" applyBorder="1" applyAlignment="1" applyProtection="1">
      <alignment horizontal="center" vertical="center" wrapText="1"/>
    </xf>
    <xf numFmtId="0" fontId="13" fillId="0" borderId="35" xfId="0" applyNumberFormat="1" applyFont="1" applyFill="1" applyBorder="1" applyAlignment="1" applyProtection="1">
      <alignment horizontal="center"/>
    </xf>
    <xf numFmtId="0" fontId="13" fillId="0" borderId="34"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vertical="center"/>
    </xf>
    <xf numFmtId="0" fontId="13" fillId="0" borderId="39" xfId="0" applyNumberFormat="1" applyFont="1" applyFill="1" applyBorder="1" applyAlignment="1" applyProtection="1">
      <alignment horizontal="center"/>
    </xf>
    <xf numFmtId="0" fontId="13" fillId="0" borderId="41" xfId="0" applyNumberFormat="1" applyFont="1" applyFill="1" applyBorder="1" applyAlignment="1" applyProtection="1">
      <alignment horizontal="center" wrapText="1"/>
    </xf>
    <xf numFmtId="169" fontId="9" fillId="0" borderId="43" xfId="0" applyNumberFormat="1" applyFont="1" applyFill="1" applyBorder="1" applyAlignment="1" applyProtection="1">
      <alignment vertical="center"/>
    </xf>
    <xf numFmtId="169" fontId="9" fillId="0" borderId="39" xfId="0" applyNumberFormat="1" applyFont="1" applyFill="1" applyBorder="1" applyAlignment="1" applyProtection="1">
      <alignment vertical="center"/>
    </xf>
    <xf numFmtId="49" fontId="13" fillId="9" borderId="44" xfId="0" applyNumberFormat="1" applyFont="1" applyFill="1" applyBorder="1" applyAlignment="1" applyProtection="1">
      <alignment horizontal="center" vertical="center"/>
    </xf>
    <xf numFmtId="0" fontId="0" fillId="0" borderId="10" xfId="0" applyBorder="1"/>
    <xf numFmtId="0" fontId="9" fillId="0" borderId="46" xfId="0" applyNumberFormat="1" applyFont="1" applyFill="1" applyBorder="1" applyAlignment="1" applyProtection="1">
      <alignment horizontal="right" vertical="center"/>
    </xf>
    <xf numFmtId="0" fontId="9" fillId="0" borderId="47" xfId="0" applyNumberFormat="1" applyFont="1" applyFill="1" applyBorder="1" applyAlignment="1" applyProtection="1">
      <alignment horizontal="right" vertical="center"/>
    </xf>
    <xf numFmtId="0" fontId="10" fillId="0" borderId="48" xfId="0" applyNumberFormat="1" applyFont="1" applyFill="1" applyBorder="1" applyAlignment="1" applyProtection="1">
      <alignment vertical="center"/>
    </xf>
    <xf numFmtId="0" fontId="13" fillId="0" borderId="49" xfId="0" applyNumberFormat="1" applyFont="1" applyFill="1" applyBorder="1" applyAlignment="1" applyProtection="1">
      <alignment horizontal="center"/>
    </xf>
    <xf numFmtId="0" fontId="13" fillId="0" borderId="50" xfId="0" applyNumberFormat="1" applyFont="1" applyFill="1" applyBorder="1" applyAlignment="1" applyProtection="1">
      <alignment horizontal="center" vertical="center"/>
    </xf>
    <xf numFmtId="0" fontId="0" fillId="0" borderId="10" xfId="0" applyBorder="1" applyAlignment="1">
      <alignment horizontal="center" vertical="center"/>
    </xf>
    <xf numFmtId="0" fontId="45" fillId="6" borderId="0" xfId="0" applyFont="1" applyFill="1" applyProtection="1"/>
    <xf numFmtId="49" fontId="13" fillId="9" borderId="53" xfId="0" applyNumberFormat="1" applyFont="1" applyFill="1" applyBorder="1" applyAlignment="1" applyProtection="1">
      <alignment horizontal="center"/>
    </xf>
    <xf numFmtId="0" fontId="56" fillId="0" borderId="0" xfId="0" applyFont="1" applyProtection="1"/>
    <xf numFmtId="0" fontId="57" fillId="0" borderId="0" xfId="0" applyFont="1" applyProtection="1"/>
    <xf numFmtId="0" fontId="57" fillId="0" borderId="0" xfId="0" applyNumberFormat="1" applyFont="1" applyFill="1" applyProtection="1"/>
    <xf numFmtId="169" fontId="8" fillId="11" borderId="18" xfId="33" applyBorder="1">
      <alignment vertical="center"/>
    </xf>
    <xf numFmtId="169" fontId="9" fillId="0" borderId="53" xfId="3" applyBorder="1">
      <alignment vertical="center"/>
    </xf>
    <xf numFmtId="49" fontId="13" fillId="9" borderId="53" xfId="36" applyBorder="1">
      <alignment horizontal="center" vertical="center"/>
    </xf>
    <xf numFmtId="169" fontId="9" fillId="10" borderId="54" xfId="38" applyBorder="1">
      <alignment vertical="center"/>
      <protection locked="0"/>
    </xf>
    <xf numFmtId="169" fontId="9" fillId="7" borderId="53" xfId="37" applyBorder="1">
      <alignment vertical="center"/>
      <protection locked="0"/>
    </xf>
    <xf numFmtId="169" fontId="9" fillId="10" borderId="53" xfId="38">
      <alignment vertical="center"/>
      <protection locked="0"/>
    </xf>
    <xf numFmtId="0" fontId="59" fillId="0" borderId="0" xfId="0" applyNumberFormat="1" applyFont="1" applyFill="1" applyBorder="1" applyAlignment="1" applyProtection="1">
      <alignment horizontal="left"/>
    </xf>
    <xf numFmtId="0" fontId="26" fillId="0" borderId="0" xfId="0" applyNumberFormat="1" applyFont="1" applyFill="1" applyBorder="1" applyAlignment="1" applyProtection="1">
      <alignment horizontal="left" vertical="center"/>
    </xf>
    <xf numFmtId="0" fontId="26" fillId="0" borderId="0" xfId="39">
      <alignment horizontal="left" vertical="center"/>
    </xf>
    <xf numFmtId="169" fontId="9" fillId="0" borderId="53" xfId="3">
      <alignment vertical="center"/>
    </xf>
    <xf numFmtId="169" fontId="10" fillId="0" borderId="60" xfId="34">
      <alignment horizontal="right" vertical="center"/>
    </xf>
    <xf numFmtId="169" fontId="10" fillId="0" borderId="53" xfId="41">
      <alignment horizontal="right" vertical="center"/>
    </xf>
    <xf numFmtId="0" fontId="7" fillId="0" borderId="64" xfId="0" applyNumberFormat="1" applyFont="1" applyFill="1" applyBorder="1" applyAlignment="1" applyProtection="1"/>
    <xf numFmtId="0" fontId="7" fillId="0" borderId="58" xfId="0" applyNumberFormat="1" applyFont="1" applyFill="1" applyBorder="1" applyAlignment="1" applyProtection="1">
      <alignment vertical="center"/>
    </xf>
    <xf numFmtId="0" fontId="10" fillId="0" borderId="56" xfId="0" applyNumberFormat="1" applyFont="1" applyFill="1" applyBorder="1" applyAlignment="1" applyProtection="1">
      <alignment horizontal="center"/>
    </xf>
    <xf numFmtId="0" fontId="10" fillId="0" borderId="57" xfId="0" applyNumberFormat="1" applyFont="1" applyFill="1" applyBorder="1" applyAlignment="1" applyProtection="1">
      <alignment horizontal="center"/>
    </xf>
    <xf numFmtId="0" fontId="10" fillId="0" borderId="53" xfId="0" applyNumberFormat="1" applyFont="1" applyFill="1" applyBorder="1" applyAlignment="1" applyProtection="1">
      <alignment horizontal="center"/>
    </xf>
    <xf numFmtId="0" fontId="8" fillId="0" borderId="37" xfId="0" applyNumberFormat="1" applyFont="1" applyFill="1" applyBorder="1" applyProtection="1"/>
    <xf numFmtId="0" fontId="8" fillId="14" borderId="53" xfId="0" applyNumberFormat="1" applyFont="1" applyFill="1" applyBorder="1" applyAlignment="1" applyProtection="1">
      <alignment horizontal="left" vertical="center" wrapText="1" indent="1"/>
    </xf>
    <xf numFmtId="169" fontId="9" fillId="10" borderId="53" xfId="38" applyBorder="1">
      <alignment vertical="center"/>
      <protection locked="0"/>
    </xf>
    <xf numFmtId="0" fontId="9" fillId="0" borderId="53" xfId="0" applyNumberFormat="1" applyFont="1" applyFill="1" applyBorder="1" applyAlignment="1" applyProtection="1">
      <alignment horizontal="center" vertical="center"/>
    </xf>
    <xf numFmtId="0" fontId="8" fillId="0" borderId="53" xfId="0" applyNumberFormat="1" applyFont="1" applyFill="1" applyBorder="1" applyAlignment="1" applyProtection="1">
      <alignment horizontal="left" vertical="center" wrapText="1" indent="1"/>
    </xf>
    <xf numFmtId="0" fontId="7" fillId="0" borderId="53" xfId="0" applyNumberFormat="1" applyFont="1" applyFill="1" applyBorder="1" applyAlignment="1" applyProtection="1">
      <alignment vertical="center"/>
    </xf>
    <xf numFmtId="169" fontId="10" fillId="0" borderId="61" xfId="34" applyBorder="1">
      <alignment horizontal="right" vertical="center"/>
    </xf>
    <xf numFmtId="0" fontId="10" fillId="0" borderId="57" xfId="0" applyNumberFormat="1" applyFont="1" applyFill="1" applyBorder="1" applyAlignment="1" applyProtection="1">
      <alignment horizontal="right" vertical="center"/>
    </xf>
    <xf numFmtId="0" fontId="10" fillId="0" borderId="53" xfId="0" applyNumberFormat="1" applyFont="1" applyFill="1" applyBorder="1" applyAlignment="1" applyProtection="1">
      <alignment horizontal="center" vertical="center"/>
    </xf>
    <xf numFmtId="0" fontId="10" fillId="0" borderId="51" xfId="0" applyNumberFormat="1" applyFont="1" applyFill="1" applyBorder="1" applyAlignment="1" applyProtection="1">
      <alignment vertical="center"/>
    </xf>
    <xf numFmtId="0" fontId="10" fillId="0" borderId="28" xfId="0" applyNumberFormat="1" applyFont="1" applyFill="1" applyBorder="1" applyAlignment="1" applyProtection="1">
      <alignment vertical="center"/>
    </xf>
    <xf numFmtId="0" fontId="9" fillId="0" borderId="65" xfId="0" applyNumberFormat="1" applyFont="1" applyFill="1" applyBorder="1" applyAlignment="1" applyProtection="1">
      <alignment horizontal="left" vertical="center" indent="1"/>
    </xf>
    <xf numFmtId="0" fontId="9" fillId="0" borderId="25" xfId="0" applyNumberFormat="1" applyFont="1" applyFill="1" applyBorder="1" applyAlignment="1" applyProtection="1">
      <alignment horizontal="center" vertical="center"/>
    </xf>
    <xf numFmtId="0" fontId="9" fillId="14" borderId="53" xfId="0" applyNumberFormat="1" applyFont="1" applyFill="1" applyBorder="1" applyAlignment="1" applyProtection="1">
      <alignment horizontal="left" vertical="center" indent="1"/>
    </xf>
    <xf numFmtId="169" fontId="9" fillId="13" borderId="52" xfId="40" applyBorder="1">
      <alignment horizontal="right" vertical="center"/>
      <protection locked="0"/>
    </xf>
    <xf numFmtId="0" fontId="9" fillId="0" borderId="25" xfId="0" quotePrefix="1" applyNumberFormat="1" applyFont="1" applyFill="1" applyBorder="1" applyAlignment="1" applyProtection="1">
      <alignment horizontal="center" vertical="center"/>
    </xf>
    <xf numFmtId="0" fontId="9" fillId="0" borderId="66"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xf>
    <xf numFmtId="0" fontId="9" fillId="0" borderId="54" xfId="0" applyNumberFormat="1" applyFont="1" applyFill="1" applyBorder="1" applyAlignment="1" applyProtection="1">
      <alignment horizontal="center" vertical="center"/>
    </xf>
    <xf numFmtId="0" fontId="9" fillId="0" borderId="67" xfId="0" applyNumberFormat="1" applyFont="1" applyFill="1" applyBorder="1" applyAlignment="1" applyProtection="1">
      <alignment horizontal="center" vertical="center"/>
    </xf>
    <xf numFmtId="0" fontId="9" fillId="0" borderId="68" xfId="0" applyNumberFormat="1" applyFont="1" applyFill="1" applyBorder="1" applyAlignment="1" applyProtection="1">
      <alignment horizontal="center" vertical="center"/>
    </xf>
    <xf numFmtId="0" fontId="9" fillId="0" borderId="68" xfId="0" quotePrefix="1" applyNumberFormat="1" applyFont="1" applyFill="1" applyBorder="1" applyAlignment="1" applyProtection="1">
      <alignment horizontal="center" vertical="center"/>
    </xf>
    <xf numFmtId="169" fontId="9" fillId="0" borderId="57" xfId="3" applyBorder="1">
      <alignment vertical="center"/>
    </xf>
    <xf numFmtId="169" fontId="9" fillId="13" borderId="69" xfId="40" applyBorder="1">
      <alignment horizontal="right" vertical="center"/>
      <protection locked="0"/>
    </xf>
    <xf numFmtId="169" fontId="9" fillId="7" borderId="57" xfId="37" applyBorder="1">
      <alignment vertical="center"/>
      <protection locked="0"/>
    </xf>
    <xf numFmtId="0" fontId="9" fillId="0" borderId="8" xfId="0" applyNumberFormat="1" applyFont="1" applyFill="1" applyBorder="1" applyAlignment="1" applyProtection="1">
      <alignment horizontal="left" vertical="center" indent="1"/>
    </xf>
    <xf numFmtId="0" fontId="9" fillId="0" borderId="68" xfId="0" applyNumberFormat="1" applyFont="1" applyFill="1" applyBorder="1" applyAlignment="1" applyProtection="1">
      <alignment horizontal="left" vertical="center" indent="1"/>
    </xf>
    <xf numFmtId="169" fontId="9" fillId="7" borderId="54" xfId="37" applyBorder="1">
      <alignment vertical="center"/>
      <protection locked="0"/>
    </xf>
    <xf numFmtId="49" fontId="13" fillId="9" borderId="54" xfId="36" applyBorder="1">
      <alignment horizontal="center" vertical="center"/>
    </xf>
    <xf numFmtId="0" fontId="10" fillId="0" borderId="64" xfId="0" applyNumberFormat="1" applyFont="1" applyFill="1" applyBorder="1" applyAlignment="1" applyProtection="1"/>
    <xf numFmtId="0" fontId="10" fillId="0" borderId="14" xfId="0" applyNumberFormat="1" applyFont="1" applyFill="1" applyBorder="1" applyAlignment="1" applyProtection="1">
      <alignment horizontal="center"/>
    </xf>
    <xf numFmtId="0" fontId="10" fillId="0" borderId="66" xfId="0" applyNumberFormat="1" applyFont="1" applyFill="1" applyBorder="1" applyAlignment="1" applyProtection="1">
      <alignment horizontal="center"/>
    </xf>
    <xf numFmtId="0" fontId="58" fillId="0" borderId="0" xfId="39" applyFont="1">
      <alignment horizontal="left" vertical="center"/>
    </xf>
    <xf numFmtId="0" fontId="13" fillId="0" borderId="30" xfId="0" applyNumberFormat="1" applyFont="1" applyFill="1" applyBorder="1" applyAlignment="1" applyProtection="1">
      <alignment horizontal="center"/>
    </xf>
    <xf numFmtId="0" fontId="0" fillId="0" borderId="51" xfId="0" applyFill="1" applyBorder="1"/>
    <xf numFmtId="0" fontId="13" fillId="0" borderId="63" xfId="0" applyNumberFormat="1" applyFont="1" applyFill="1" applyBorder="1" applyAlignment="1" applyProtection="1">
      <alignment horizontal="center"/>
    </xf>
    <xf numFmtId="0" fontId="13" fillId="0" borderId="71" xfId="0" applyNumberFormat="1" applyFont="1" applyFill="1" applyBorder="1" applyAlignment="1" applyProtection="1">
      <alignment horizontal="center"/>
    </xf>
    <xf numFmtId="0" fontId="13" fillId="0" borderId="55" xfId="0" applyNumberFormat="1" applyFont="1" applyFill="1" applyBorder="1" applyAlignment="1" applyProtection="1">
      <alignment horizontal="center"/>
    </xf>
    <xf numFmtId="0" fontId="0" fillId="0" borderId="64" xfId="0" applyFill="1" applyBorder="1" applyAlignment="1">
      <alignment horizontal="left" vertical="center" indent="1"/>
    </xf>
    <xf numFmtId="0" fontId="7" fillId="0" borderId="28" xfId="0" applyNumberFormat="1" applyFont="1" applyFill="1" applyBorder="1" applyAlignment="1" applyProtection="1">
      <alignment vertical="top"/>
    </xf>
    <xf numFmtId="0" fontId="0" fillId="0" borderId="0" xfId="0" applyBorder="1" applyAlignment="1" applyProtection="1">
      <alignment vertical="center"/>
    </xf>
    <xf numFmtId="0" fontId="8" fillId="0" borderId="53" xfId="0" applyNumberFormat="1" applyFont="1" applyFill="1" applyBorder="1" applyAlignment="1" applyProtection="1">
      <alignment horizontal="left" vertical="center" indent="1"/>
    </xf>
    <xf numFmtId="0" fontId="10" fillId="0" borderId="64" xfId="0" applyFont="1" applyFill="1" applyBorder="1" applyAlignment="1">
      <alignment wrapText="1"/>
    </xf>
    <xf numFmtId="0" fontId="10" fillId="0" borderId="62" xfId="0" applyNumberFormat="1" applyFont="1" applyFill="1" applyBorder="1" applyAlignment="1" applyProtection="1">
      <alignment vertical="center"/>
    </xf>
    <xf numFmtId="0" fontId="10" fillId="0" borderId="28" xfId="0" applyNumberFormat="1" applyFont="1" applyFill="1" applyBorder="1" applyAlignment="1" applyProtection="1">
      <alignment vertical="center" wrapText="1"/>
    </xf>
    <xf numFmtId="0" fontId="13" fillId="0" borderId="71" xfId="0" applyNumberFormat="1" applyFont="1" applyFill="1" applyBorder="1" applyAlignment="1" applyProtection="1">
      <alignment horizontal="center" vertical="top"/>
    </xf>
    <xf numFmtId="0" fontId="13" fillId="0" borderId="70" xfId="0" applyNumberFormat="1" applyFont="1" applyFill="1" applyBorder="1" applyAlignment="1" applyProtection="1">
      <alignment horizontal="center" vertical="top"/>
    </xf>
    <xf numFmtId="0" fontId="13" fillId="0" borderId="70" xfId="0" applyNumberFormat="1" applyFont="1" applyFill="1" applyBorder="1" applyAlignment="1" applyProtection="1">
      <alignment horizontal="center"/>
    </xf>
    <xf numFmtId="0" fontId="13" fillId="0" borderId="74" xfId="0" applyNumberFormat="1" applyFont="1" applyFill="1" applyBorder="1" applyAlignment="1" applyProtection="1">
      <alignment horizontal="center" vertical="top"/>
    </xf>
    <xf numFmtId="0" fontId="15" fillId="0" borderId="28" xfId="0" applyNumberFormat="1" applyFont="1" applyFill="1" applyBorder="1" applyAlignment="1" applyProtection="1"/>
    <xf numFmtId="0" fontId="9" fillId="0" borderId="53" xfId="0" applyNumberFormat="1" applyFont="1" applyFill="1" applyBorder="1" applyAlignment="1" applyProtection="1">
      <alignment horizontal="left" vertical="center" indent="1"/>
    </xf>
    <xf numFmtId="0" fontId="8" fillId="0" borderId="53" xfId="0" applyNumberFormat="1" applyFont="1" applyFill="1" applyBorder="1" applyAlignment="1" applyProtection="1">
      <alignment horizontal="left" vertical="center" wrapText="1" indent="1"/>
    </xf>
    <xf numFmtId="0" fontId="8" fillId="14" borderId="53" xfId="0" applyNumberFormat="1" applyFont="1" applyFill="1" applyBorder="1" applyAlignment="1" applyProtection="1">
      <alignment horizontal="left" vertical="center" indent="1"/>
    </xf>
    <xf numFmtId="0" fontId="10" fillId="0" borderId="45" xfId="0" applyNumberFormat="1" applyFont="1" applyFill="1" applyBorder="1" applyAlignment="1" applyProtection="1">
      <alignment horizontal="left" vertical="center"/>
    </xf>
    <xf numFmtId="169" fontId="10" fillId="0" borderId="60" xfId="34" applyBorder="1">
      <alignment horizontal="right" vertical="center"/>
    </xf>
    <xf numFmtId="0" fontId="8" fillId="0" borderId="51" xfId="0" applyNumberFormat="1" applyFont="1" applyFill="1" applyBorder="1" applyAlignment="1" applyProtection="1">
      <alignment horizontal="left" vertical="center" wrapText="1" indent="1"/>
    </xf>
    <xf numFmtId="0" fontId="7" fillId="0" borderId="45" xfId="0" applyNumberFormat="1" applyFont="1" applyFill="1" applyBorder="1" applyAlignment="1" applyProtection="1">
      <alignment horizontal="left" vertical="center" wrapText="1"/>
    </xf>
    <xf numFmtId="0" fontId="9" fillId="0" borderId="73" xfId="0" applyNumberFormat="1" applyFont="1" applyFill="1" applyBorder="1" applyAlignment="1" applyProtection="1">
      <alignment horizontal="center" vertical="center"/>
    </xf>
    <xf numFmtId="49" fontId="13" fillId="0" borderId="39" xfId="0" applyNumberFormat="1" applyFont="1" applyFill="1" applyBorder="1" applyAlignment="1" applyProtection="1">
      <alignment horizontal="center" vertical="center"/>
    </xf>
    <xf numFmtId="0" fontId="9" fillId="0" borderId="78" xfId="0" applyNumberFormat="1" applyFont="1" applyFill="1" applyBorder="1" applyAlignment="1" applyProtection="1">
      <alignment horizontal="center" vertical="center"/>
    </xf>
    <xf numFmtId="0" fontId="10" fillId="0" borderId="62" xfId="0" applyNumberFormat="1" applyFont="1" applyFill="1" applyBorder="1" applyAlignment="1" applyProtection="1">
      <alignment vertical="center" wrapText="1"/>
    </xf>
    <xf numFmtId="0" fontId="9" fillId="0" borderId="36" xfId="0" applyNumberFormat="1" applyFont="1" applyFill="1" applyBorder="1" applyAlignment="1" applyProtection="1">
      <alignment horizontal="center" vertical="center"/>
    </xf>
    <xf numFmtId="0" fontId="10" fillId="0" borderId="45" xfId="0" applyNumberFormat="1" applyFont="1" applyFill="1" applyBorder="1" applyAlignment="1" applyProtection="1">
      <alignment vertical="center"/>
    </xf>
    <xf numFmtId="0" fontId="9" fillId="0" borderId="58" xfId="0" applyNumberFormat="1" applyFont="1" applyFill="1" applyBorder="1" applyAlignment="1" applyProtection="1">
      <alignment horizontal="left" vertical="center" indent="1"/>
    </xf>
    <xf numFmtId="169" fontId="10" fillId="0" borderId="56" xfId="0" applyNumberFormat="1" applyFont="1" applyFill="1" applyBorder="1" applyAlignment="1" applyProtection="1">
      <alignment vertical="center"/>
    </xf>
    <xf numFmtId="0" fontId="9" fillId="0" borderId="75" xfId="0" applyNumberFormat="1" applyFont="1" applyFill="1" applyBorder="1" applyAlignment="1" applyProtection="1">
      <alignment horizontal="center" vertical="center"/>
    </xf>
    <xf numFmtId="0" fontId="9" fillId="0" borderId="38" xfId="0" applyNumberFormat="1" applyFont="1" applyFill="1" applyBorder="1" applyAlignment="1" applyProtection="1">
      <alignment vertical="center"/>
    </xf>
    <xf numFmtId="49" fontId="13" fillId="9" borderId="44" xfId="35">
      <alignment horizontal="center"/>
    </xf>
    <xf numFmtId="0" fontId="9" fillId="0" borderId="79" xfId="0" applyNumberFormat="1" applyFont="1" applyFill="1" applyBorder="1" applyAlignment="1" applyProtection="1">
      <alignment horizontal="left" vertical="center" indent="1"/>
    </xf>
    <xf numFmtId="0" fontId="8" fillId="0" borderId="76" xfId="0" applyNumberFormat="1" applyFont="1" applyFill="1" applyBorder="1" applyAlignment="1" applyProtection="1">
      <alignment horizontal="left" vertical="center" indent="1"/>
    </xf>
    <xf numFmtId="169" fontId="8" fillId="11" borderId="72" xfId="33" applyBorder="1">
      <alignment vertical="center"/>
    </xf>
    <xf numFmtId="0" fontId="0" fillId="0" borderId="38" xfId="0" applyBorder="1" applyAlignment="1">
      <alignment horizontal="center" vertical="center"/>
    </xf>
    <xf numFmtId="0" fontId="10" fillId="0" borderId="14" xfId="0" applyFont="1" applyBorder="1" applyAlignment="1">
      <alignment horizontal="center"/>
    </xf>
    <xf numFmtId="0" fontId="10" fillId="0" borderId="71" xfId="0" applyFont="1" applyBorder="1" applyAlignment="1">
      <alignment horizontal="center" wrapText="1"/>
    </xf>
    <xf numFmtId="0" fontId="13" fillId="0" borderId="38" xfId="0" applyNumberFormat="1" applyFont="1" applyFill="1" applyBorder="1" applyAlignment="1" applyProtection="1">
      <alignment horizontal="center" vertical="top"/>
    </xf>
    <xf numFmtId="0" fontId="10" fillId="0" borderId="78" xfId="0" applyNumberFormat="1" applyFont="1" applyFill="1" applyBorder="1" applyAlignment="1" applyProtection="1">
      <alignment horizontal="center"/>
    </xf>
    <xf numFmtId="0" fontId="10" fillId="0" borderId="38" xfId="0" applyFont="1" applyBorder="1" applyAlignment="1">
      <alignment horizontal="center" vertical="center"/>
    </xf>
    <xf numFmtId="0" fontId="10" fillId="0" borderId="29" xfId="0" applyNumberFormat="1" applyFont="1" applyFill="1" applyBorder="1" applyAlignment="1" applyProtection="1">
      <alignment horizontal="center"/>
    </xf>
    <xf numFmtId="0" fontId="13" fillId="0" borderId="29" xfId="0" applyNumberFormat="1" applyFont="1" applyFill="1" applyBorder="1" applyAlignment="1" applyProtection="1">
      <alignment horizontal="center"/>
    </xf>
    <xf numFmtId="174" fontId="7" fillId="12" borderId="15" xfId="0" applyNumberFormat="1" applyFont="1" applyFill="1" applyBorder="1" applyAlignment="1" applyProtection="1">
      <alignment horizontal="center" wrapText="1"/>
    </xf>
    <xf numFmtId="0" fontId="9" fillId="0" borderId="30" xfId="0" applyNumberFormat="1" applyFont="1" applyFill="1" applyBorder="1" applyAlignment="1" applyProtection="1">
      <alignment horizontal="center" vertical="center"/>
    </xf>
    <xf numFmtId="169" fontId="8" fillId="11" borderId="82" xfId="33" applyBorder="1">
      <alignment vertical="center"/>
    </xf>
    <xf numFmtId="0" fontId="9" fillId="0" borderId="84" xfId="0" applyNumberFormat="1" applyFont="1" applyFill="1" applyBorder="1" applyAlignment="1" applyProtection="1">
      <alignment horizontal="center" vertical="center"/>
    </xf>
    <xf numFmtId="49" fontId="13" fillId="0" borderId="83" xfId="0" applyNumberFormat="1" applyFont="1" applyFill="1" applyBorder="1" applyAlignment="1" applyProtection="1">
      <alignment horizontal="center"/>
    </xf>
    <xf numFmtId="49" fontId="13" fillId="9" borderId="89" xfId="35" applyBorder="1">
      <alignment horizontal="center"/>
    </xf>
    <xf numFmtId="0" fontId="41" fillId="0" borderId="83" xfId="0" applyNumberFormat="1" applyFont="1" applyFill="1" applyBorder="1" applyAlignment="1" applyProtection="1">
      <alignment horizontal="center"/>
    </xf>
    <xf numFmtId="0" fontId="9" fillId="0" borderId="56" xfId="0" applyNumberFormat="1" applyFont="1" applyFill="1" applyBorder="1" applyAlignment="1" applyProtection="1">
      <alignment vertical="center" wrapText="1"/>
    </xf>
    <xf numFmtId="49" fontId="13" fillId="0" borderId="53" xfId="36" applyFill="1" applyBorder="1">
      <alignment horizontal="center" vertical="center"/>
    </xf>
    <xf numFmtId="0" fontId="9" fillId="0" borderId="63" xfId="0" applyNumberFormat="1" applyFont="1" applyFill="1" applyBorder="1" applyAlignment="1" applyProtection="1">
      <alignment horizontal="center" vertical="center"/>
    </xf>
    <xf numFmtId="0" fontId="10" fillId="0" borderId="28" xfId="0" applyNumberFormat="1" applyFont="1" applyFill="1" applyBorder="1" applyAlignment="1" applyProtection="1">
      <alignment vertical="top"/>
    </xf>
    <xf numFmtId="0" fontId="10" fillId="0" borderId="64" xfId="0" applyNumberFormat="1" applyFont="1" applyFill="1" applyBorder="1" applyAlignment="1" applyProtection="1">
      <alignment vertical="top"/>
    </xf>
    <xf numFmtId="0" fontId="13" fillId="0" borderId="94" xfId="0" applyNumberFormat="1" applyFont="1" applyFill="1" applyBorder="1" applyAlignment="1" applyProtection="1">
      <alignment horizontal="center"/>
    </xf>
    <xf numFmtId="169" fontId="9" fillId="0" borderId="65" xfId="0" applyNumberFormat="1" applyFont="1" applyFill="1" applyBorder="1" applyAlignment="1" applyProtection="1">
      <alignment horizontal="left" vertical="center" indent="1"/>
    </xf>
    <xf numFmtId="169" fontId="8" fillId="0" borderId="26" xfId="0" applyNumberFormat="1" applyFont="1" applyFill="1" applyBorder="1" applyAlignment="1" applyProtection="1">
      <alignment horizontal="left" vertical="center" indent="1"/>
    </xf>
    <xf numFmtId="169" fontId="7" fillId="0" borderId="92" xfId="0" applyNumberFormat="1" applyFont="1" applyFill="1" applyBorder="1" applyAlignment="1" applyProtection="1">
      <alignment horizontal="left" vertical="center" indent="1"/>
    </xf>
    <xf numFmtId="0" fontId="9" fillId="0" borderId="95" xfId="0" applyNumberFormat="1" applyFont="1" applyFill="1" applyBorder="1" applyAlignment="1" applyProtection="1">
      <alignment vertical="center"/>
    </xf>
    <xf numFmtId="0" fontId="9" fillId="0" borderId="81" xfId="0" applyNumberFormat="1" applyFont="1" applyFill="1" applyBorder="1" applyAlignment="1" applyProtection="1">
      <alignment vertical="center"/>
    </xf>
    <xf numFmtId="0" fontId="8" fillId="0" borderId="53" xfId="0" applyNumberFormat="1" applyFont="1" applyFill="1" applyBorder="1" applyAlignment="1" applyProtection="1">
      <alignment horizontal="left" vertical="center" indent="2"/>
    </xf>
    <xf numFmtId="0" fontId="8" fillId="0" borderId="45" xfId="0" applyNumberFormat="1" applyFont="1" applyFill="1" applyBorder="1" applyAlignment="1" applyProtection="1">
      <alignment horizontal="left" vertical="center" indent="2"/>
    </xf>
    <xf numFmtId="169" fontId="8" fillId="0" borderId="65" xfId="0" applyNumberFormat="1" applyFont="1" applyFill="1" applyBorder="1" applyAlignment="1" applyProtection="1">
      <alignment horizontal="left" vertical="center" indent="1"/>
    </xf>
    <xf numFmtId="0" fontId="9" fillId="0" borderId="86" xfId="0" applyNumberFormat="1" applyFont="1" applyFill="1" applyBorder="1" applyAlignment="1" applyProtection="1">
      <alignment horizontal="center" vertical="center"/>
    </xf>
    <xf numFmtId="0" fontId="8" fillId="0" borderId="85" xfId="0" applyNumberFormat="1" applyFont="1" applyFill="1" applyBorder="1" applyAlignment="1" applyProtection="1">
      <alignment horizontal="left" vertical="center" indent="2"/>
    </xf>
    <xf numFmtId="0" fontId="8" fillId="0" borderId="29" xfId="0" applyNumberFormat="1" applyFont="1" applyFill="1" applyBorder="1" applyAlignment="1" applyProtection="1">
      <alignment horizontal="left" vertical="center" indent="2"/>
    </xf>
    <xf numFmtId="0" fontId="9" fillId="0" borderId="45" xfId="0" applyNumberFormat="1" applyFont="1" applyFill="1" applyBorder="1" applyAlignment="1" applyProtection="1">
      <alignment horizontal="center" vertical="center" wrapText="1"/>
    </xf>
    <xf numFmtId="0" fontId="7" fillId="0" borderId="53" xfId="0" applyNumberFormat="1" applyFont="1" applyFill="1" applyBorder="1" applyAlignment="1" applyProtection="1">
      <alignment horizontal="left" vertical="center"/>
    </xf>
    <xf numFmtId="0" fontId="9" fillId="0" borderId="53" xfId="0" quotePrefix="1" applyNumberFormat="1" applyFont="1" applyFill="1" applyBorder="1" applyAlignment="1" applyProtection="1">
      <alignment horizontal="center" vertical="center" wrapText="1"/>
    </xf>
    <xf numFmtId="0" fontId="7" fillId="0" borderId="45" xfId="0" applyNumberFormat="1" applyFont="1" applyFill="1" applyBorder="1" applyAlignment="1" applyProtection="1">
      <alignment horizontal="left" vertical="center"/>
    </xf>
    <xf numFmtId="169" fontId="10" fillId="0" borderId="96" xfId="34" applyBorder="1">
      <alignment horizontal="right" vertical="center"/>
    </xf>
    <xf numFmtId="49" fontId="13" fillId="9" borderId="45" xfId="36" applyBorder="1">
      <alignment horizontal="center" vertical="center"/>
    </xf>
    <xf numFmtId="0" fontId="9" fillId="0" borderId="45" xfId="0" quotePrefix="1" applyNumberFormat="1" applyFont="1" applyFill="1" applyBorder="1" applyAlignment="1" applyProtection="1">
      <alignment horizontal="center" vertical="center"/>
    </xf>
    <xf numFmtId="169" fontId="7" fillId="0" borderId="58" xfId="0" applyNumberFormat="1" applyFont="1" applyFill="1" applyBorder="1" applyAlignment="1" applyProtection="1">
      <alignment horizontal="left" vertical="center" indent="1"/>
    </xf>
    <xf numFmtId="0" fontId="9" fillId="0" borderId="56" xfId="0" applyNumberFormat="1" applyFont="1" applyFill="1" applyBorder="1" applyAlignment="1" applyProtection="1">
      <alignment vertical="center"/>
    </xf>
    <xf numFmtId="0" fontId="9" fillId="0" borderId="39" xfId="0" applyNumberFormat="1" applyFont="1" applyFill="1" applyBorder="1" applyAlignment="1" applyProtection="1">
      <alignment vertical="center"/>
    </xf>
    <xf numFmtId="0" fontId="9" fillId="0" borderId="53" xfId="0" applyNumberFormat="1" applyFont="1" applyFill="1" applyBorder="1" applyAlignment="1" applyProtection="1">
      <alignment horizontal="right" vertical="center"/>
    </xf>
    <xf numFmtId="49" fontId="13" fillId="9" borderId="97" xfId="36" applyBorder="1">
      <alignment horizontal="center" vertical="center"/>
    </xf>
    <xf numFmtId="0" fontId="8" fillId="0" borderId="58" xfId="0" applyNumberFormat="1" applyFont="1" applyFill="1" applyBorder="1" applyAlignment="1" applyProtection="1">
      <alignment horizontal="right" vertical="center" wrapText="1"/>
    </xf>
    <xf numFmtId="0" fontId="9" fillId="0" borderId="56" xfId="0" applyNumberFormat="1" applyFont="1" applyFill="1" applyBorder="1" applyAlignment="1" applyProtection="1">
      <alignment horizontal="right" vertical="center" wrapText="1"/>
    </xf>
    <xf numFmtId="0" fontId="9" fillId="0" borderId="57" xfId="0" applyNumberFormat="1" applyFont="1" applyFill="1" applyBorder="1" applyAlignment="1" applyProtection="1">
      <alignment horizontal="right" vertical="center" wrapText="1"/>
    </xf>
    <xf numFmtId="0" fontId="9" fillId="0" borderId="53" xfId="0" applyNumberFormat="1" applyFont="1" applyFill="1" applyBorder="1" applyAlignment="1" applyProtection="1">
      <alignment horizontal="right" vertical="center" wrapText="1"/>
    </xf>
    <xf numFmtId="169" fontId="8" fillId="0" borderId="53" xfId="0" applyNumberFormat="1" applyFont="1" applyFill="1" applyBorder="1" applyAlignment="1" applyProtection="1">
      <alignment horizontal="left" vertical="center" wrapText="1" indent="1"/>
    </xf>
    <xf numFmtId="0" fontId="9" fillId="0" borderId="53" xfId="0" applyNumberFormat="1" applyFont="1" applyFill="1" applyBorder="1" applyAlignment="1" applyProtection="1">
      <alignment horizontal="center" vertical="center" wrapText="1"/>
    </xf>
    <xf numFmtId="169" fontId="7" fillId="0" borderId="58" xfId="0" applyNumberFormat="1" applyFont="1" applyFill="1" applyBorder="1" applyAlignment="1" applyProtection="1">
      <alignment horizontal="left" vertical="center" wrapText="1" indent="1"/>
    </xf>
    <xf numFmtId="0" fontId="8" fillId="0" borderId="97" xfId="0" applyNumberFormat="1" applyFont="1" applyFill="1" applyBorder="1" applyAlignment="1" applyProtection="1">
      <alignment horizontal="left" vertical="center" indent="2"/>
    </xf>
    <xf numFmtId="0" fontId="9" fillId="0" borderId="97" xfId="0" applyNumberFormat="1" applyFont="1" applyFill="1" applyBorder="1" applyAlignment="1" applyProtection="1">
      <alignment horizontal="center" vertical="center" wrapText="1"/>
    </xf>
    <xf numFmtId="0" fontId="7" fillId="0" borderId="98" xfId="0" applyNumberFormat="1" applyFont="1" applyFill="1" applyBorder="1" applyAlignment="1" applyProtection="1">
      <alignment vertical="center"/>
    </xf>
    <xf numFmtId="0" fontId="9" fillId="0" borderId="99" xfId="0" applyNumberFormat="1" applyFont="1" applyFill="1" applyBorder="1" applyAlignment="1" applyProtection="1">
      <alignment horizontal="center" vertical="center"/>
    </xf>
    <xf numFmtId="0" fontId="13" fillId="0" borderId="100" xfId="0" applyNumberFormat="1" applyFont="1" applyFill="1" applyBorder="1" applyAlignment="1" applyProtection="1">
      <alignment horizontal="center"/>
    </xf>
    <xf numFmtId="0" fontId="13" fillId="0" borderId="101" xfId="0" applyNumberFormat="1" applyFont="1" applyFill="1" applyBorder="1" applyAlignment="1" applyProtection="1">
      <alignment horizontal="center"/>
    </xf>
    <xf numFmtId="0" fontId="7" fillId="0" borderId="64" xfId="0" applyNumberFormat="1" applyFont="1" applyFill="1" applyBorder="1" applyAlignment="1" applyProtection="1">
      <alignment vertical="top"/>
    </xf>
    <xf numFmtId="169" fontId="8" fillId="0" borderId="53" xfId="0" applyNumberFormat="1" applyFont="1" applyFill="1" applyBorder="1" applyAlignment="1" applyProtection="1">
      <alignment horizontal="left" vertical="center" indent="1"/>
    </xf>
    <xf numFmtId="0" fontId="7" fillId="0" borderId="97" xfId="0" applyNumberFormat="1" applyFont="1" applyFill="1" applyBorder="1" applyAlignment="1" applyProtection="1">
      <alignment horizontal="left" vertical="center"/>
    </xf>
    <xf numFmtId="0" fontId="9" fillId="0" borderId="97" xfId="0" applyNumberFormat="1" applyFont="1" applyFill="1" applyBorder="1" applyAlignment="1" applyProtection="1">
      <alignment horizontal="center" vertical="center"/>
    </xf>
    <xf numFmtId="49" fontId="13" fillId="9" borderId="83" xfId="36" applyBorder="1">
      <alignment horizontal="center" vertical="center"/>
    </xf>
    <xf numFmtId="169" fontId="13" fillId="0" borderId="102" xfId="0" applyNumberFormat="1" applyFont="1" applyFill="1" applyBorder="1" applyAlignment="1" applyProtection="1">
      <alignment horizontal="center"/>
    </xf>
    <xf numFmtId="0" fontId="0" fillId="0" borderId="98" xfId="0" applyNumberFormat="1" applyFill="1" applyBorder="1" applyAlignment="1" applyProtection="1"/>
    <xf numFmtId="0" fontId="10" fillId="0" borderId="101" xfId="0" applyNumberFormat="1" applyFont="1" applyFill="1" applyBorder="1" applyAlignment="1" applyProtection="1">
      <alignment horizontal="right"/>
    </xf>
    <xf numFmtId="0" fontId="8" fillId="0" borderId="93" xfId="0" applyNumberFormat="1" applyFont="1" applyFill="1" applyBorder="1" applyProtection="1"/>
    <xf numFmtId="0" fontId="8" fillId="0" borderId="83" xfId="0" applyNumberFormat="1" applyFont="1" applyFill="1" applyBorder="1" applyAlignment="1" applyProtection="1">
      <alignment horizontal="left" vertical="center" indent="1"/>
    </xf>
    <xf numFmtId="0" fontId="9" fillId="0" borderId="103" xfId="0" applyNumberFormat="1" applyFont="1" applyFill="1" applyBorder="1" applyAlignment="1" applyProtection="1">
      <alignment horizontal="center" vertical="center"/>
    </xf>
    <xf numFmtId="0" fontId="8" fillId="0" borderId="98" xfId="0" applyNumberFormat="1" applyFont="1" applyFill="1" applyBorder="1" applyAlignment="1" applyProtection="1">
      <alignment horizontal="left" vertical="center" indent="1"/>
    </xf>
    <xf numFmtId="0" fontId="8" fillId="0" borderId="55" xfId="0" quotePrefix="1" applyNumberFormat="1" applyFont="1" applyFill="1" applyBorder="1" applyAlignment="1" applyProtection="1">
      <alignment horizontal="center"/>
    </xf>
    <xf numFmtId="0" fontId="7" fillId="0" borderId="62" xfId="0" applyNumberFormat="1" applyFont="1" applyFill="1" applyBorder="1" applyAlignment="1" applyProtection="1"/>
    <xf numFmtId="0" fontId="7" fillId="0" borderId="28" xfId="0" applyNumberFormat="1" applyFont="1" applyFill="1" applyBorder="1" applyAlignment="1" applyProtection="1">
      <alignment vertical="top" wrapText="1"/>
    </xf>
    <xf numFmtId="0" fontId="10" fillId="0" borderId="105" xfId="0" applyNumberFormat="1" applyFont="1" applyFill="1" applyBorder="1" applyAlignment="1" applyProtection="1"/>
    <xf numFmtId="169" fontId="10" fillId="0" borderId="80" xfId="0" applyNumberFormat="1" applyFont="1" applyFill="1" applyBorder="1" applyAlignment="1" applyProtection="1">
      <alignment horizontal="left" vertical="center"/>
    </xf>
    <xf numFmtId="0" fontId="8" fillId="0" borderId="65" xfId="0" applyNumberFormat="1" applyFont="1" applyFill="1" applyBorder="1" applyAlignment="1" applyProtection="1">
      <alignment horizontal="left" vertical="center" indent="1"/>
    </xf>
    <xf numFmtId="0" fontId="8" fillId="12" borderId="87" xfId="0" applyNumberFormat="1" applyFont="1" applyFill="1" applyBorder="1" applyAlignment="1" applyProtection="1">
      <alignment horizontal="left" vertical="center" wrapText="1" indent="1"/>
    </xf>
    <xf numFmtId="0" fontId="9" fillId="0" borderId="80" xfId="0" applyNumberFormat="1" applyFont="1" applyFill="1" applyBorder="1" applyAlignment="1" applyProtection="1">
      <alignment horizontal="left" vertical="center" indent="1"/>
    </xf>
    <xf numFmtId="0" fontId="13" fillId="0" borderId="103" xfId="0" applyNumberFormat="1" applyFont="1" applyFill="1" applyBorder="1" applyAlignment="1" applyProtection="1">
      <alignment horizontal="center" vertical="center"/>
    </xf>
    <xf numFmtId="0" fontId="8" fillId="0" borderId="53" xfId="0" quotePrefix="1" applyNumberFormat="1" applyFont="1" applyFill="1" applyBorder="1" applyAlignment="1" applyProtection="1">
      <alignment horizontal="left" vertical="center" indent="1"/>
    </xf>
    <xf numFmtId="0" fontId="8" fillId="0" borderId="80" xfId="0" applyNumberFormat="1" applyFont="1" applyFill="1" applyBorder="1" applyAlignment="1" applyProtection="1">
      <alignment horizontal="left" vertical="center" indent="1"/>
    </xf>
    <xf numFmtId="0" fontId="9" fillId="0" borderId="106" xfId="0" applyNumberFormat="1" applyFont="1" applyFill="1" applyBorder="1" applyAlignment="1" applyProtection="1">
      <alignment horizontal="center" vertical="center"/>
    </xf>
    <xf numFmtId="0" fontId="7" fillId="0" borderId="90" xfId="0" applyNumberFormat="1" applyFont="1" applyFill="1" applyBorder="1" applyAlignment="1" applyProtection="1">
      <alignment vertical="center"/>
    </xf>
    <xf numFmtId="0" fontId="7" fillId="0" borderId="93" xfId="0" applyNumberFormat="1" applyFont="1" applyFill="1" applyBorder="1" applyAlignment="1" applyProtection="1">
      <alignment vertical="center"/>
    </xf>
    <xf numFmtId="0" fontId="10" fillId="0" borderId="102" xfId="0" applyNumberFormat="1" applyFont="1" applyFill="1" applyBorder="1" applyAlignment="1" applyProtection="1">
      <alignment vertical="center"/>
    </xf>
    <xf numFmtId="0" fontId="0" fillId="0" borderId="102" xfId="0" applyNumberFormat="1" applyFill="1" applyBorder="1" applyAlignment="1" applyProtection="1">
      <alignment vertical="center"/>
    </xf>
    <xf numFmtId="0" fontId="9" fillId="0" borderId="102" xfId="0" applyNumberFormat="1" applyFont="1" applyFill="1" applyBorder="1" applyAlignment="1" applyProtection="1">
      <alignment vertical="center"/>
    </xf>
    <xf numFmtId="0" fontId="0" fillId="0" borderId="102" xfId="0" applyBorder="1" applyAlignment="1" applyProtection="1">
      <alignment vertical="center"/>
    </xf>
    <xf numFmtId="0" fontId="0" fillId="0" borderId="59" xfId="0" applyNumberFormat="1" applyFill="1" applyBorder="1" applyAlignment="1" applyProtection="1">
      <alignment vertical="center"/>
    </xf>
    <xf numFmtId="49" fontId="13" fillId="0" borderId="83" xfId="36" applyFill="1" applyBorder="1">
      <alignment horizontal="center" vertical="center"/>
    </xf>
    <xf numFmtId="169" fontId="7" fillId="0" borderId="90" xfId="0" applyNumberFormat="1" applyFont="1" applyFill="1" applyBorder="1" applyAlignment="1" applyProtection="1">
      <alignment vertical="center"/>
    </xf>
    <xf numFmtId="0" fontId="0" fillId="0" borderId="53" xfId="0" applyNumberFormat="1" applyFill="1" applyBorder="1" applyAlignment="1" applyProtection="1">
      <alignment vertical="center"/>
    </xf>
    <xf numFmtId="169" fontId="9" fillId="10" borderId="83" xfId="38" applyBorder="1">
      <alignment vertical="center"/>
      <protection locked="0"/>
    </xf>
    <xf numFmtId="0" fontId="52" fillId="0" borderId="93" xfId="0" applyNumberFormat="1" applyFont="1" applyFill="1" applyBorder="1" applyAlignment="1" applyProtection="1">
      <alignment vertical="top"/>
    </xf>
    <xf numFmtId="0" fontId="13" fillId="0" borderId="102" xfId="0" applyNumberFormat="1" applyFont="1" applyFill="1" applyBorder="1" applyAlignment="1" applyProtection="1">
      <alignment horizontal="center"/>
    </xf>
    <xf numFmtId="0" fontId="13" fillId="0" borderId="84" xfId="0" applyNumberFormat="1" applyFont="1" applyFill="1" applyBorder="1" applyAlignment="1" applyProtection="1">
      <alignment horizontal="center"/>
    </xf>
    <xf numFmtId="169" fontId="7" fillId="0" borderId="26" xfId="0" applyNumberFormat="1" applyFont="1" applyFill="1" applyBorder="1" applyAlignment="1" applyProtection="1">
      <alignment vertical="center"/>
    </xf>
    <xf numFmtId="0" fontId="7" fillId="0" borderId="91" xfId="0" applyNumberFormat="1" applyFont="1" applyFill="1" applyBorder="1" applyAlignment="1" applyProtection="1">
      <alignment vertical="center"/>
    </xf>
    <xf numFmtId="0" fontId="10" fillId="0" borderId="56" xfId="0" applyNumberFormat="1" applyFont="1" applyFill="1" applyBorder="1" applyAlignment="1" applyProtection="1">
      <alignment vertical="center"/>
    </xf>
    <xf numFmtId="0" fontId="0" fillId="0" borderId="56" xfId="0" applyNumberFormat="1" applyFill="1" applyBorder="1" applyAlignment="1" applyProtection="1">
      <alignment vertical="center"/>
    </xf>
    <xf numFmtId="0" fontId="0" fillId="0" borderId="56" xfId="0" applyBorder="1" applyAlignment="1" applyProtection="1">
      <alignment vertical="center"/>
    </xf>
    <xf numFmtId="0" fontId="0" fillId="0" borderId="39" xfId="0" applyNumberFormat="1" applyFill="1" applyBorder="1" applyAlignment="1" applyProtection="1">
      <alignment vertical="center"/>
    </xf>
    <xf numFmtId="0" fontId="10" fillId="0" borderId="98" xfId="0" applyNumberFormat="1" applyFont="1" applyFill="1" applyBorder="1" applyAlignment="1" applyProtection="1">
      <alignment vertical="center"/>
    </xf>
    <xf numFmtId="169" fontId="13" fillId="0" borderId="100" xfId="0" applyNumberFormat="1" applyFont="1" applyFill="1" applyBorder="1" applyAlignment="1" applyProtection="1">
      <alignment horizontal="center"/>
    </xf>
    <xf numFmtId="169" fontId="10" fillId="0" borderId="13" xfId="34" applyBorder="1">
      <alignment horizontal="right" vertical="center"/>
    </xf>
    <xf numFmtId="0" fontId="9" fillId="14" borderId="0" xfId="0" applyNumberFormat="1" applyFont="1" applyFill="1" applyBorder="1" applyAlignment="1" applyProtection="1">
      <alignment horizontal="left" vertical="center" indent="1"/>
    </xf>
    <xf numFmtId="49" fontId="13" fillId="9" borderId="89" xfId="0" applyNumberFormat="1" applyFont="1" applyFill="1" applyBorder="1" applyAlignment="1" applyProtection="1">
      <alignment horizontal="center"/>
    </xf>
    <xf numFmtId="0" fontId="10" fillId="0" borderId="93" xfId="0" applyNumberFormat="1" applyFont="1" applyFill="1" applyBorder="1" applyAlignment="1" applyProtection="1">
      <alignment vertical="top"/>
    </xf>
    <xf numFmtId="0" fontId="9" fillId="0" borderId="107" xfId="0" applyNumberFormat="1" applyFont="1" applyFill="1" applyBorder="1" applyAlignment="1" applyProtection="1">
      <alignment horizontal="left" vertical="center" indent="1"/>
    </xf>
    <xf numFmtId="49" fontId="13" fillId="0" borderId="104" xfId="0" applyNumberFormat="1" applyFont="1" applyFill="1" applyBorder="1" applyAlignment="1" applyProtection="1">
      <alignment horizontal="center" vertical="center"/>
    </xf>
    <xf numFmtId="0" fontId="9" fillId="14" borderId="65" xfId="0" applyNumberFormat="1" applyFont="1" applyFill="1" applyBorder="1" applyAlignment="1" applyProtection="1">
      <alignment horizontal="left" vertical="center" indent="1"/>
    </xf>
    <xf numFmtId="0" fontId="9" fillId="14" borderId="30" xfId="0" applyNumberFormat="1" applyFont="1" applyFill="1" applyBorder="1" applyAlignment="1" applyProtection="1">
      <alignment horizontal="center" vertical="center"/>
    </xf>
    <xf numFmtId="0" fontId="9" fillId="14" borderId="88" xfId="0" applyNumberFormat="1" applyFont="1" applyFill="1" applyBorder="1" applyAlignment="1" applyProtection="1">
      <alignment horizontal="center" vertical="center"/>
    </xf>
    <xf numFmtId="0" fontId="9" fillId="14" borderId="28" xfId="0" applyNumberFormat="1" applyFont="1" applyFill="1" applyBorder="1" applyAlignment="1" applyProtection="1">
      <alignment horizontal="left" vertical="center" indent="1"/>
    </xf>
    <xf numFmtId="49" fontId="13" fillId="9" borderId="82" xfId="0" applyNumberFormat="1" applyFont="1" applyFill="1" applyBorder="1" applyAlignment="1" applyProtection="1">
      <alignment horizontal="center" vertical="center"/>
    </xf>
    <xf numFmtId="0" fontId="9" fillId="14" borderId="84" xfId="0" applyNumberFormat="1" applyFont="1" applyFill="1" applyBorder="1" applyAlignment="1" applyProtection="1">
      <alignment horizontal="center" vertical="center"/>
    </xf>
    <xf numFmtId="0" fontId="9" fillId="0" borderId="90" xfId="0" applyNumberFormat="1" applyFont="1" applyFill="1" applyBorder="1" applyAlignment="1" applyProtection="1">
      <alignment horizontal="left" vertical="center" indent="1"/>
    </xf>
    <xf numFmtId="0" fontId="10" fillId="0" borderId="28" xfId="0" applyNumberFormat="1" applyFont="1" applyFill="1" applyBorder="1" applyAlignment="1" applyProtection="1">
      <alignment horizontal="left" vertical="center"/>
    </xf>
    <xf numFmtId="49" fontId="13" fillId="9" borderId="89" xfId="0" applyNumberFormat="1" applyFont="1" applyFill="1" applyBorder="1" applyAlignment="1" applyProtection="1">
      <alignment horizontal="center" vertical="center"/>
    </xf>
    <xf numFmtId="0" fontId="10" fillId="0" borderId="87" xfId="0" applyNumberFormat="1" applyFont="1" applyFill="1" applyBorder="1" applyAlignment="1" applyProtection="1">
      <alignment horizontal="left" vertical="center"/>
    </xf>
    <xf numFmtId="0" fontId="9" fillId="0" borderId="84" xfId="0" quotePrefix="1" applyNumberFormat="1" applyFont="1" applyFill="1" applyBorder="1" applyAlignment="1" applyProtection="1">
      <alignment horizontal="center" vertical="center"/>
    </xf>
    <xf numFmtId="0" fontId="7" fillId="0" borderId="124" xfId="0" applyNumberFormat="1" applyFont="1" applyFill="1" applyBorder="1" applyAlignment="1" applyProtection="1">
      <alignment horizontal="left" vertical="center"/>
    </xf>
    <xf numFmtId="0" fontId="8" fillId="0" borderId="83" xfId="0" applyNumberFormat="1" applyFont="1" applyFill="1" applyBorder="1" applyAlignment="1" applyProtection="1">
      <alignment horizontal="left" vertical="center" wrapText="1" indent="1"/>
    </xf>
    <xf numFmtId="169" fontId="10" fillId="0" borderId="121" xfId="41" applyBorder="1">
      <alignment horizontal="right" vertical="center"/>
    </xf>
    <xf numFmtId="169" fontId="9" fillId="0" borderId="121" xfId="3" applyBorder="1">
      <alignment vertical="center"/>
    </xf>
    <xf numFmtId="49" fontId="13" fillId="0" borderId="123" xfId="0" applyNumberFormat="1" applyFont="1" applyFill="1" applyBorder="1" applyAlignment="1" applyProtection="1">
      <alignment horizontal="center" vertical="center"/>
    </xf>
    <xf numFmtId="0" fontId="8" fillId="0" borderId="117" xfId="0" applyNumberFormat="1" applyFont="1" applyFill="1" applyBorder="1" applyAlignment="1" applyProtection="1">
      <alignment horizontal="left" vertical="center" wrapText="1" indent="1"/>
    </xf>
    <xf numFmtId="0" fontId="40" fillId="0" borderId="121" xfId="0" applyNumberFormat="1" applyFont="1" applyFill="1" applyBorder="1" applyAlignment="1" applyProtection="1">
      <alignment horizontal="center" vertical="center" wrapText="1"/>
    </xf>
    <xf numFmtId="0" fontId="13" fillId="0" borderId="116" xfId="0" applyNumberFormat="1" applyFont="1" applyFill="1" applyBorder="1" applyAlignment="1" applyProtection="1">
      <alignment horizontal="center" wrapText="1"/>
    </xf>
    <xf numFmtId="49" fontId="13" fillId="9" borderId="115" xfId="35" applyBorder="1">
      <alignment horizontal="center"/>
    </xf>
    <xf numFmtId="0" fontId="8" fillId="0" borderId="121" xfId="0" applyNumberFormat="1" applyFont="1" applyFill="1" applyBorder="1" applyAlignment="1" applyProtection="1">
      <alignment horizontal="left" vertical="center"/>
    </xf>
    <xf numFmtId="169" fontId="9" fillId="10" borderId="121" xfId="38" applyBorder="1">
      <alignment vertical="center"/>
      <protection locked="0"/>
    </xf>
    <xf numFmtId="0" fontId="54" fillId="0" borderId="121" xfId="0" applyNumberFormat="1" applyFont="1" applyFill="1" applyBorder="1" applyAlignment="1" applyProtection="1">
      <alignment horizontal="left" vertical="center" wrapText="1" indent="1"/>
    </xf>
    <xf numFmtId="0" fontId="9" fillId="0" borderId="121" xfId="0" applyNumberFormat="1" applyFont="1" applyFill="1" applyBorder="1" applyAlignment="1" applyProtection="1">
      <alignment horizontal="left" vertical="center"/>
    </xf>
    <xf numFmtId="0" fontId="9" fillId="0" borderId="83" xfId="0" applyNumberFormat="1" applyFont="1" applyFill="1" applyBorder="1" applyAlignment="1" applyProtection="1">
      <alignment horizontal="left" vertical="center"/>
    </xf>
    <xf numFmtId="49" fontId="13" fillId="9" borderId="117" xfId="36" applyBorder="1">
      <alignment horizontal="center" vertical="center"/>
    </xf>
    <xf numFmtId="0" fontId="0" fillId="0" borderId="134" xfId="0" applyNumberFormat="1" applyFill="1" applyBorder="1" applyAlignment="1" applyProtection="1"/>
    <xf numFmtId="0" fontId="8" fillId="0" borderId="121" xfId="0" applyNumberFormat="1" applyFont="1" applyFill="1" applyBorder="1" applyAlignment="1" applyProtection="1">
      <alignment horizontal="left" vertical="center" wrapText="1" indent="3"/>
    </xf>
    <xf numFmtId="0" fontId="8" fillId="0" borderId="121" xfId="0" applyNumberFormat="1" applyFont="1" applyFill="1" applyBorder="1" applyAlignment="1" applyProtection="1">
      <alignment vertical="center" wrapText="1"/>
    </xf>
    <xf numFmtId="0" fontId="10" fillId="0" borderId="90" xfId="0" applyNumberFormat="1" applyFont="1" applyFill="1" applyBorder="1" applyAlignment="1" applyProtection="1">
      <alignment vertical="center"/>
    </xf>
    <xf numFmtId="0" fontId="8" fillId="0" borderId="136" xfId="0" applyNumberFormat="1" applyFont="1" applyFill="1" applyBorder="1" applyAlignment="1" applyProtection="1">
      <alignment horizontal="left" vertical="center" wrapText="1" indent="1"/>
    </xf>
    <xf numFmtId="0" fontId="8" fillId="0" borderId="132" xfId="0" applyNumberFormat="1" applyFont="1" applyFill="1" applyBorder="1" applyAlignment="1" applyProtection="1">
      <alignment horizontal="left" vertical="center" wrapText="1" indent="1"/>
    </xf>
    <xf numFmtId="0" fontId="13" fillId="0" borderId="130" xfId="0" applyNumberFormat="1" applyFont="1" applyFill="1" applyBorder="1" applyAlignment="1" applyProtection="1">
      <alignment horizontal="center"/>
    </xf>
    <xf numFmtId="0" fontId="7" fillId="0" borderId="121" xfId="0" applyNumberFormat="1" applyFont="1" applyFill="1" applyBorder="1" applyAlignment="1" applyProtection="1">
      <alignment horizontal="left" vertical="center" wrapText="1" indent="1"/>
    </xf>
    <xf numFmtId="0" fontId="7" fillId="0" borderId="134" xfId="0" applyNumberFormat="1" applyFont="1" applyFill="1" applyBorder="1" applyAlignment="1" applyProtection="1">
      <alignment vertical="center"/>
    </xf>
    <xf numFmtId="0" fontId="7" fillId="0" borderId="134" xfId="0" applyNumberFormat="1" applyFont="1" applyFill="1" applyBorder="1" applyAlignment="1" applyProtection="1">
      <alignment vertical="top"/>
    </xf>
    <xf numFmtId="0" fontId="10" fillId="0" borderId="134" xfId="0" applyNumberFormat="1" applyFont="1" applyFill="1" applyBorder="1" applyAlignment="1" applyProtection="1"/>
    <xf numFmtId="0" fontId="7" fillId="0" borderId="134" xfId="0" applyNumberFormat="1" applyFont="1" applyFill="1" applyBorder="1" applyAlignment="1" applyProtection="1">
      <alignment wrapText="1"/>
    </xf>
    <xf numFmtId="169" fontId="10" fillId="0" borderId="138" xfId="34" applyBorder="1">
      <alignment horizontal="right" vertical="center"/>
    </xf>
    <xf numFmtId="0" fontId="8" fillId="0" borderId="109" xfId="0" applyNumberFormat="1" applyFont="1" applyFill="1" applyBorder="1" applyProtection="1"/>
    <xf numFmtId="0" fontId="10" fillId="0" borderId="17" xfId="0" applyNumberFormat="1" applyFont="1" applyFill="1" applyBorder="1" applyAlignment="1" applyProtection="1">
      <alignment horizontal="center"/>
    </xf>
    <xf numFmtId="0" fontId="8" fillId="0" borderId="131" xfId="0" applyNumberFormat="1" applyFont="1" applyFill="1" applyBorder="1" applyAlignment="1" applyProtection="1">
      <alignment horizontal="left" vertical="center" wrapText="1" indent="1"/>
    </xf>
    <xf numFmtId="0" fontId="9" fillId="0" borderId="121" xfId="0" quotePrefix="1" applyNumberFormat="1" applyFont="1" applyFill="1" applyBorder="1" applyAlignment="1" applyProtection="1">
      <alignment horizontal="center" vertical="center"/>
    </xf>
    <xf numFmtId="0" fontId="10" fillId="0" borderId="134" xfId="0" applyNumberFormat="1" applyFont="1" applyFill="1" applyBorder="1" applyAlignment="1" applyProtection="1">
      <alignment vertical="center"/>
    </xf>
    <xf numFmtId="0" fontId="10" fillId="0" borderId="121" xfId="0" applyNumberFormat="1" applyFont="1" applyFill="1" applyBorder="1" applyAlignment="1" applyProtection="1">
      <alignment horizontal="left" vertical="center" wrapText="1"/>
    </xf>
    <xf numFmtId="169" fontId="9" fillId="0" borderId="133" xfId="0" applyNumberFormat="1" applyFont="1" applyFill="1" applyBorder="1" applyAlignment="1" applyProtection="1">
      <alignment vertical="center"/>
    </xf>
    <xf numFmtId="0" fontId="8" fillId="0" borderId="109" xfId="0" applyNumberFormat="1" applyFont="1" applyFill="1" applyBorder="1" applyProtection="1"/>
    <xf numFmtId="0" fontId="7" fillId="0" borderId="134" xfId="0" applyNumberFormat="1" applyFont="1" applyFill="1" applyBorder="1" applyAlignment="1" applyProtection="1"/>
    <xf numFmtId="0" fontId="9" fillId="0" borderId="137" xfId="0" applyNumberFormat="1" applyFont="1" applyFill="1" applyBorder="1" applyAlignment="1" applyProtection="1">
      <alignment horizontal="center" vertical="center"/>
    </xf>
    <xf numFmtId="0" fontId="9" fillId="0" borderId="84" xfId="0" applyNumberFormat="1" applyFont="1" applyFill="1" applyBorder="1" applyAlignment="1" applyProtection="1">
      <alignment horizontal="center" vertical="center" wrapText="1"/>
    </xf>
    <xf numFmtId="0" fontId="7" fillId="0" borderId="121" xfId="0" applyNumberFormat="1" applyFont="1" applyFill="1" applyBorder="1" applyAlignment="1" applyProtection="1">
      <alignment horizontal="left" vertical="center" wrapText="1"/>
    </xf>
    <xf numFmtId="0" fontId="7" fillId="0" borderId="134" xfId="0" applyNumberFormat="1" applyFont="1" applyFill="1" applyBorder="1" applyProtection="1"/>
    <xf numFmtId="0" fontId="8" fillId="0" borderId="119" xfId="0" applyNumberFormat="1" applyFont="1" applyFill="1" applyBorder="1" applyAlignment="1" applyProtection="1">
      <alignment horizontal="left" vertical="center" wrapText="1" indent="1"/>
    </xf>
    <xf numFmtId="0" fontId="13" fillId="0" borderId="21" xfId="0" applyNumberFormat="1" applyFont="1" applyFill="1" applyBorder="1" applyAlignment="1" applyProtection="1">
      <alignment horizontal="center"/>
    </xf>
    <xf numFmtId="0" fontId="8" fillId="0" borderId="93" xfId="0" applyNumberFormat="1" applyFont="1" applyFill="1" applyBorder="1" applyAlignment="1" applyProtection="1">
      <alignment horizontal="left" vertical="center" wrapText="1"/>
    </xf>
    <xf numFmtId="0" fontId="0" fillId="0" borderId="113" xfId="0" applyBorder="1"/>
    <xf numFmtId="0" fontId="10" fillId="0" borderId="134" xfId="0" applyNumberFormat="1" applyFont="1" applyFill="1" applyBorder="1" applyAlignment="1" applyProtection="1">
      <alignment vertical="center" wrapText="1"/>
    </xf>
    <xf numFmtId="0" fontId="7" fillId="0" borderId="118" xfId="0" applyNumberFormat="1" applyFont="1" applyFill="1" applyBorder="1" applyAlignment="1" applyProtection="1">
      <alignment wrapText="1"/>
    </xf>
    <xf numFmtId="169" fontId="10" fillId="0" borderId="93" xfId="0" applyNumberFormat="1" applyFont="1" applyFill="1" applyBorder="1" applyAlignment="1" applyProtection="1"/>
    <xf numFmtId="169" fontId="9" fillId="7" borderId="83" xfId="37" applyBorder="1">
      <alignment vertical="center"/>
      <protection locked="0"/>
    </xf>
    <xf numFmtId="169" fontId="10" fillId="0" borderId="110" xfId="34" applyBorder="1">
      <alignment horizontal="right" vertical="center"/>
    </xf>
    <xf numFmtId="169" fontId="9" fillId="7" borderId="121" xfId="37" applyBorder="1">
      <alignment vertical="center"/>
      <protection locked="0"/>
    </xf>
    <xf numFmtId="49" fontId="13" fillId="9" borderId="114" xfId="0" applyNumberFormat="1" applyFont="1" applyFill="1" applyBorder="1" applyAlignment="1" applyProtection="1">
      <alignment horizontal="center"/>
    </xf>
    <xf numFmtId="0" fontId="0" fillId="0" borderId="0" xfId="0" applyProtection="1"/>
    <xf numFmtId="0" fontId="0" fillId="0" borderId="0" xfId="0" applyAlignment="1" applyProtection="1"/>
    <xf numFmtId="0" fontId="0" fillId="0" borderId="0" xfId="0" applyNumberFormat="1" applyFill="1" applyProtection="1"/>
    <xf numFmtId="0" fontId="9" fillId="0" borderId="0" xfId="0" applyNumberFormat="1" applyFont="1" applyFill="1" applyProtection="1"/>
    <xf numFmtId="0" fontId="0" fillId="0" borderId="0" xfId="0" applyNumberFormat="1" applyFill="1" applyAlignment="1" applyProtection="1"/>
    <xf numFmtId="0" fontId="10" fillId="0" borderId="0" xfId="0" applyNumberFormat="1" applyFont="1" applyFill="1" applyBorder="1" applyAlignment="1" applyProtection="1"/>
    <xf numFmtId="0" fontId="13" fillId="0" borderId="83"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35"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wrapText="1"/>
    </xf>
    <xf numFmtId="0" fontId="13" fillId="0" borderId="0" xfId="0" applyNumberFormat="1" applyFont="1" applyFill="1" applyBorder="1" applyAlignment="1" applyProtection="1">
      <alignment horizontal="center" vertical="center" wrapText="1"/>
    </xf>
    <xf numFmtId="0" fontId="10" fillId="0" borderId="0" xfId="0" applyNumberFormat="1" applyFont="1" applyFill="1" applyBorder="1" applyProtection="1"/>
    <xf numFmtId="0" fontId="10" fillId="0" borderId="0" xfId="0" applyNumberFormat="1" applyFont="1" applyFill="1" applyBorder="1" applyAlignment="1" applyProtection="1">
      <alignment horizontal="center"/>
    </xf>
    <xf numFmtId="0" fontId="8" fillId="0" borderId="0" xfId="0" applyNumberFormat="1" applyFont="1" applyFill="1" applyBorder="1" applyProtection="1"/>
    <xf numFmtId="0" fontId="8" fillId="0" borderId="0" xfId="0" applyNumberFormat="1" applyFont="1" applyFill="1" applyBorder="1" applyProtection="1"/>
    <xf numFmtId="0" fontId="13" fillId="0" borderId="77" xfId="0" applyNumberFormat="1" applyFont="1" applyFill="1" applyBorder="1" applyAlignment="1" applyProtection="1">
      <alignment horizontal="center"/>
    </xf>
    <xf numFmtId="169" fontId="13" fillId="0" borderId="0" xfId="0" applyNumberFormat="1" applyFont="1" applyFill="1" applyBorder="1" applyAlignment="1" applyProtection="1">
      <alignment horizontal="center"/>
    </xf>
    <xf numFmtId="0" fontId="7" fillId="0" borderId="0" xfId="0" quotePrefix="1" applyNumberFormat="1" applyFont="1" applyFill="1" applyBorder="1" applyAlignment="1" applyProtection="1">
      <alignment horizontal="right"/>
    </xf>
    <xf numFmtId="0" fontId="0" fillId="0" borderId="0" xfId="0" applyBorder="1"/>
    <xf numFmtId="0" fontId="10" fillId="0" borderId="109" xfId="0" applyNumberFormat="1" applyFont="1" applyFill="1" applyBorder="1" applyAlignment="1" applyProtection="1">
      <alignment horizontal="center"/>
    </xf>
    <xf numFmtId="0" fontId="13" fillId="0" borderId="113" xfId="0" applyNumberFormat="1" applyFont="1" applyFill="1" applyBorder="1" applyAlignment="1" applyProtection="1">
      <alignment horizontal="center"/>
    </xf>
    <xf numFmtId="49" fontId="13" fillId="9" borderId="121" xfId="0" applyNumberFormat="1" applyFont="1" applyFill="1" applyBorder="1" applyAlignment="1" applyProtection="1">
      <alignment horizontal="center" vertical="center"/>
    </xf>
    <xf numFmtId="0" fontId="57" fillId="0" borderId="0" xfId="0" applyFont="1" applyProtection="1"/>
    <xf numFmtId="0" fontId="7" fillId="0" borderId="124" xfId="0" applyNumberFormat="1" applyFont="1" applyFill="1" applyBorder="1" applyAlignment="1" applyProtection="1">
      <alignment vertical="center"/>
    </xf>
    <xf numFmtId="0" fontId="8" fillId="14" borderId="121" xfId="0" applyNumberFormat="1" applyFont="1" applyFill="1" applyBorder="1" applyAlignment="1" applyProtection="1">
      <alignment horizontal="left" vertical="center" wrapText="1" indent="1"/>
    </xf>
    <xf numFmtId="0" fontId="9" fillId="0" borderId="121" xfId="0" applyNumberFormat="1" applyFont="1" applyFill="1" applyBorder="1" applyAlignment="1" applyProtection="1">
      <alignment horizontal="center" vertical="center"/>
    </xf>
    <xf numFmtId="0" fontId="8" fillId="0" borderId="121" xfId="0" applyNumberFormat="1" applyFont="1" applyFill="1" applyBorder="1" applyAlignment="1" applyProtection="1">
      <alignment horizontal="left" vertical="center" wrapText="1" indent="1"/>
    </xf>
    <xf numFmtId="0" fontId="7" fillId="0" borderId="121" xfId="0" applyNumberFormat="1" applyFont="1" applyFill="1" applyBorder="1" applyAlignment="1" applyProtection="1">
      <alignment vertical="center"/>
    </xf>
    <xf numFmtId="0" fontId="9" fillId="14" borderId="121" xfId="0" applyNumberFormat="1" applyFont="1" applyFill="1" applyBorder="1" applyAlignment="1" applyProtection="1">
      <alignment horizontal="left" vertical="center" indent="1"/>
    </xf>
    <xf numFmtId="0" fontId="7" fillId="0" borderId="118" xfId="0" applyNumberFormat="1" applyFont="1" applyFill="1" applyBorder="1" applyAlignment="1" applyProtection="1">
      <alignment horizontal="left"/>
    </xf>
    <xf numFmtId="0" fontId="7" fillId="0" borderId="128" xfId="13" applyNumberFormat="1" applyFont="1" applyFill="1" applyBorder="1" applyAlignment="1" applyProtection="1">
      <alignment horizontal="center"/>
    </xf>
    <xf numFmtId="0" fontId="13" fillId="0" borderId="112" xfId="0" applyNumberFormat="1" applyFont="1" applyFill="1" applyBorder="1" applyAlignment="1" applyProtection="1">
      <alignment horizontal="center"/>
    </xf>
    <xf numFmtId="0" fontId="13" fillId="0" borderId="126" xfId="0" applyNumberFormat="1" applyFont="1" applyFill="1" applyBorder="1" applyAlignment="1" applyProtection="1">
      <alignment horizontal="center"/>
    </xf>
    <xf numFmtId="0" fontId="13" fillId="0" borderId="20" xfId="0" applyNumberFormat="1" applyFont="1" applyFill="1" applyBorder="1" applyAlignment="1" applyProtection="1">
      <alignment horizontal="center"/>
    </xf>
    <xf numFmtId="0" fontId="8" fillId="0" borderId="121" xfId="0" applyNumberFormat="1" applyFont="1" applyFill="1" applyBorder="1" applyAlignment="1" applyProtection="1">
      <alignment horizontal="left" vertical="center" indent="1"/>
    </xf>
    <xf numFmtId="0" fontId="9" fillId="0" borderId="83" xfId="0" applyNumberFormat="1" applyFont="1" applyFill="1" applyBorder="1" applyAlignment="1" applyProtection="1">
      <alignment horizontal="center" vertical="center"/>
    </xf>
    <xf numFmtId="0" fontId="10" fillId="0" borderId="125" xfId="0" applyNumberFormat="1" applyFont="1" applyFill="1" applyBorder="1" applyAlignment="1" applyProtection="1">
      <alignment vertical="center"/>
    </xf>
    <xf numFmtId="0" fontId="9" fillId="0" borderId="121" xfId="0" applyNumberFormat="1" applyFont="1" applyFill="1" applyBorder="1" applyAlignment="1" applyProtection="1">
      <alignment horizontal="left" vertical="center" indent="1"/>
    </xf>
    <xf numFmtId="0" fontId="8" fillId="0" borderId="121" xfId="0" applyNumberFormat="1" applyFont="1" applyFill="1" applyBorder="1" applyAlignment="1" applyProtection="1">
      <alignment horizontal="left" vertical="center" wrapText="1" indent="1"/>
    </xf>
    <xf numFmtId="0" fontId="8" fillId="14" borderId="121" xfId="0" applyNumberFormat="1" applyFont="1" applyFill="1" applyBorder="1" applyAlignment="1" applyProtection="1">
      <alignment horizontal="left" vertical="center" indent="1"/>
    </xf>
    <xf numFmtId="0" fontId="9" fillId="0" borderId="129" xfId="0" applyNumberFormat="1" applyFont="1" applyFill="1" applyBorder="1" applyAlignment="1" applyProtection="1">
      <alignment horizontal="center" vertical="center"/>
    </xf>
    <xf numFmtId="0" fontId="10" fillId="0" borderId="121" xfId="0" applyNumberFormat="1" applyFont="1" applyFill="1" applyBorder="1" applyAlignment="1" applyProtection="1">
      <alignment vertical="center"/>
    </xf>
    <xf numFmtId="0" fontId="10" fillId="0" borderId="125" xfId="0" applyNumberFormat="1" applyFont="1" applyFill="1" applyBorder="1" applyAlignment="1" applyProtection="1">
      <alignment vertical="center" wrapText="1"/>
    </xf>
    <xf numFmtId="169" fontId="10" fillId="0" borderId="122" xfId="0" applyNumberFormat="1" applyFont="1" applyFill="1" applyBorder="1" applyAlignment="1" applyProtection="1">
      <alignment vertical="center"/>
    </xf>
    <xf numFmtId="0" fontId="9" fillId="0" borderId="84" xfId="0" applyNumberFormat="1" applyFont="1" applyFill="1" applyBorder="1" applyAlignment="1" applyProtection="1">
      <alignment horizontal="center" vertical="center"/>
    </xf>
    <xf numFmtId="0" fontId="13" fillId="0" borderId="117" xfId="0" applyNumberFormat="1" applyFont="1" applyFill="1" applyBorder="1" applyAlignment="1" applyProtection="1">
      <alignment horizontal="center"/>
    </xf>
    <xf numFmtId="0" fontId="13" fillId="0" borderId="84" xfId="0" applyNumberFormat="1" applyFont="1" applyFill="1" applyBorder="1" applyAlignment="1" applyProtection="1">
      <alignment horizontal="center"/>
    </xf>
    <xf numFmtId="0" fontId="10" fillId="0" borderId="93" xfId="0" applyNumberFormat="1" applyFont="1" applyFill="1" applyBorder="1" applyAlignment="1" applyProtection="1">
      <alignment vertical="center" wrapText="1"/>
    </xf>
    <xf numFmtId="0" fontId="13" fillId="0" borderId="94" xfId="0" applyNumberFormat="1" applyFont="1" applyFill="1" applyBorder="1" applyAlignment="1" applyProtection="1">
      <alignment horizontal="center"/>
    </xf>
    <xf numFmtId="169" fontId="9" fillId="0" borderId="127" xfId="0" applyNumberFormat="1" applyFont="1" applyFill="1" applyBorder="1" applyAlignment="1" applyProtection="1">
      <alignment horizontal="left" vertical="center" indent="1"/>
    </xf>
    <xf numFmtId="169" fontId="13" fillId="0" borderId="14" xfId="0" applyNumberFormat="1" applyFont="1" applyFill="1" applyBorder="1" applyAlignment="1" applyProtection="1">
      <alignment horizontal="center"/>
    </xf>
    <xf numFmtId="0" fontId="8" fillId="0" borderId="93" xfId="0" applyNumberFormat="1" applyFont="1" applyFill="1" applyBorder="1" applyProtection="1"/>
    <xf numFmtId="0" fontId="9" fillId="0" borderId="25" xfId="0" applyNumberFormat="1" applyFont="1" applyFill="1" applyBorder="1" applyAlignment="1" applyProtection="1">
      <alignment horizontal="center" vertical="center"/>
    </xf>
    <xf numFmtId="0" fontId="7" fillId="0" borderId="125" xfId="0" applyNumberFormat="1" applyFont="1" applyFill="1" applyBorder="1" applyAlignment="1" applyProtection="1"/>
    <xf numFmtId="0" fontId="9" fillId="0" borderId="9" xfId="0" applyNumberFormat="1" applyFont="1" applyFill="1" applyBorder="1" applyAlignment="1" applyProtection="1">
      <alignment horizontal="center" vertical="center"/>
    </xf>
    <xf numFmtId="0" fontId="7" fillId="0" borderId="93"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0" fontId="13" fillId="0" borderId="14" xfId="0" applyNumberFormat="1" applyFont="1" applyFill="1" applyBorder="1" applyAlignment="1" applyProtection="1">
      <alignment horizontal="center"/>
    </xf>
    <xf numFmtId="0" fontId="9" fillId="0" borderId="84" xfId="0" quotePrefix="1" applyNumberFormat="1" applyFont="1" applyFill="1" applyBorder="1" applyAlignment="1" applyProtection="1">
      <alignment horizontal="center" vertical="center"/>
    </xf>
    <xf numFmtId="0" fontId="10" fillId="0" borderId="121" xfId="0" applyNumberFormat="1" applyFont="1" applyFill="1" applyBorder="1" applyAlignment="1" applyProtection="1">
      <alignment horizontal="left" vertical="center"/>
    </xf>
    <xf numFmtId="0" fontId="9" fillId="0" borderId="25" xfId="0" quotePrefix="1" applyNumberFormat="1" applyFont="1" applyFill="1" applyBorder="1" applyAlignment="1" applyProtection="1">
      <alignment horizontal="center" vertical="center"/>
    </xf>
    <xf numFmtId="0" fontId="8" fillId="0" borderId="121" xfId="0" applyNumberFormat="1" applyFont="1" applyFill="1" applyBorder="1" applyAlignment="1" applyProtection="1">
      <alignment horizontal="left" vertical="center" wrapText="1" indent="2"/>
    </xf>
    <xf numFmtId="0" fontId="0" fillId="0" borderId="20" xfId="0" applyBorder="1"/>
    <xf numFmtId="0" fontId="10" fillId="0" borderId="93" xfId="0" applyNumberFormat="1" applyFont="1" applyFill="1" applyBorder="1" applyAlignment="1" applyProtection="1"/>
    <xf numFmtId="0" fontId="10" fillId="0" borderId="83" xfId="0" applyNumberFormat="1" applyFont="1" applyFill="1" applyBorder="1" applyAlignment="1" applyProtection="1">
      <alignment horizontal="left" vertical="center"/>
    </xf>
    <xf numFmtId="169" fontId="8" fillId="11" borderId="104" xfId="33" applyBorder="1">
      <alignment vertical="center"/>
    </xf>
    <xf numFmtId="0" fontId="10" fillId="0" borderId="117" xfId="0" applyNumberFormat="1" applyFont="1" applyFill="1" applyBorder="1" applyAlignment="1" applyProtection="1">
      <alignment vertical="center"/>
    </xf>
    <xf numFmtId="0" fontId="7" fillId="0" borderId="134" xfId="0" applyNumberFormat="1" applyFont="1" applyFill="1" applyBorder="1" applyAlignment="1" applyProtection="1">
      <alignment vertical="top" wrapText="1"/>
    </xf>
    <xf numFmtId="0" fontId="13" fillId="0" borderId="108" xfId="0" applyNumberFormat="1" applyFont="1" applyFill="1" applyBorder="1" applyAlignment="1" applyProtection="1">
      <alignment horizontal="center"/>
    </xf>
    <xf numFmtId="0" fontId="7" fillId="0" borderId="93" xfId="0" applyNumberFormat="1" applyFont="1" applyFill="1" applyBorder="1" applyAlignment="1" applyProtection="1">
      <alignment vertical="top" wrapText="1"/>
    </xf>
    <xf numFmtId="0" fontId="7" fillId="0" borderId="121" xfId="0" applyNumberFormat="1" applyFont="1" applyFill="1" applyBorder="1" applyAlignment="1" applyProtection="1">
      <alignment horizontal="left" vertical="center"/>
    </xf>
    <xf numFmtId="0" fontId="7" fillId="0" borderId="124" xfId="0" applyNumberFormat="1" applyFont="1" applyFill="1" applyBorder="1" applyAlignment="1" applyProtection="1">
      <alignment horizontal="right" vertical="center"/>
    </xf>
    <xf numFmtId="0" fontId="10" fillId="0" borderId="122" xfId="0" applyNumberFormat="1" applyFont="1" applyFill="1" applyBorder="1" applyAlignment="1" applyProtection="1">
      <alignment horizontal="right" vertical="center"/>
    </xf>
    <xf numFmtId="0" fontId="13" fillId="0" borderId="123" xfId="0" applyNumberFormat="1" applyFont="1" applyFill="1" applyBorder="1" applyAlignment="1" applyProtection="1">
      <alignment horizontal="center" vertical="center"/>
    </xf>
    <xf numFmtId="0" fontId="7" fillId="0" borderId="117" xfId="0" applyNumberFormat="1" applyFont="1" applyFill="1" applyBorder="1" applyAlignment="1" applyProtection="1">
      <alignment vertical="top" wrapText="1"/>
    </xf>
    <xf numFmtId="0" fontId="13" fillId="0" borderId="123" xfId="0" applyNumberFormat="1" applyFont="1" applyFill="1" applyBorder="1" applyAlignment="1" applyProtection="1">
      <alignment horizontal="center"/>
    </xf>
    <xf numFmtId="0" fontId="13" fillId="0" borderId="121" xfId="0" quotePrefix="1" applyNumberFormat="1" applyFont="1" applyFill="1" applyBorder="1" applyAlignment="1" applyProtection="1">
      <alignment horizontal="center" vertical="center"/>
    </xf>
    <xf numFmtId="0" fontId="13" fillId="0" borderId="121" xfId="0" applyNumberFormat="1" applyFont="1" applyFill="1" applyBorder="1" applyAlignment="1" applyProtection="1">
      <alignment horizontal="center" vertical="center"/>
    </xf>
    <xf numFmtId="0" fontId="0" fillId="0" borderId="121" xfId="0" applyNumberFormat="1" applyFill="1" applyBorder="1" applyAlignment="1" applyProtection="1">
      <alignment horizontal="center" vertical="center"/>
    </xf>
    <xf numFmtId="0" fontId="0" fillId="0" borderId="121" xfId="0" quotePrefix="1" applyNumberFormat="1" applyFill="1" applyBorder="1" applyAlignment="1" applyProtection="1">
      <alignment horizontal="center" vertical="center"/>
    </xf>
    <xf numFmtId="49" fontId="13" fillId="9" borderId="121" xfId="0" applyNumberFormat="1" applyFont="1" applyFill="1" applyBorder="1" applyAlignment="1" applyProtection="1">
      <alignment horizontal="center"/>
    </xf>
    <xf numFmtId="0" fontId="13" fillId="0" borderId="128" xfId="0" applyNumberFormat="1" applyFont="1" applyFill="1" applyBorder="1" applyAlignment="1" applyProtection="1">
      <alignment horizontal="center"/>
    </xf>
    <xf numFmtId="49" fontId="13" fillId="9" borderId="104" xfId="0" applyNumberFormat="1" applyFont="1" applyFill="1" applyBorder="1" applyAlignment="1" applyProtection="1">
      <alignment horizontal="center" vertical="center"/>
    </xf>
    <xf numFmtId="0" fontId="32" fillId="0" borderId="125" xfId="0" applyNumberFormat="1" applyFont="1" applyFill="1" applyBorder="1" applyAlignment="1" applyProtection="1"/>
    <xf numFmtId="0" fontId="9" fillId="0" borderId="126" xfId="0" applyNumberFormat="1" applyFont="1" applyFill="1" applyBorder="1" applyAlignment="1" applyProtection="1">
      <alignment horizontal="center" vertical="center"/>
    </xf>
    <xf numFmtId="0" fontId="31" fillId="0" borderId="134" xfId="0" applyNumberFormat="1" applyFont="1" applyFill="1" applyBorder="1" applyAlignment="1" applyProtection="1">
      <alignment wrapText="1"/>
    </xf>
    <xf numFmtId="0" fontId="13" fillId="0" borderId="130" xfId="0" applyNumberFormat="1" applyFont="1" applyFill="1" applyBorder="1" applyAlignment="1" applyProtection="1">
      <alignment horizontal="center" wrapText="1"/>
    </xf>
    <xf numFmtId="0" fontId="15" fillId="0" borderId="134" xfId="0" applyNumberFormat="1" applyFont="1" applyFill="1" applyBorder="1" applyAlignment="1" applyProtection="1"/>
    <xf numFmtId="0" fontId="13" fillId="0" borderId="142" xfId="0" applyNumberFormat="1" applyFont="1" applyFill="1" applyBorder="1" applyAlignment="1" applyProtection="1">
      <alignment horizontal="center"/>
    </xf>
    <xf numFmtId="0" fontId="10" fillId="0" borderId="33" xfId="0" applyNumberFormat="1" applyFont="1" applyFill="1" applyBorder="1" applyAlignment="1" applyProtection="1"/>
    <xf numFmtId="0" fontId="9" fillId="0" borderId="123" xfId="0" applyNumberFormat="1" applyFont="1" applyFill="1" applyBorder="1" applyAlignment="1" applyProtection="1">
      <alignment vertical="center"/>
    </xf>
    <xf numFmtId="0" fontId="8" fillId="12" borderId="121" xfId="0" applyNumberFormat="1" applyFont="1" applyFill="1" applyBorder="1" applyAlignment="1" applyProtection="1">
      <alignment horizontal="left" vertical="center" indent="1"/>
    </xf>
    <xf numFmtId="0" fontId="54" fillId="0" borderId="121" xfId="0" applyNumberFormat="1" applyFont="1" applyFill="1" applyBorder="1" applyAlignment="1" applyProtection="1">
      <alignment horizontal="left" vertical="center" indent="1"/>
    </xf>
    <xf numFmtId="0" fontId="7" fillId="0" borderId="83" xfId="0" applyNumberFormat="1" applyFont="1" applyFill="1" applyBorder="1" applyAlignment="1" applyProtection="1">
      <alignment horizontal="left" vertical="center"/>
    </xf>
    <xf numFmtId="0" fontId="10" fillId="0" borderId="122" xfId="0" applyNumberFormat="1" applyFont="1" applyFill="1" applyBorder="1" applyAlignment="1" applyProtection="1">
      <alignment vertical="center"/>
    </xf>
    <xf numFmtId="0" fontId="15" fillId="0" borderId="93" xfId="0" applyNumberFormat="1" applyFont="1" applyFill="1" applyBorder="1" applyAlignment="1" applyProtection="1"/>
    <xf numFmtId="0" fontId="9" fillId="0" borderId="131" xfId="0" applyNumberFormat="1" applyFont="1" applyFill="1" applyBorder="1" applyAlignment="1" applyProtection="1">
      <alignment horizontal="left" vertical="center" indent="1"/>
    </xf>
    <xf numFmtId="0" fontId="9" fillId="0" borderId="90" xfId="0" quotePrefix="1" applyNumberFormat="1" applyFont="1" applyFill="1" applyBorder="1" applyAlignment="1" applyProtection="1">
      <alignment horizontal="left" vertical="center" indent="1"/>
    </xf>
    <xf numFmtId="0" fontId="8" fillId="0" borderId="93" xfId="0" applyNumberFormat="1" applyFont="1" applyFill="1" applyBorder="1" applyAlignment="1" applyProtection="1">
      <alignment horizontal="left" vertical="center" indent="1"/>
    </xf>
    <xf numFmtId="0" fontId="32" fillId="0" borderId="134" xfId="0" applyNumberFormat="1" applyFont="1" applyFill="1" applyBorder="1" applyAlignment="1" applyProtection="1"/>
    <xf numFmtId="49" fontId="13" fillId="0" borderId="130" xfId="0" applyNumberFormat="1" applyFont="1" applyFill="1" applyBorder="1" applyAlignment="1" applyProtection="1">
      <alignment horizontal="center"/>
    </xf>
    <xf numFmtId="0" fontId="7" fillId="0" borderId="93" xfId="0" applyNumberFormat="1" applyFont="1" applyFill="1" applyBorder="1" applyAlignment="1" applyProtection="1"/>
    <xf numFmtId="0" fontId="13" fillId="0" borderId="83" xfId="0" applyNumberFormat="1" applyFont="1" applyFill="1" applyBorder="1" applyAlignment="1" applyProtection="1">
      <alignment horizontal="center" vertical="center"/>
    </xf>
    <xf numFmtId="0" fontId="7" fillId="0" borderId="118" xfId="0" applyNumberFormat="1" applyFont="1" applyFill="1" applyBorder="1" applyAlignment="1" applyProtection="1">
      <alignment vertical="center"/>
    </xf>
    <xf numFmtId="0" fontId="13" fillId="0" borderId="122" xfId="0" applyNumberFormat="1" applyFont="1" applyFill="1" applyBorder="1" applyAlignment="1" applyProtection="1">
      <alignment horizontal="center" vertical="center"/>
    </xf>
    <xf numFmtId="0" fontId="8" fillId="0" borderId="143" xfId="0" applyFont="1" applyBorder="1" applyProtection="1"/>
    <xf numFmtId="0" fontId="7" fillId="0" borderId="93" xfId="0" applyNumberFormat="1" applyFont="1" applyFill="1" applyBorder="1" applyProtection="1"/>
    <xf numFmtId="0" fontId="41" fillId="0" borderId="108" xfId="0" applyNumberFormat="1" applyFont="1" applyFill="1" applyBorder="1" applyAlignment="1" applyProtection="1">
      <alignment horizontal="center"/>
    </xf>
    <xf numFmtId="0" fontId="8" fillId="0" borderId="134" xfId="0" applyNumberFormat="1" applyFont="1" applyFill="1" applyBorder="1" applyAlignment="1" applyProtection="1">
      <alignment horizontal="left" wrapText="1" indent="1"/>
    </xf>
    <xf numFmtId="0" fontId="8" fillId="0" borderId="121" xfId="0" quotePrefix="1" applyNumberFormat="1" applyFont="1" applyFill="1" applyBorder="1" applyAlignment="1" applyProtection="1">
      <alignment horizontal="center"/>
    </xf>
    <xf numFmtId="0" fontId="8" fillId="0" borderId="134" xfId="0" applyNumberFormat="1" applyFont="1" applyFill="1" applyBorder="1" applyAlignment="1" applyProtection="1">
      <alignment horizontal="left" indent="1"/>
    </xf>
    <xf numFmtId="0" fontId="8" fillId="0" borderId="134" xfId="0" applyNumberFormat="1" applyFont="1" applyFill="1" applyBorder="1" applyProtection="1"/>
    <xf numFmtId="0" fontId="8" fillId="0" borderId="109" xfId="0" applyNumberFormat="1" applyFont="1" applyFill="1" applyBorder="1" applyAlignment="1" applyProtection="1">
      <alignment horizontal="center"/>
    </xf>
    <xf numFmtId="0" fontId="8" fillId="0" borderId="108" xfId="0" applyNumberFormat="1" applyFont="1" applyFill="1" applyBorder="1" applyProtection="1"/>
    <xf numFmtId="0" fontId="13" fillId="0" borderId="117" xfId="0" applyNumberFormat="1" applyFont="1" applyFill="1" applyBorder="1" applyAlignment="1" applyProtection="1">
      <alignment horizontal="center" vertical="center"/>
    </xf>
    <xf numFmtId="0" fontId="13" fillId="14" borderId="116" xfId="0" applyNumberFormat="1" applyFont="1" applyFill="1" applyBorder="1" applyAlignment="1" applyProtection="1">
      <alignment horizontal="center" wrapText="1"/>
    </xf>
    <xf numFmtId="0" fontId="36" fillId="14" borderId="116" xfId="0" applyNumberFormat="1" applyFont="1" applyFill="1" applyBorder="1" applyAlignment="1" applyProtection="1">
      <alignment horizontal="center" wrapText="1"/>
    </xf>
    <xf numFmtId="0" fontId="36" fillId="14" borderId="128" xfId="0" applyNumberFormat="1" applyFont="1" applyFill="1" applyBorder="1" applyAlignment="1" applyProtection="1">
      <alignment horizontal="center" wrapText="1"/>
    </xf>
    <xf numFmtId="0" fontId="13" fillId="0" borderId="121" xfId="0" applyNumberFormat="1" applyFont="1" applyFill="1" applyBorder="1" applyAlignment="1" applyProtection="1">
      <alignment horizontal="center" wrapText="1"/>
    </xf>
    <xf numFmtId="0" fontId="9" fillId="0" borderId="93" xfId="0" applyNumberFormat="1" applyFont="1" applyFill="1" applyBorder="1" applyAlignment="1" applyProtection="1"/>
    <xf numFmtId="0" fontId="13" fillId="14" borderId="102" xfId="0" applyNumberFormat="1" applyFont="1" applyFill="1" applyBorder="1" applyAlignment="1" applyProtection="1">
      <alignment horizontal="center"/>
    </xf>
    <xf numFmtId="0" fontId="9" fillId="0" borderId="121" xfId="0" applyNumberFormat="1" applyFont="1" applyFill="1" applyBorder="1" applyAlignment="1" applyProtection="1">
      <alignment horizontal="left" vertical="center" wrapText="1" indent="1"/>
    </xf>
    <xf numFmtId="164" fontId="36" fillId="14" borderId="102" xfId="0" quotePrefix="1" applyNumberFormat="1" applyFont="1" applyFill="1" applyBorder="1" applyAlignment="1" applyProtection="1">
      <alignment horizontal="center"/>
    </xf>
    <xf numFmtId="0" fontId="36" fillId="14" borderId="102" xfId="0" quotePrefix="1" applyNumberFormat="1" applyFont="1" applyFill="1" applyBorder="1" applyAlignment="1" applyProtection="1">
      <alignment horizontal="center"/>
    </xf>
    <xf numFmtId="0" fontId="8" fillId="0" borderId="134" xfId="0" applyNumberFormat="1" applyFont="1" applyFill="1" applyBorder="1" applyAlignment="1" applyProtection="1">
      <alignment horizontal="left" vertical="center" wrapText="1" indent="1"/>
    </xf>
    <xf numFmtId="0" fontId="10" fillId="0" borderId="118" xfId="0" applyNumberFormat="1" applyFont="1" applyFill="1" applyBorder="1" applyAlignment="1" applyProtection="1">
      <alignment vertical="center"/>
    </xf>
    <xf numFmtId="169" fontId="10" fillId="0" borderId="121" xfId="0" applyNumberFormat="1" applyFont="1" applyFill="1" applyBorder="1" applyAlignment="1" applyProtection="1">
      <alignment horizontal="left" vertical="center"/>
    </xf>
    <xf numFmtId="0" fontId="10" fillId="0" borderId="134" xfId="0" applyNumberFormat="1" applyFont="1" applyFill="1" applyBorder="1" applyAlignment="1" applyProtection="1">
      <alignment vertical="top"/>
    </xf>
    <xf numFmtId="0" fontId="13" fillId="0" borderId="109" xfId="0" applyNumberFormat="1" applyFont="1" applyFill="1" applyBorder="1" applyAlignment="1" applyProtection="1">
      <alignment horizontal="center"/>
    </xf>
    <xf numFmtId="0" fontId="10" fillId="0" borderId="118" xfId="0" applyNumberFormat="1" applyFont="1" applyFill="1" applyBorder="1" applyAlignment="1" applyProtection="1">
      <alignment wrapText="1"/>
    </xf>
    <xf numFmtId="0" fontId="10" fillId="0" borderId="126" xfId="0" applyNumberFormat="1" applyFont="1" applyFill="1" applyBorder="1" applyAlignment="1" applyProtection="1">
      <alignment horizontal="center"/>
    </xf>
    <xf numFmtId="0" fontId="10" fillId="0" borderId="130" xfId="0" applyNumberFormat="1" applyFont="1" applyFill="1" applyBorder="1" applyAlignment="1" applyProtection="1">
      <alignment horizontal="center"/>
    </xf>
    <xf numFmtId="0" fontId="10" fillId="0" borderId="112" xfId="0" applyNumberFormat="1" applyFont="1" applyFill="1" applyBorder="1" applyAlignment="1" applyProtection="1">
      <alignment horizontal="center"/>
    </xf>
    <xf numFmtId="0" fontId="10" fillId="0" borderId="142" xfId="0" applyNumberFormat="1" applyFont="1" applyFill="1" applyBorder="1" applyAlignment="1" applyProtection="1">
      <alignment horizontal="center"/>
    </xf>
    <xf numFmtId="0" fontId="7" fillId="0" borderId="33" xfId="0" applyNumberFormat="1" applyFont="1" applyFill="1" applyBorder="1" applyAlignment="1" applyProtection="1"/>
    <xf numFmtId="0" fontId="10" fillId="0" borderId="84" xfId="0" applyNumberFormat="1" applyFont="1" applyFill="1" applyBorder="1" applyAlignment="1" applyProtection="1">
      <alignment horizontal="center"/>
    </xf>
    <xf numFmtId="0" fontId="7" fillId="0" borderId="83" xfId="0" applyNumberFormat="1" applyFont="1" applyFill="1" applyBorder="1" applyAlignment="1" applyProtection="1">
      <alignment vertical="center" wrapText="1"/>
    </xf>
    <xf numFmtId="0" fontId="7" fillId="0" borderId="124" xfId="0" applyNumberFormat="1" applyFont="1" applyFill="1" applyBorder="1" applyAlignment="1" applyProtection="1">
      <alignment vertical="center" wrapText="1"/>
    </xf>
    <xf numFmtId="0" fontId="10" fillId="0" borderId="123" xfId="0" applyNumberFormat="1" applyFont="1" applyFill="1" applyBorder="1" applyAlignment="1" applyProtection="1">
      <alignment horizontal="right" vertical="center"/>
    </xf>
    <xf numFmtId="0" fontId="10" fillId="0" borderId="121" xfId="0" applyNumberFormat="1" applyFont="1" applyFill="1" applyBorder="1" applyAlignment="1" applyProtection="1">
      <alignment horizontal="center" vertical="center"/>
    </xf>
    <xf numFmtId="0" fontId="10" fillId="0" borderId="121" xfId="0" applyNumberFormat="1" applyFont="1" applyFill="1" applyBorder="1" applyAlignment="1" applyProtection="1">
      <alignment horizontal="center"/>
    </xf>
    <xf numFmtId="0" fontId="8" fillId="0" borderId="121" xfId="0" quotePrefix="1" applyNumberFormat="1" applyFont="1" applyFill="1" applyBorder="1" applyAlignment="1" applyProtection="1">
      <alignment horizontal="left" vertical="center" indent="1"/>
    </xf>
    <xf numFmtId="0" fontId="8" fillId="0" borderId="127" xfId="0" applyNumberFormat="1" applyFont="1" applyFill="1" applyBorder="1" applyAlignment="1" applyProtection="1">
      <alignment horizontal="left" vertical="center"/>
    </xf>
    <xf numFmtId="0" fontId="8" fillId="0" borderId="117" xfId="0" quotePrefix="1" applyNumberFormat="1" applyFont="1" applyFill="1" applyBorder="1" applyAlignment="1" applyProtection="1">
      <alignment horizontal="left" vertical="center" indent="1"/>
    </xf>
    <xf numFmtId="0" fontId="10" fillId="0" borderId="134" xfId="0" applyNumberFormat="1" applyFont="1" applyFill="1" applyBorder="1" applyAlignment="1" applyProtection="1">
      <alignment wrapText="1"/>
    </xf>
    <xf numFmtId="0" fontId="10" fillId="0" borderId="93" xfId="0" applyNumberFormat="1" applyFont="1" applyFill="1" applyBorder="1" applyAlignment="1" applyProtection="1">
      <alignment wrapText="1"/>
    </xf>
    <xf numFmtId="0" fontId="10" fillId="0" borderId="83" xfId="0" applyNumberFormat="1" applyFont="1" applyFill="1" applyBorder="1" applyAlignment="1" applyProtection="1">
      <alignment vertical="center" wrapText="1"/>
    </xf>
    <xf numFmtId="0" fontId="10" fillId="0" borderId="83" xfId="0" quotePrefix="1" applyNumberFormat="1" applyFont="1" applyFill="1" applyBorder="1" applyAlignment="1" applyProtection="1">
      <alignment horizontal="center"/>
    </xf>
    <xf numFmtId="0" fontId="8" fillId="0" borderId="127" xfId="0" applyNumberFormat="1" applyFont="1" applyFill="1" applyBorder="1" applyAlignment="1" applyProtection="1">
      <alignment horizontal="left" vertical="center" indent="1"/>
    </xf>
    <xf numFmtId="0" fontId="10" fillId="0" borderId="125" xfId="0" applyNumberFormat="1" applyFont="1" applyFill="1" applyBorder="1" applyAlignment="1" applyProtection="1">
      <alignment wrapText="1"/>
    </xf>
    <xf numFmtId="0" fontId="10" fillId="0" borderId="128" xfId="0" applyNumberFormat="1" applyFont="1" applyFill="1" applyBorder="1" applyAlignment="1" applyProtection="1">
      <alignment horizontal="center"/>
    </xf>
    <xf numFmtId="0" fontId="10" fillId="0" borderId="108" xfId="0" applyNumberFormat="1" applyFont="1" applyFill="1" applyBorder="1" applyAlignment="1" applyProtection="1">
      <alignment horizontal="center"/>
    </xf>
    <xf numFmtId="0" fontId="9" fillId="0" borderId="134" xfId="0" applyNumberFormat="1" applyFont="1" applyFill="1" applyBorder="1" applyAlignment="1" applyProtection="1">
      <alignment vertical="center"/>
    </xf>
    <xf numFmtId="0" fontId="10" fillId="0" borderId="77" xfId="0" applyNumberFormat="1" applyFont="1" applyFill="1" applyBorder="1" applyAlignment="1" applyProtection="1">
      <alignment horizontal="center" vertical="center"/>
    </xf>
    <xf numFmtId="49" fontId="10" fillId="12" borderId="111" xfId="0" applyNumberFormat="1" applyFont="1" applyFill="1" applyBorder="1" applyAlignment="1" applyProtection="1">
      <alignment horizontal="center" vertical="center"/>
    </xf>
    <xf numFmtId="0" fontId="10" fillId="0" borderId="112" xfId="0" applyNumberFormat="1" applyFont="1" applyFill="1" applyBorder="1" applyAlignment="1" applyProtection="1">
      <alignment horizontal="center" vertical="center"/>
    </xf>
    <xf numFmtId="0" fontId="9" fillId="0" borderId="144" xfId="0" applyNumberFormat="1" applyFont="1" applyFill="1" applyBorder="1" applyAlignment="1" applyProtection="1">
      <alignment horizontal="center" vertical="center"/>
    </xf>
    <xf numFmtId="0" fontId="10" fillId="0" borderId="132" xfId="0" applyNumberFormat="1" applyFont="1" applyFill="1" applyBorder="1" applyAlignment="1" applyProtection="1">
      <alignment horizontal="left" vertical="center"/>
    </xf>
    <xf numFmtId="0" fontId="9" fillId="0" borderId="145" xfId="0" applyNumberFormat="1" applyFont="1" applyFill="1" applyBorder="1" applyAlignment="1" applyProtection="1">
      <alignment horizontal="center" vertical="center"/>
    </xf>
    <xf numFmtId="49" fontId="13" fillId="9" borderId="146" xfId="35" applyBorder="1">
      <alignment horizontal="center"/>
    </xf>
    <xf numFmtId="49" fontId="13" fillId="9" borderId="147" xfId="36" applyBorder="1">
      <alignment horizontal="center" vertical="center"/>
    </xf>
    <xf numFmtId="169" fontId="9" fillId="7" borderId="147" xfId="37" applyBorder="1">
      <alignment vertical="center"/>
      <protection locked="0"/>
    </xf>
    <xf numFmtId="169" fontId="9" fillId="10" borderId="147" xfId="38" applyBorder="1">
      <alignment vertical="center"/>
      <protection locked="0"/>
    </xf>
    <xf numFmtId="0" fontId="9" fillId="0" borderId="148" xfId="0" applyNumberFormat="1" applyFont="1" applyFill="1" applyBorder="1" applyAlignment="1" applyProtection="1">
      <alignment horizontal="center" vertical="center"/>
    </xf>
    <xf numFmtId="0" fontId="13" fillId="0" borderId="130" xfId="0" applyNumberFormat="1" applyFont="1" applyFill="1" applyBorder="1" applyAlignment="1" applyProtection="1">
      <alignment horizontal="center" vertical="center"/>
    </xf>
    <xf numFmtId="0" fontId="9" fillId="0" borderId="134" xfId="0" applyNumberFormat="1" applyFont="1" applyFill="1" applyBorder="1" applyAlignment="1" applyProtection="1"/>
    <xf numFmtId="169" fontId="10" fillId="0" borderId="83" xfId="41" applyBorder="1">
      <alignment horizontal="right" vertical="center"/>
    </xf>
    <xf numFmtId="0" fontId="9" fillId="0" borderId="119" xfId="0" applyNumberFormat="1" applyFont="1" applyFill="1" applyBorder="1" applyAlignment="1" applyProtection="1">
      <alignment horizontal="left" vertical="center" wrapText="1" indent="1"/>
    </xf>
    <xf numFmtId="0" fontId="9" fillId="0" borderId="131" xfId="0" applyNumberFormat="1" applyFont="1" applyFill="1" applyBorder="1" applyAlignment="1" applyProtection="1">
      <alignment horizontal="left" vertical="center" wrapText="1" indent="1"/>
    </xf>
    <xf numFmtId="0" fontId="9" fillId="0" borderId="90" xfId="0" applyNumberFormat="1" applyFont="1" applyFill="1" applyBorder="1" applyAlignment="1" applyProtection="1">
      <alignment horizontal="left" vertical="center" wrapText="1" indent="1"/>
    </xf>
    <xf numFmtId="0" fontId="9" fillId="0" borderId="119" xfId="0" applyNumberFormat="1" applyFont="1" applyFill="1" applyBorder="1" applyAlignment="1" applyProtection="1">
      <alignment horizontal="left" vertical="center" indent="1"/>
    </xf>
    <xf numFmtId="0" fontId="13" fillId="0" borderId="150" xfId="0" applyNumberFormat="1" applyFont="1" applyFill="1" applyBorder="1" applyAlignment="1" applyProtection="1">
      <alignment horizontal="center" vertical="center"/>
    </xf>
    <xf numFmtId="0" fontId="13" fillId="0" borderId="106" xfId="0" applyNumberFormat="1" applyFont="1" applyFill="1" applyBorder="1" applyAlignment="1" applyProtection="1">
      <alignment horizontal="center"/>
    </xf>
    <xf numFmtId="0" fontId="9" fillId="0" borderId="151" xfId="0" applyNumberFormat="1" applyFont="1" applyFill="1" applyBorder="1" applyAlignment="1" applyProtection="1">
      <alignment horizontal="left" vertical="center" indent="1"/>
    </xf>
    <xf numFmtId="0" fontId="9" fillId="0" borderId="132" xfId="0" applyNumberFormat="1" applyFont="1" applyFill="1" applyBorder="1" applyAlignment="1" applyProtection="1">
      <alignment horizontal="left" vertical="center" indent="1"/>
    </xf>
    <xf numFmtId="49" fontId="13" fillId="9" borderId="146" xfId="0" applyNumberFormat="1" applyFont="1" applyFill="1" applyBorder="1" applyAlignment="1" applyProtection="1">
      <alignment horizontal="center" vertical="center"/>
    </xf>
    <xf numFmtId="0" fontId="13" fillId="0" borderId="116" xfId="0" applyNumberFormat="1" applyFont="1" applyFill="1" applyBorder="1" applyAlignment="1" applyProtection="1">
      <alignment horizontal="center"/>
    </xf>
    <xf numFmtId="49" fontId="13" fillId="9" borderId="152" xfId="0" applyNumberFormat="1" applyFont="1" applyFill="1" applyBorder="1" applyAlignment="1" applyProtection="1">
      <alignment horizontal="center" vertical="center"/>
    </xf>
    <xf numFmtId="0" fontId="9" fillId="0" borderId="153" xfId="0" applyNumberFormat="1" applyFont="1" applyFill="1" applyBorder="1" applyAlignment="1" applyProtection="1">
      <alignment horizontal="center" vertical="center"/>
    </xf>
    <xf numFmtId="0" fontId="7" fillId="0" borderId="90" xfId="0" applyNumberFormat="1" applyFont="1" applyFill="1" applyBorder="1" applyAlignment="1" applyProtection="1">
      <alignment horizontal="left" vertical="center" indent="1"/>
    </xf>
    <xf numFmtId="0" fontId="10" fillId="0" borderId="125" xfId="0" applyNumberFormat="1" applyFont="1" applyFill="1" applyBorder="1" applyAlignment="1" applyProtection="1"/>
    <xf numFmtId="0" fontId="7" fillId="0" borderId="118" xfId="0" applyNumberFormat="1" applyFont="1" applyFill="1" applyBorder="1" applyAlignment="1" applyProtection="1"/>
    <xf numFmtId="0" fontId="9" fillId="0" borderId="149" xfId="0" applyNumberFormat="1" applyFont="1" applyFill="1" applyBorder="1" applyAlignment="1" applyProtection="1">
      <alignment vertical="center"/>
    </xf>
    <xf numFmtId="0" fontId="9" fillId="0" borderId="154" xfId="0" applyNumberFormat="1" applyFont="1" applyFill="1" applyBorder="1" applyAlignment="1" applyProtection="1">
      <alignment vertical="center"/>
    </xf>
    <xf numFmtId="0" fontId="13" fillId="0" borderId="147" xfId="0" applyNumberFormat="1" applyFont="1" applyFill="1" applyBorder="1" applyAlignment="1" applyProtection="1">
      <alignment horizontal="center"/>
    </xf>
    <xf numFmtId="0" fontId="8" fillId="14" borderId="131" xfId="0" applyNumberFormat="1" applyFont="1" applyFill="1" applyBorder="1" applyAlignment="1" applyProtection="1">
      <alignment horizontal="left" vertical="center" wrapText="1" indent="1"/>
    </xf>
    <xf numFmtId="169" fontId="10" fillId="0" borderId="147" xfId="41" applyBorder="1">
      <alignment horizontal="right" vertical="center"/>
    </xf>
    <xf numFmtId="0" fontId="9" fillId="0" borderId="147" xfId="0" applyNumberFormat="1" applyFont="1" applyFill="1" applyBorder="1" applyAlignment="1" applyProtection="1">
      <alignment horizontal="center" vertical="center"/>
    </xf>
    <xf numFmtId="0" fontId="8" fillId="0" borderId="147" xfId="0" applyNumberFormat="1" applyFont="1" applyFill="1" applyBorder="1" applyAlignment="1" applyProtection="1">
      <alignment horizontal="left" vertical="center" wrapText="1" indent="1"/>
    </xf>
    <xf numFmtId="0" fontId="7" fillId="0" borderId="127" xfId="0" applyNumberFormat="1" applyFont="1" applyFill="1" applyBorder="1" applyAlignment="1" applyProtection="1">
      <alignment vertical="center"/>
    </xf>
    <xf numFmtId="0" fontId="9" fillId="0" borderId="155" xfId="0" applyNumberFormat="1" applyFont="1" applyFill="1" applyBorder="1" applyAlignment="1" applyProtection="1">
      <alignment horizontal="center" vertical="center"/>
    </xf>
    <xf numFmtId="0" fontId="10" fillId="0" borderId="156" xfId="0" applyNumberFormat="1" applyFont="1" applyFill="1" applyBorder="1" applyAlignment="1" applyProtection="1"/>
    <xf numFmtId="0" fontId="13" fillId="0" borderId="157" xfId="0" applyNumberFormat="1" applyFont="1" applyFill="1" applyBorder="1" applyAlignment="1" applyProtection="1">
      <alignment horizontal="center"/>
    </xf>
    <xf numFmtId="0" fontId="7" fillId="0" borderId="158" xfId="0" applyNumberFormat="1" applyFont="1" applyFill="1" applyBorder="1" applyAlignment="1" applyProtection="1">
      <alignment vertical="center"/>
    </xf>
    <xf numFmtId="0" fontId="9" fillId="0" borderId="159" xfId="0" applyNumberFormat="1" applyFont="1" applyFill="1" applyBorder="1" applyAlignment="1" applyProtection="1">
      <alignment vertical="center"/>
    </xf>
    <xf numFmtId="0" fontId="9" fillId="0" borderId="160" xfId="0" applyNumberFormat="1" applyFont="1" applyFill="1" applyBorder="1" applyAlignment="1" applyProtection="1">
      <alignment vertical="center"/>
    </xf>
    <xf numFmtId="0" fontId="9" fillId="0" borderId="161" xfId="0" applyNumberFormat="1" applyFont="1" applyFill="1" applyBorder="1" applyAlignment="1" applyProtection="1">
      <alignment vertical="center"/>
    </xf>
    <xf numFmtId="0" fontId="8" fillId="0" borderId="131" xfId="0" applyNumberFormat="1" applyFont="1" applyFill="1" applyBorder="1" applyAlignment="1" applyProtection="1">
      <alignment horizontal="left" vertical="center" indent="1"/>
    </xf>
    <xf numFmtId="0" fontId="8" fillId="0" borderId="127" xfId="0" applyNumberFormat="1" applyFont="1" applyFill="1" applyBorder="1" applyAlignment="1" applyProtection="1">
      <alignment horizontal="left" vertical="center" wrapText="1" indent="1"/>
    </xf>
    <xf numFmtId="49" fontId="13" fillId="9" borderId="129" xfId="35" applyBorder="1">
      <alignment horizontal="center"/>
    </xf>
    <xf numFmtId="0" fontId="13" fillId="0" borderId="160" xfId="0" applyNumberFormat="1" applyFont="1" applyFill="1" applyBorder="1" applyAlignment="1" applyProtection="1">
      <alignment horizontal="center"/>
    </xf>
    <xf numFmtId="0" fontId="13" fillId="0" borderId="162" xfId="0" applyNumberFormat="1" applyFont="1" applyFill="1" applyBorder="1" applyAlignment="1" applyProtection="1">
      <alignment horizontal="center"/>
    </xf>
    <xf numFmtId="0" fontId="9" fillId="0" borderId="161" xfId="0" applyNumberFormat="1" applyFont="1" applyFill="1" applyBorder="1" applyAlignment="1" applyProtection="1">
      <alignment horizontal="left" vertical="center" wrapText="1" indent="1"/>
    </xf>
    <xf numFmtId="0" fontId="9" fillId="0" borderId="163" xfId="0" applyNumberFormat="1" applyFont="1" applyFill="1" applyBorder="1" applyAlignment="1" applyProtection="1">
      <alignment horizontal="center" vertical="center" wrapText="1"/>
    </xf>
    <xf numFmtId="0" fontId="13" fillId="0" borderId="164" xfId="0" applyNumberFormat="1" applyFont="1" applyFill="1" applyBorder="1" applyAlignment="1" applyProtection="1">
      <alignment horizontal="center"/>
    </xf>
    <xf numFmtId="0" fontId="13" fillId="0" borderId="165" xfId="0" applyNumberFormat="1" applyFont="1" applyFill="1" applyBorder="1" applyAlignment="1" applyProtection="1">
      <alignment horizontal="center"/>
    </xf>
    <xf numFmtId="0" fontId="26" fillId="0" borderId="0" xfId="0" applyNumberFormat="1" applyFont="1" applyFill="1" applyAlignment="1" applyProtection="1">
      <alignment vertical="center"/>
    </xf>
    <xf numFmtId="0" fontId="9" fillId="0" borderId="77" xfId="0" applyNumberFormat="1" applyFont="1" applyFill="1" applyBorder="1" applyAlignment="1" applyProtection="1">
      <alignment vertical="center"/>
    </xf>
    <xf numFmtId="0" fontId="9" fillId="0" borderId="111" xfId="0" applyNumberFormat="1" applyFont="1" applyFill="1" applyBorder="1" applyAlignment="1" applyProtection="1">
      <alignment vertical="center"/>
    </xf>
    <xf numFmtId="0" fontId="9" fillId="0" borderId="116" xfId="0" applyNumberFormat="1" applyFont="1" applyFill="1" applyBorder="1" applyAlignment="1" applyProtection="1">
      <alignment vertical="center"/>
    </xf>
    <xf numFmtId="0" fontId="9" fillId="0" borderId="130" xfId="0" applyNumberFormat="1" applyFont="1" applyFill="1" applyBorder="1" applyAlignment="1" applyProtection="1">
      <alignment vertical="center"/>
    </xf>
    <xf numFmtId="0" fontId="9" fillId="0" borderId="166" xfId="0" applyNumberFormat="1" applyFont="1" applyFill="1" applyBorder="1" applyAlignment="1" applyProtection="1">
      <alignment vertical="center"/>
    </xf>
    <xf numFmtId="0" fontId="9" fillId="0" borderId="112" xfId="0" applyNumberFormat="1" applyFont="1" applyFill="1" applyBorder="1" applyAlignment="1" applyProtection="1">
      <alignment horizontal="center" vertical="center"/>
    </xf>
    <xf numFmtId="0" fontId="9" fillId="0" borderId="26" xfId="0" applyNumberFormat="1" applyFont="1" applyFill="1" applyBorder="1" applyAlignment="1" applyProtection="1">
      <alignment horizontal="left" vertical="center" indent="1"/>
    </xf>
    <xf numFmtId="0" fontId="9" fillId="0" borderId="163" xfId="0" applyNumberFormat="1" applyFont="1" applyFill="1" applyBorder="1" applyAlignment="1" applyProtection="1">
      <alignment horizontal="center" vertical="center"/>
    </xf>
    <xf numFmtId="0" fontId="9" fillId="0" borderId="26" xfId="0" applyNumberFormat="1" applyFont="1" applyFill="1" applyBorder="1" applyAlignment="1" applyProtection="1">
      <alignment vertical="center"/>
    </xf>
    <xf numFmtId="169" fontId="8" fillId="0" borderId="102" xfId="0" applyNumberFormat="1" applyFont="1" applyFill="1" applyBorder="1" applyAlignment="1" applyProtection="1">
      <alignment horizontal="right" vertical="center" wrapText="1"/>
    </xf>
    <xf numFmtId="0" fontId="9" fillId="0" borderId="164" xfId="0" applyNumberFormat="1" applyFont="1" applyFill="1" applyBorder="1" applyAlignment="1" applyProtection="1">
      <alignment vertical="center"/>
    </xf>
    <xf numFmtId="0" fontId="10" fillId="12" borderId="134" xfId="0" applyNumberFormat="1" applyFont="1" applyFill="1" applyBorder="1" applyAlignment="1" applyProtection="1">
      <alignment wrapText="1"/>
    </xf>
    <xf numFmtId="0" fontId="13" fillId="0" borderId="116" xfId="0" applyNumberFormat="1" applyFont="1" applyFill="1" applyBorder="1" applyAlignment="1" applyProtection="1">
      <alignment horizontal="center" vertical="top"/>
    </xf>
    <xf numFmtId="49" fontId="13" fillId="9" borderId="161" xfId="0" applyNumberFormat="1" applyFont="1" applyFill="1" applyBorder="1" applyAlignment="1" applyProtection="1">
      <alignment horizontal="center" vertical="center"/>
    </xf>
    <xf numFmtId="0" fontId="9" fillId="14" borderId="26" xfId="0" applyNumberFormat="1" applyFont="1" applyFill="1" applyBorder="1" applyAlignment="1" applyProtection="1">
      <alignment horizontal="left" vertical="center" wrapText="1" indent="1"/>
    </xf>
    <xf numFmtId="0" fontId="9" fillId="14" borderId="26" xfId="0" applyNumberFormat="1" applyFont="1" applyFill="1" applyBorder="1" applyAlignment="1" applyProtection="1">
      <alignment horizontal="left" vertical="center" indent="1"/>
    </xf>
    <xf numFmtId="0" fontId="10" fillId="0" borderId="26" xfId="0" applyNumberFormat="1" applyFont="1" applyFill="1" applyBorder="1" applyAlignment="1" applyProtection="1">
      <alignment vertical="center"/>
    </xf>
    <xf numFmtId="49" fontId="13" fillId="9" borderId="111" xfId="0" applyNumberFormat="1" applyFont="1" applyFill="1" applyBorder="1" applyAlignment="1" applyProtection="1">
      <alignment horizontal="center" vertical="center"/>
    </xf>
    <xf numFmtId="0" fontId="10" fillId="0" borderId="119" xfId="0" applyNumberFormat="1" applyFont="1" applyFill="1" applyBorder="1" applyAlignment="1" applyProtection="1">
      <alignment vertical="center"/>
    </xf>
    <xf numFmtId="169" fontId="10" fillId="0" borderId="121" xfId="34" applyBorder="1">
      <alignment horizontal="right" vertical="center"/>
    </xf>
    <xf numFmtId="0" fontId="9" fillId="0" borderId="29" xfId="0" applyNumberFormat="1" applyFont="1" applyFill="1" applyBorder="1" applyAlignment="1" applyProtection="1">
      <alignment vertical="center"/>
    </xf>
    <xf numFmtId="0" fontId="9" fillId="14" borderId="29" xfId="0" applyNumberFormat="1" applyFont="1" applyFill="1" applyBorder="1" applyAlignment="1" applyProtection="1">
      <alignment vertical="center"/>
    </xf>
    <xf numFmtId="0" fontId="9" fillId="14" borderId="83" xfId="0" applyNumberFormat="1" applyFont="1" applyFill="1" applyBorder="1" applyAlignment="1" applyProtection="1">
      <alignment vertical="center"/>
    </xf>
    <xf numFmtId="0" fontId="10" fillId="12" borderId="134" xfId="0" applyNumberFormat="1" applyFont="1" applyFill="1" applyBorder="1" applyAlignment="1" applyProtection="1"/>
    <xf numFmtId="0" fontId="9" fillId="0" borderId="119" xfId="0" applyNumberFormat="1" applyFont="1" applyFill="1" applyBorder="1" applyAlignment="1" applyProtection="1">
      <alignment vertical="center"/>
    </xf>
    <xf numFmtId="0" fontId="0" fillId="0" borderId="108" xfId="0" applyBorder="1"/>
    <xf numFmtId="169" fontId="9" fillId="13" borderId="171" xfId="40" applyBorder="1">
      <alignment horizontal="right" vertical="center"/>
      <protection locked="0"/>
    </xf>
    <xf numFmtId="0" fontId="13" fillId="0" borderId="158" xfId="0" applyNumberFormat="1" applyFont="1" applyFill="1" applyBorder="1" applyAlignment="1" applyProtection="1">
      <alignment horizontal="center" vertical="center"/>
    </xf>
    <xf numFmtId="0" fontId="13" fillId="0" borderId="160" xfId="0" applyNumberFormat="1" applyFont="1" applyFill="1" applyBorder="1" applyAlignment="1" applyProtection="1">
      <alignment horizontal="center" vertical="center"/>
    </xf>
    <xf numFmtId="0" fontId="13" fillId="0" borderId="160" xfId="31" applyNumberFormat="1" applyFont="1" applyFill="1" applyBorder="1" applyAlignment="1" applyProtection="1">
      <alignment horizontal="center" vertical="center"/>
    </xf>
    <xf numFmtId="49" fontId="13" fillId="9" borderId="169" xfId="36" applyBorder="1">
      <alignment horizontal="center" vertical="center"/>
    </xf>
    <xf numFmtId="0" fontId="8" fillId="0" borderId="165" xfId="0" applyFont="1" applyBorder="1" applyAlignment="1" applyProtection="1">
      <alignment vertical="center"/>
    </xf>
    <xf numFmtId="0" fontId="13" fillId="0" borderId="158" xfId="0" applyNumberFormat="1" applyFont="1" applyFill="1" applyBorder="1" applyAlignment="1" applyProtection="1">
      <alignment horizontal="center" vertical="top"/>
    </xf>
    <xf numFmtId="49" fontId="13" fillId="12" borderId="165" xfId="0" applyNumberFormat="1" applyFont="1" applyFill="1" applyBorder="1" applyAlignment="1" applyProtection="1">
      <alignment horizontal="center"/>
    </xf>
    <xf numFmtId="0" fontId="8" fillId="0" borderId="109" xfId="0" applyFont="1" applyBorder="1" applyProtection="1"/>
    <xf numFmtId="0" fontId="0" fillId="0" borderId="29" xfId="0" applyBorder="1" applyProtection="1"/>
    <xf numFmtId="0" fontId="36" fillId="0" borderId="134" xfId="0" applyNumberFormat="1" applyFont="1" applyFill="1" applyBorder="1" applyAlignment="1" applyProtection="1">
      <alignment horizontal="center" vertical="center" wrapText="1"/>
    </xf>
    <xf numFmtId="0" fontId="36" fillId="0" borderId="109" xfId="0" applyNumberFormat="1" applyFont="1" applyFill="1" applyBorder="1" applyAlignment="1" applyProtection="1">
      <alignment horizontal="center" vertical="center" wrapText="1"/>
    </xf>
    <xf numFmtId="0" fontId="8" fillId="0" borderId="90" xfId="0" applyNumberFormat="1" applyFont="1" applyFill="1" applyBorder="1" applyAlignment="1" applyProtection="1">
      <alignment horizontal="left" vertical="center" indent="1"/>
    </xf>
    <xf numFmtId="0" fontId="8" fillId="0" borderId="119" xfId="0" applyNumberFormat="1" applyFont="1" applyFill="1" applyBorder="1" applyAlignment="1" applyProtection="1">
      <alignment horizontal="left" vertical="center" indent="1"/>
    </xf>
    <xf numFmtId="0" fontId="8" fillId="0" borderId="134" xfId="0" applyNumberFormat="1" applyFont="1" applyFill="1" applyBorder="1" applyAlignment="1" applyProtection="1">
      <alignment horizontal="left" vertical="center" indent="1"/>
    </xf>
    <xf numFmtId="0" fontId="13" fillId="0" borderId="134" xfId="0" applyNumberFormat="1" applyFont="1" applyFill="1" applyBorder="1" applyAlignment="1" applyProtection="1">
      <alignment horizontal="center"/>
    </xf>
    <xf numFmtId="0" fontId="10" fillId="0" borderId="169" xfId="0" applyNumberFormat="1" applyFont="1" applyFill="1" applyBorder="1" applyAlignment="1" applyProtection="1">
      <alignment wrapText="1"/>
    </xf>
    <xf numFmtId="0" fontId="13" fillId="0" borderId="169" xfId="0" applyNumberFormat="1" applyFont="1" applyFill="1" applyBorder="1" applyAlignment="1" applyProtection="1">
      <alignment horizontal="center"/>
    </xf>
    <xf numFmtId="0" fontId="13" fillId="0" borderId="169" xfId="0" applyNumberFormat="1" applyFont="1" applyFill="1" applyBorder="1" applyAlignment="1" applyProtection="1">
      <alignment horizontal="center" vertical="top"/>
    </xf>
    <xf numFmtId="0" fontId="13" fillId="0" borderId="83" xfId="0" applyNumberFormat="1" applyFont="1" applyFill="1" applyBorder="1" applyAlignment="1" applyProtection="1">
      <alignment horizontal="center" vertical="top"/>
    </xf>
    <xf numFmtId="0" fontId="9" fillId="0" borderId="121" xfId="0" applyNumberFormat="1" applyFont="1" applyFill="1" applyBorder="1" applyAlignment="1" applyProtection="1">
      <alignment vertical="center"/>
    </xf>
    <xf numFmtId="0" fontId="9" fillId="0" borderId="121" xfId="0" applyNumberFormat="1" applyFont="1" applyFill="1" applyBorder="1" applyProtection="1"/>
    <xf numFmtId="0" fontId="7" fillId="0" borderId="121" xfId="0" applyNumberFormat="1" applyFont="1" applyFill="1" applyBorder="1" applyAlignment="1" applyProtection="1">
      <alignment vertical="center" wrapText="1"/>
    </xf>
    <xf numFmtId="0" fontId="15" fillId="0" borderId="29" xfId="0" applyNumberFormat="1" applyFont="1" applyFill="1" applyBorder="1" applyAlignment="1" applyProtection="1"/>
    <xf numFmtId="0" fontId="10" fillId="0" borderId="156" xfId="0" applyNumberFormat="1" applyFont="1" applyFill="1" applyBorder="1" applyAlignment="1" applyProtection="1">
      <alignment vertical="center"/>
    </xf>
    <xf numFmtId="0" fontId="10" fillId="0" borderId="169" xfId="0" applyNumberFormat="1" applyFont="1" applyFill="1" applyBorder="1" applyAlignment="1" applyProtection="1">
      <alignment horizontal="center"/>
    </xf>
    <xf numFmtId="0" fontId="10" fillId="0" borderId="160" xfId="0" applyNumberFormat="1" applyFont="1" applyFill="1" applyBorder="1" applyAlignment="1" applyProtection="1">
      <alignment horizontal="center" vertical="top"/>
    </xf>
    <xf numFmtId="0" fontId="10" fillId="0" borderId="160" xfId="0" applyNumberFormat="1" applyFont="1" applyFill="1" applyBorder="1" applyAlignment="1" applyProtection="1">
      <alignment horizontal="center"/>
    </xf>
    <xf numFmtId="174" fontId="7" fillId="12" borderId="152" xfId="0" applyNumberFormat="1" applyFont="1" applyFill="1" applyBorder="1" applyAlignment="1" applyProtection="1">
      <alignment horizontal="center" wrapText="1"/>
    </xf>
    <xf numFmtId="0" fontId="9" fillId="0" borderId="172" xfId="0" applyNumberFormat="1" applyFont="1" applyFill="1" applyBorder="1" applyAlignment="1" applyProtection="1">
      <alignment horizontal="left" vertical="center" indent="1"/>
    </xf>
    <xf numFmtId="0" fontId="9" fillId="0" borderId="173" xfId="0" applyNumberFormat="1" applyFont="1" applyFill="1" applyBorder="1" applyAlignment="1" applyProtection="1">
      <alignment horizontal="center" vertical="center"/>
    </xf>
    <xf numFmtId="0" fontId="10" fillId="0" borderId="121" xfId="0" applyNumberFormat="1" applyFont="1" applyFill="1" applyBorder="1" applyAlignment="1" applyProtection="1">
      <alignment horizontal="left" vertical="center" indent="1"/>
    </xf>
    <xf numFmtId="0" fontId="9" fillId="0" borderId="29" xfId="0" quotePrefix="1" applyNumberFormat="1" applyFont="1" applyFill="1" applyBorder="1" applyAlignment="1" applyProtection="1">
      <alignment horizontal="center" vertical="center"/>
    </xf>
    <xf numFmtId="0" fontId="9" fillId="0" borderId="124" xfId="0" applyNumberFormat="1" applyFont="1" applyFill="1" applyBorder="1" applyAlignment="1" applyProtection="1">
      <alignment horizontal="left" vertical="center"/>
    </xf>
    <xf numFmtId="169" fontId="10" fillId="0" borderId="174" xfId="0" applyNumberFormat="1" applyFont="1" applyFill="1" applyBorder="1" applyAlignment="1" applyProtection="1">
      <alignment horizontal="right" vertical="center"/>
    </xf>
    <xf numFmtId="169" fontId="10" fillId="0" borderId="174" xfId="0" applyNumberFormat="1" applyFont="1" applyFill="1" applyBorder="1" applyAlignment="1" applyProtection="1">
      <alignment vertical="center"/>
    </xf>
    <xf numFmtId="0" fontId="9" fillId="0" borderId="162" xfId="0" applyNumberFormat="1" applyFont="1" applyFill="1" applyBorder="1" applyAlignment="1" applyProtection="1">
      <alignment horizontal="center" vertical="center"/>
    </xf>
    <xf numFmtId="49" fontId="13" fillId="9" borderId="121" xfId="36" quotePrefix="1" applyBorder="1">
      <alignment horizontal="center" vertical="center"/>
    </xf>
    <xf numFmtId="0" fontId="0" fillId="0" borderId="156" xfId="0" applyBorder="1" applyProtection="1"/>
    <xf numFmtId="49" fontId="13" fillId="9" borderId="146" xfId="0" applyNumberFormat="1" applyFont="1" applyFill="1" applyBorder="1" applyAlignment="1" applyProtection="1">
      <alignment horizontal="center"/>
    </xf>
    <xf numFmtId="0" fontId="9" fillId="0" borderId="165" xfId="0" applyNumberFormat="1" applyFont="1" applyFill="1" applyBorder="1" applyAlignment="1" applyProtection="1">
      <alignment horizontal="center"/>
    </xf>
    <xf numFmtId="0" fontId="15" fillId="0" borderId="134" xfId="0" applyFont="1" applyBorder="1" applyAlignment="1" applyProtection="1">
      <alignment vertical="center"/>
    </xf>
    <xf numFmtId="169" fontId="7" fillId="0" borderId="127" xfId="0" applyNumberFormat="1" applyFont="1" applyFill="1" applyBorder="1" applyAlignment="1" applyProtection="1">
      <alignment vertical="center"/>
    </xf>
    <xf numFmtId="0" fontId="10" fillId="0" borderId="83" xfId="0" applyNumberFormat="1" applyFont="1" applyFill="1" applyBorder="1" applyAlignment="1" applyProtection="1">
      <alignment horizontal="center"/>
    </xf>
    <xf numFmtId="0" fontId="9" fillId="0" borderId="109" xfId="0" applyNumberFormat="1" applyFont="1" applyFill="1" applyBorder="1" applyAlignment="1" applyProtection="1">
      <alignment vertical="center"/>
    </xf>
    <xf numFmtId="169" fontId="8" fillId="0" borderId="127" xfId="0" quotePrefix="1" applyNumberFormat="1" applyFont="1" applyFill="1" applyBorder="1" applyAlignment="1" applyProtection="1">
      <alignment horizontal="left" vertical="center" indent="1"/>
    </xf>
    <xf numFmtId="0" fontId="9" fillId="0" borderId="175" xfId="0" applyNumberFormat="1" applyFont="1" applyFill="1" applyBorder="1" applyAlignment="1" applyProtection="1">
      <alignment horizontal="center" vertical="center"/>
    </xf>
    <xf numFmtId="169" fontId="8" fillId="0" borderId="131" xfId="0" quotePrefix="1" applyNumberFormat="1" applyFont="1" applyFill="1" applyBorder="1" applyAlignment="1" applyProtection="1">
      <alignment horizontal="left" vertical="center" indent="1"/>
    </xf>
    <xf numFmtId="0" fontId="7" fillId="0" borderId="176" xfId="0" applyNumberFormat="1" applyFont="1" applyFill="1" applyBorder="1" applyAlignment="1" applyProtection="1">
      <alignment vertical="center"/>
    </xf>
    <xf numFmtId="0" fontId="10" fillId="0" borderId="177" xfId="0" applyNumberFormat="1" applyFont="1" applyFill="1" applyBorder="1" applyAlignment="1" applyProtection="1">
      <alignment horizontal="right"/>
    </xf>
    <xf numFmtId="0" fontId="9" fillId="0" borderId="177" xfId="0" applyNumberFormat="1" applyFont="1" applyFill="1" applyBorder="1" applyAlignment="1" applyProtection="1">
      <alignment horizontal="right"/>
    </xf>
    <xf numFmtId="0" fontId="9" fillId="0" borderId="178" xfId="0" applyNumberFormat="1" applyFont="1" applyFill="1" applyBorder="1" applyProtection="1"/>
    <xf numFmtId="0" fontId="7" fillId="0" borderId="156" xfId="0" applyNumberFormat="1" applyFont="1" applyFill="1" applyBorder="1" applyAlignment="1" applyProtection="1">
      <alignment vertical="center"/>
    </xf>
    <xf numFmtId="0" fontId="13" fillId="0" borderId="170" xfId="0" applyNumberFormat="1" applyFont="1" applyFill="1" applyBorder="1" applyAlignment="1" applyProtection="1">
      <alignment horizontal="center"/>
    </xf>
    <xf numFmtId="169" fontId="7" fillId="0" borderId="131" xfId="0" applyNumberFormat="1" applyFont="1" applyFill="1" applyBorder="1" applyAlignment="1" applyProtection="1">
      <alignment horizontal="left" vertical="center" wrapText="1"/>
    </xf>
    <xf numFmtId="0" fontId="9" fillId="0" borderId="179" xfId="0" applyNumberFormat="1" applyFont="1" applyFill="1" applyBorder="1" applyAlignment="1" applyProtection="1">
      <alignment horizontal="center" vertical="center"/>
    </xf>
    <xf numFmtId="169" fontId="7" fillId="0" borderId="131" xfId="0" applyNumberFormat="1" applyFont="1" applyFill="1" applyBorder="1" applyAlignment="1" applyProtection="1">
      <alignment horizontal="left" vertical="center"/>
    </xf>
    <xf numFmtId="0" fontId="7" fillId="0" borderId="131" xfId="0" applyNumberFormat="1" applyFont="1" applyFill="1" applyBorder="1" applyAlignment="1" applyProtection="1">
      <alignment horizontal="left" vertical="center"/>
    </xf>
    <xf numFmtId="0" fontId="8" fillId="14" borderId="131" xfId="0" applyNumberFormat="1" applyFont="1" applyFill="1" applyBorder="1" applyAlignment="1" applyProtection="1">
      <alignment horizontal="left" vertical="center" indent="1"/>
    </xf>
    <xf numFmtId="0" fontId="0" fillId="0" borderId="103" xfId="0" applyNumberFormat="1" applyFill="1" applyBorder="1" applyAlignment="1" applyProtection="1">
      <alignment horizontal="center" vertical="center"/>
    </xf>
    <xf numFmtId="169" fontId="7" fillId="0" borderId="131" xfId="0" applyNumberFormat="1" applyFont="1" applyFill="1" applyBorder="1" applyAlignment="1" applyProtection="1">
      <alignment vertical="center"/>
    </xf>
    <xf numFmtId="0" fontId="7" fillId="0" borderId="131" xfId="0" applyNumberFormat="1" applyFont="1" applyFill="1" applyBorder="1" applyAlignment="1" applyProtection="1">
      <alignment horizontal="left" vertical="center" wrapText="1"/>
    </xf>
    <xf numFmtId="0" fontId="9" fillId="0" borderId="180" xfId="0" applyNumberFormat="1" applyFont="1" applyFill="1" applyBorder="1" applyAlignment="1" applyProtection="1">
      <alignment horizontal="center" vertical="center"/>
    </xf>
    <xf numFmtId="0" fontId="8" fillId="0" borderId="181" xfId="0" applyNumberFormat="1" applyFont="1" applyFill="1" applyBorder="1" applyAlignment="1" applyProtection="1">
      <alignment horizontal="left" vertical="center" wrapText="1" indent="1"/>
    </xf>
    <xf numFmtId="169" fontId="7" fillId="0" borderId="119" xfId="0" applyNumberFormat="1" applyFont="1" applyFill="1" applyBorder="1" applyAlignment="1" applyProtection="1">
      <alignment horizontal="left" vertical="center" wrapText="1"/>
    </xf>
    <xf numFmtId="0" fontId="9" fillId="0" borderId="112" xfId="0" quotePrefix="1" applyNumberFormat="1" applyFont="1" applyFill="1" applyBorder="1" applyAlignment="1" applyProtection="1">
      <alignment horizontal="center" vertical="center"/>
    </xf>
    <xf numFmtId="0" fontId="13" fillId="0" borderId="182" xfId="0" applyNumberFormat="1" applyFont="1" applyFill="1" applyBorder="1" applyAlignment="1" applyProtection="1">
      <alignment horizontal="center"/>
    </xf>
    <xf numFmtId="169" fontId="9" fillId="0" borderId="184" xfId="0" applyNumberFormat="1" applyFont="1" applyFill="1" applyBorder="1" applyAlignment="1" applyProtection="1">
      <alignment horizontal="center" vertical="center"/>
    </xf>
    <xf numFmtId="169" fontId="9" fillId="0" borderId="186" xfId="0" applyNumberFormat="1" applyFont="1" applyFill="1" applyBorder="1" applyAlignment="1" applyProtection="1">
      <alignment horizontal="center" vertical="center"/>
    </xf>
    <xf numFmtId="0" fontId="10" fillId="0" borderId="156" xfId="0" applyNumberFormat="1" applyFont="1" applyFill="1" applyBorder="1" applyAlignment="1" applyProtection="1">
      <alignment vertical="center" wrapText="1"/>
    </xf>
    <xf numFmtId="169" fontId="9" fillId="0" borderId="131" xfId="0" applyNumberFormat="1" applyFont="1" applyFill="1" applyBorder="1" applyAlignment="1" applyProtection="1">
      <alignment horizontal="left" vertical="center" wrapText="1" indent="1"/>
    </xf>
    <xf numFmtId="0" fontId="9" fillId="0" borderId="181" xfId="0" applyNumberFormat="1" applyFont="1" applyFill="1" applyBorder="1" applyAlignment="1" applyProtection="1">
      <alignment horizontal="left" vertical="center" wrapText="1" indent="1"/>
    </xf>
    <xf numFmtId="169" fontId="9" fillId="0" borderId="90" xfId="0" applyNumberFormat="1" applyFont="1" applyFill="1" applyBorder="1" applyAlignment="1" applyProtection="1">
      <alignment horizontal="left" vertical="center" wrapText="1" indent="1"/>
    </xf>
    <xf numFmtId="0" fontId="9" fillId="0" borderId="103" xfId="0" quotePrefix="1" applyNumberFormat="1" applyFont="1" applyFill="1" applyBorder="1" applyAlignment="1" applyProtection="1">
      <alignment horizontal="center" vertical="center"/>
    </xf>
    <xf numFmtId="169" fontId="10" fillId="0" borderId="172" xfId="0" applyNumberFormat="1" applyFont="1" applyFill="1" applyBorder="1" applyAlignment="1" applyProtection="1">
      <alignment horizontal="left" vertical="center" wrapText="1" indent="1"/>
    </xf>
    <xf numFmtId="0" fontId="9" fillId="0" borderId="83" xfId="0" applyNumberFormat="1" applyFont="1" applyFill="1" applyBorder="1" applyAlignment="1" applyProtection="1">
      <alignment horizontal="left" vertical="center" indent="1"/>
    </xf>
    <xf numFmtId="169" fontId="10" fillId="0" borderId="119" xfId="0" applyNumberFormat="1" applyFont="1" applyFill="1" applyBorder="1" applyAlignment="1" applyProtection="1">
      <alignment horizontal="left" vertical="center" wrapText="1" indent="1"/>
    </xf>
    <xf numFmtId="169" fontId="9" fillId="13" borderId="104" xfId="40" applyBorder="1">
      <alignment horizontal="right" vertical="center"/>
      <protection locked="0"/>
    </xf>
    <xf numFmtId="169" fontId="9" fillId="0" borderId="119" xfId="0" applyNumberFormat="1" applyFont="1" applyFill="1" applyBorder="1" applyAlignment="1" applyProtection="1">
      <alignment horizontal="left" vertical="center" wrapText="1" indent="1"/>
    </xf>
    <xf numFmtId="164" fontId="13" fillId="0" borderId="0" xfId="0" applyNumberFormat="1" applyFont="1" applyFill="1" applyBorder="1" applyAlignment="1" applyProtection="1">
      <alignment horizontal="center"/>
    </xf>
    <xf numFmtId="169" fontId="9" fillId="7" borderId="124" xfId="37" applyBorder="1">
      <alignment vertical="center"/>
      <protection locked="0"/>
    </xf>
    <xf numFmtId="0" fontId="13" fillId="0" borderId="158" xfId="0" applyNumberFormat="1" applyFont="1" applyFill="1" applyBorder="1" applyAlignment="1" applyProtection="1">
      <alignment horizontal="center"/>
    </xf>
    <xf numFmtId="0" fontId="13" fillId="0" borderId="134" xfId="0" applyNumberFormat="1" applyFont="1" applyFill="1" applyBorder="1" applyAlignment="1" applyProtection="1">
      <alignment horizontal="center" wrapText="1"/>
    </xf>
    <xf numFmtId="0" fontId="13" fillId="0" borderId="93" xfId="0" applyNumberFormat="1" applyFont="1" applyFill="1" applyBorder="1" applyAlignment="1" applyProtection="1">
      <alignment horizontal="center"/>
    </xf>
    <xf numFmtId="0" fontId="9" fillId="0" borderId="127" xfId="0" applyNumberFormat="1" applyFont="1" applyFill="1" applyBorder="1" applyAlignment="1" applyProtection="1">
      <alignment vertical="center"/>
    </xf>
    <xf numFmtId="169" fontId="9" fillId="0" borderId="188" xfId="0" applyNumberFormat="1" applyFont="1" applyFill="1" applyBorder="1" applyAlignment="1" applyProtection="1">
      <alignment vertical="center"/>
    </xf>
    <xf numFmtId="0" fontId="7" fillId="0" borderId="156" xfId="0" applyNumberFormat="1" applyFont="1" applyFill="1" applyBorder="1" applyAlignment="1" applyProtection="1"/>
    <xf numFmtId="49" fontId="13" fillId="9" borderId="40" xfId="0" applyNumberFormat="1" applyFont="1" applyFill="1" applyBorder="1" applyAlignment="1" applyProtection="1">
      <alignment horizontal="center"/>
    </xf>
    <xf numFmtId="0" fontId="10" fillId="0" borderId="131" xfId="0" applyNumberFormat="1" applyFont="1" applyFill="1" applyBorder="1" applyAlignment="1" applyProtection="1">
      <alignment horizontal="left" vertical="center"/>
    </xf>
    <xf numFmtId="169" fontId="9" fillId="0" borderId="124" xfId="0" applyNumberFormat="1" applyFont="1" applyFill="1" applyBorder="1" applyAlignment="1" applyProtection="1">
      <alignment vertical="center"/>
    </xf>
    <xf numFmtId="0" fontId="9" fillId="0" borderId="187" xfId="0" applyNumberFormat="1" applyFont="1" applyFill="1" applyBorder="1" applyAlignment="1" applyProtection="1">
      <alignment vertical="center"/>
    </xf>
    <xf numFmtId="0" fontId="9" fillId="0" borderId="189" xfId="0" applyNumberFormat="1" applyFont="1" applyFill="1" applyBorder="1" applyAlignment="1" applyProtection="1">
      <alignment vertical="center"/>
    </xf>
    <xf numFmtId="0" fontId="9" fillId="0" borderId="142" xfId="0" applyNumberFormat="1" applyFont="1" applyFill="1" applyBorder="1" applyAlignment="1" applyProtection="1">
      <alignment vertical="center"/>
    </xf>
    <xf numFmtId="0" fontId="9" fillId="0" borderId="168" xfId="0" applyNumberFormat="1" applyFont="1" applyFill="1" applyBorder="1" applyAlignment="1" applyProtection="1">
      <alignment horizontal="left" vertical="center" indent="1"/>
    </xf>
    <xf numFmtId="0" fontId="9" fillId="0" borderId="190" xfId="0" applyNumberFormat="1" applyFont="1" applyFill="1" applyBorder="1" applyAlignment="1" applyProtection="1">
      <alignment vertical="center"/>
    </xf>
    <xf numFmtId="0" fontId="13" fillId="0" borderId="121" xfId="0" applyNumberFormat="1" applyFont="1" applyFill="1" applyBorder="1" applyAlignment="1" applyProtection="1">
      <alignment horizontal="center"/>
    </xf>
    <xf numFmtId="0" fontId="9" fillId="0" borderId="124" xfId="0" applyNumberFormat="1" applyFont="1" applyFill="1" applyBorder="1" applyAlignment="1" applyProtection="1">
      <alignment vertical="center"/>
    </xf>
    <xf numFmtId="169" fontId="13" fillId="0" borderId="165" xfId="0" applyNumberFormat="1" applyFont="1" applyFill="1" applyBorder="1" applyAlignment="1" applyProtection="1">
      <alignment horizontal="center"/>
    </xf>
    <xf numFmtId="0" fontId="0" fillId="0" borderId="191" xfId="0" applyBorder="1" applyProtection="1"/>
    <xf numFmtId="0" fontId="10" fillId="0" borderId="33" xfId="0" applyNumberFormat="1" applyFont="1" applyFill="1" applyBorder="1" applyAlignment="1" applyProtection="1">
      <alignment wrapText="1"/>
    </xf>
    <xf numFmtId="0" fontId="10" fillId="0" borderId="174" xfId="0" applyNumberFormat="1" applyFont="1" applyFill="1" applyBorder="1" applyAlignment="1" applyProtection="1">
      <alignment horizontal="center"/>
    </xf>
    <xf numFmtId="0" fontId="0" fillId="0" borderId="174" xfId="0" applyBorder="1" applyProtection="1"/>
    <xf numFmtId="0" fontId="9" fillId="0" borderId="174" xfId="0" applyNumberFormat="1" applyFont="1" applyFill="1" applyBorder="1" applyAlignment="1" applyProtection="1">
      <alignment horizontal="right" vertical="center"/>
    </xf>
    <xf numFmtId="0" fontId="0" fillId="0" borderId="162" xfId="0" applyNumberFormat="1" applyFill="1" applyBorder="1" applyProtection="1"/>
    <xf numFmtId="0" fontId="8" fillId="14" borderId="121" xfId="0" applyNumberFormat="1" applyFont="1" applyFill="1" applyBorder="1" applyAlignment="1" applyProtection="1">
      <alignment horizontal="left" vertical="center"/>
    </xf>
    <xf numFmtId="0" fontId="0" fillId="0" borderId="169" xfId="0" applyNumberFormat="1" applyFill="1" applyBorder="1" applyAlignment="1" applyProtection="1"/>
    <xf numFmtId="0" fontId="10" fillId="0" borderId="165" xfId="0" applyNumberFormat="1" applyFont="1" applyFill="1" applyBorder="1" applyAlignment="1" applyProtection="1">
      <alignment horizontal="center"/>
    </xf>
    <xf numFmtId="169" fontId="13" fillId="0" borderId="160" xfId="0" applyNumberFormat="1" applyFont="1" applyFill="1" applyBorder="1" applyAlignment="1" applyProtection="1">
      <alignment horizontal="center"/>
    </xf>
    <xf numFmtId="0" fontId="0" fillId="0" borderId="121" xfId="0" applyNumberFormat="1" applyFont="1" applyFill="1" applyBorder="1" applyProtection="1"/>
    <xf numFmtId="0" fontId="0" fillId="0" borderId="93" xfId="0" applyNumberFormat="1" applyFont="1" applyFill="1" applyBorder="1" applyAlignment="1" applyProtection="1"/>
    <xf numFmtId="0" fontId="10" fillId="0" borderId="102" xfId="0" applyNumberFormat="1" applyFont="1" applyFill="1" applyBorder="1" applyAlignment="1" applyProtection="1">
      <alignment horizontal="center"/>
    </xf>
    <xf numFmtId="0" fontId="10" fillId="0" borderId="108" xfId="0" applyNumberFormat="1" applyFont="1" applyFill="1" applyBorder="1" applyAlignment="1" applyProtection="1">
      <alignment horizontal="center" vertical="top"/>
    </xf>
    <xf numFmtId="0" fontId="8" fillId="0" borderId="121" xfId="12" applyNumberFormat="1" applyFont="1" applyFill="1" applyBorder="1" applyAlignment="1" applyProtection="1">
      <alignment vertical="center" wrapText="1"/>
    </xf>
    <xf numFmtId="0" fontId="8" fillId="0" borderId="121" xfId="0" applyNumberFormat="1" applyFont="1" applyFill="1" applyBorder="1" applyAlignment="1" applyProtection="1">
      <alignment horizontal="left" vertical="center" wrapText="1"/>
    </xf>
    <xf numFmtId="0" fontId="9" fillId="0" borderId="124" xfId="0" applyNumberFormat="1" applyFont="1" applyFill="1" applyBorder="1" applyAlignment="1" applyProtection="1">
      <alignment vertical="center" wrapText="1"/>
    </xf>
    <xf numFmtId="0" fontId="10" fillId="0" borderId="0" xfId="0" applyNumberFormat="1" applyFont="1" applyFill="1" applyBorder="1" applyAlignment="1" applyProtection="1">
      <alignment horizontal="left" vertical="center" wrapText="1"/>
    </xf>
    <xf numFmtId="169" fontId="10" fillId="0" borderId="192" xfId="34" applyBorder="1">
      <alignment horizontal="right" vertical="center"/>
    </xf>
    <xf numFmtId="169" fontId="13" fillId="0" borderId="158" xfId="0" applyNumberFormat="1" applyFont="1" applyFill="1" applyBorder="1" applyAlignment="1" applyProtection="1">
      <alignment horizontal="center"/>
    </xf>
    <xf numFmtId="0" fontId="13" fillId="0" borderId="105" xfId="0" applyNumberFormat="1" applyFont="1" applyFill="1" applyBorder="1" applyAlignment="1" applyProtection="1">
      <alignment horizontal="center"/>
    </xf>
    <xf numFmtId="169" fontId="9" fillId="12" borderId="124" xfId="0" applyNumberFormat="1" applyFont="1" applyFill="1" applyBorder="1" applyAlignment="1" applyProtection="1">
      <alignment vertical="center"/>
    </xf>
    <xf numFmtId="169" fontId="9" fillId="12" borderId="174" xfId="0" applyNumberFormat="1" applyFont="1" applyFill="1" applyBorder="1" applyAlignment="1" applyProtection="1">
      <alignment vertical="center"/>
    </xf>
    <xf numFmtId="169" fontId="9" fillId="12" borderId="162" xfId="0" applyNumberFormat="1" applyFont="1" applyFill="1" applyBorder="1" applyAlignment="1" applyProtection="1">
      <alignment vertical="center"/>
    </xf>
    <xf numFmtId="0" fontId="9" fillId="0" borderId="162" xfId="0" quotePrefix="1" applyNumberFormat="1" applyFont="1" applyFill="1" applyBorder="1" applyAlignment="1" applyProtection="1">
      <alignment horizontal="center" vertical="center"/>
    </xf>
    <xf numFmtId="0" fontId="10" fillId="0" borderId="158" xfId="0" applyNumberFormat="1" applyFont="1" applyFill="1" applyBorder="1" applyAlignment="1" applyProtection="1">
      <alignment vertical="center"/>
    </xf>
    <xf numFmtId="0" fontId="13" fillId="0" borderId="170" xfId="0" applyNumberFormat="1" applyFont="1" applyFill="1" applyBorder="1" applyAlignment="1" applyProtection="1">
      <alignment horizontal="center" vertical="center"/>
    </xf>
    <xf numFmtId="0" fontId="10" fillId="0" borderId="134" xfId="0" applyNumberFormat="1" applyFont="1" applyFill="1" applyBorder="1" applyAlignment="1" applyProtection="1">
      <alignment horizontal="left" vertical="center" wrapText="1"/>
    </xf>
    <xf numFmtId="0" fontId="10" fillId="0" borderId="134" xfId="0" applyNumberFormat="1" applyFont="1" applyFill="1" applyBorder="1" applyAlignment="1" applyProtection="1">
      <alignment horizontal="left" vertical="center"/>
    </xf>
    <xf numFmtId="49" fontId="13" fillId="0" borderId="121" xfId="0" applyNumberFormat="1" applyFont="1" applyFill="1" applyBorder="1" applyAlignment="1" applyProtection="1">
      <alignment horizontal="center" vertical="center"/>
    </xf>
    <xf numFmtId="0" fontId="9" fillId="0" borderId="134" xfId="0" applyNumberFormat="1" applyFont="1" applyFill="1" applyBorder="1" applyAlignment="1" applyProtection="1">
      <alignment horizontal="left" vertical="center" indent="1"/>
    </xf>
    <xf numFmtId="0" fontId="7" fillId="0" borderId="93" xfId="0" applyNumberFormat="1" applyFont="1" applyFill="1" applyBorder="1" applyAlignment="1" applyProtection="1">
      <alignment horizontal="left" vertical="center" wrapText="1"/>
    </xf>
    <xf numFmtId="0" fontId="7" fillId="0" borderId="102" xfId="0" applyNumberFormat="1" applyFont="1" applyFill="1" applyBorder="1" applyAlignment="1" applyProtection="1">
      <alignment horizontal="left" vertical="center" wrapText="1"/>
    </xf>
    <xf numFmtId="0" fontId="32" fillId="0" borderId="0" xfId="0" applyNumberFormat="1" applyFont="1" applyFill="1" applyBorder="1" applyAlignment="1" applyProtection="1">
      <alignment horizontal="left" vertical="center" wrapText="1"/>
    </xf>
    <xf numFmtId="0" fontId="26" fillId="0" borderId="0" xfId="0" applyNumberFormat="1" applyFont="1" applyFill="1" applyBorder="1" applyAlignment="1" applyProtection="1">
      <alignment horizontal="right" vertical="center"/>
    </xf>
    <xf numFmtId="0" fontId="34" fillId="0" borderId="0" xfId="0" applyNumberFormat="1" applyFont="1" applyFill="1" applyBorder="1" applyAlignment="1" applyProtection="1">
      <alignment horizontal="center" vertical="center"/>
    </xf>
    <xf numFmtId="0" fontId="10" fillId="0" borderId="158" xfId="0" applyNumberFormat="1" applyFont="1" applyFill="1" applyBorder="1" applyAlignment="1" applyProtection="1">
      <alignment horizontal="left" vertical="center" wrapText="1"/>
    </xf>
    <xf numFmtId="0" fontId="10" fillId="0" borderId="182" xfId="0" applyNumberFormat="1" applyFont="1" applyFill="1" applyBorder="1" applyAlignment="1" applyProtection="1">
      <alignment horizontal="left" vertical="center" wrapText="1"/>
    </xf>
    <xf numFmtId="49" fontId="13" fillId="9" borderId="146" xfId="35" quotePrefix="1" applyBorder="1">
      <alignment horizontal="center"/>
    </xf>
    <xf numFmtId="169" fontId="13" fillId="0" borderId="182" xfId="0" applyNumberFormat="1" applyFont="1" applyFill="1" applyBorder="1" applyAlignment="1" applyProtection="1">
      <alignment horizontal="center"/>
    </xf>
    <xf numFmtId="0" fontId="13" fillId="0" borderId="146" xfId="0" applyNumberFormat="1" applyFont="1" applyFill="1" applyBorder="1" applyAlignment="1" applyProtection="1">
      <alignment horizontal="center"/>
    </xf>
    <xf numFmtId="0" fontId="10" fillId="0" borderId="93" xfId="0" applyNumberFormat="1" applyFont="1" applyFill="1" applyBorder="1" applyAlignment="1" applyProtection="1">
      <alignment horizontal="left" vertical="center" wrapText="1"/>
    </xf>
    <xf numFmtId="0" fontId="10" fillId="0" borderId="102" xfId="0" applyNumberFormat="1" applyFont="1" applyFill="1" applyBorder="1" applyAlignment="1" applyProtection="1">
      <alignment horizontal="left" vertical="center" wrapText="1"/>
    </xf>
    <xf numFmtId="0" fontId="10" fillId="0" borderId="102" xfId="0" applyNumberFormat="1" applyFont="1" applyFill="1" applyBorder="1" applyAlignment="1" applyProtection="1">
      <alignment horizontal="left" vertical="center"/>
    </xf>
    <xf numFmtId="0" fontId="9" fillId="0" borderId="109" xfId="0" applyNumberFormat="1" applyFont="1" applyFill="1" applyBorder="1" applyAlignment="1" applyProtection="1">
      <alignment horizontal="center" vertical="center"/>
    </xf>
    <xf numFmtId="49" fontId="13" fillId="0" borderId="121" xfId="36" applyFill="1" applyBorder="1">
      <alignment horizontal="center" vertical="center"/>
    </xf>
    <xf numFmtId="0" fontId="10" fillId="14" borderId="121" xfId="0" applyNumberFormat="1" applyFont="1" applyFill="1" applyBorder="1" applyAlignment="1" applyProtection="1">
      <alignment vertical="center"/>
    </xf>
    <xf numFmtId="169" fontId="7" fillId="0" borderId="193" xfId="0" applyNumberFormat="1" applyFont="1" applyFill="1" applyBorder="1" applyAlignment="1" applyProtection="1">
      <alignment vertical="center"/>
    </xf>
    <xf numFmtId="0" fontId="9" fillId="0" borderId="195" xfId="0" applyNumberFormat="1" applyFont="1" applyFill="1" applyBorder="1" applyAlignment="1" applyProtection="1">
      <alignment horizontal="center" vertical="center"/>
    </xf>
    <xf numFmtId="169" fontId="9" fillId="13" borderId="196" xfId="40" applyBorder="1">
      <alignment horizontal="right" vertical="center"/>
      <protection locked="0"/>
    </xf>
    <xf numFmtId="169" fontId="9" fillId="10" borderId="197" xfId="38" applyBorder="1">
      <alignment vertical="center"/>
      <protection locked="0"/>
    </xf>
    <xf numFmtId="169" fontId="10" fillId="0" borderId="197" xfId="41" applyBorder="1">
      <alignment horizontal="right" vertical="center"/>
    </xf>
    <xf numFmtId="169" fontId="9" fillId="7" borderId="197" xfId="37" applyBorder="1">
      <alignment vertical="center"/>
      <protection locked="0"/>
    </xf>
    <xf numFmtId="0" fontId="7" fillId="0" borderId="198" xfId="0" applyNumberFormat="1" applyFont="1" applyFill="1" applyBorder="1" applyAlignment="1" applyProtection="1">
      <alignment vertical="center"/>
    </xf>
    <xf numFmtId="0" fontId="13" fillId="0" borderId="200" xfId="0" applyNumberFormat="1" applyFont="1" applyFill="1" applyBorder="1" applyAlignment="1" applyProtection="1">
      <alignment horizontal="center"/>
    </xf>
    <xf numFmtId="0" fontId="13" fillId="0" borderId="201" xfId="0" applyNumberFormat="1" applyFont="1" applyFill="1" applyBorder="1" applyAlignment="1" applyProtection="1">
      <alignment horizontal="center"/>
    </xf>
    <xf numFmtId="49" fontId="13" fillId="9" borderId="194" xfId="35" applyBorder="1">
      <alignment horizontal="center"/>
    </xf>
    <xf numFmtId="49" fontId="13" fillId="9" borderId="197" xfId="36" applyBorder="1">
      <alignment horizontal="center" vertical="center"/>
    </xf>
    <xf numFmtId="49" fontId="13" fillId="9" borderId="199" xfId="35" applyBorder="1">
      <alignment horizontal="center"/>
    </xf>
    <xf numFmtId="0" fontId="7" fillId="0" borderId="202" xfId="0" applyNumberFormat="1" applyFont="1" applyFill="1" applyBorder="1" applyAlignment="1" applyProtection="1">
      <alignment horizontal="left" vertical="center" wrapText="1"/>
    </xf>
    <xf numFmtId="0" fontId="9" fillId="0" borderId="203" xfId="0" applyNumberFormat="1" applyFont="1" applyFill="1" applyBorder="1" applyAlignment="1" applyProtection="1">
      <alignment horizontal="center" vertical="center"/>
    </xf>
    <xf numFmtId="49" fontId="13" fillId="12" borderId="197" xfId="36" applyFill="1" applyBorder="1">
      <alignment horizontal="center" vertical="center"/>
    </xf>
    <xf numFmtId="169" fontId="7" fillId="0" borderId="204" xfId="0" applyNumberFormat="1" applyFont="1" applyFill="1" applyBorder="1" applyAlignment="1" applyProtection="1">
      <alignment vertical="center"/>
    </xf>
    <xf numFmtId="0" fontId="8" fillId="0" borderId="193" xfId="0" applyNumberFormat="1" applyFont="1" applyFill="1" applyBorder="1" applyAlignment="1" applyProtection="1">
      <alignment horizontal="left" vertical="center" wrapText="1" indent="1"/>
    </xf>
    <xf numFmtId="169" fontId="7" fillId="0" borderId="202" xfId="0" applyNumberFormat="1" applyFont="1" applyFill="1" applyBorder="1" applyAlignment="1" applyProtection="1">
      <alignment horizontal="left" vertical="center" wrapText="1"/>
    </xf>
    <xf numFmtId="0" fontId="10" fillId="0" borderId="165" xfId="0" applyNumberFormat="1" applyFont="1" applyFill="1" applyBorder="1" applyAlignment="1" applyProtection="1">
      <alignment vertical="center"/>
    </xf>
    <xf numFmtId="49" fontId="13" fillId="9" borderId="199" xfId="35" quotePrefix="1" applyBorder="1">
      <alignment horizontal="center"/>
    </xf>
    <xf numFmtId="169" fontId="13" fillId="0" borderId="206" xfId="0" applyNumberFormat="1" applyFont="1" applyFill="1" applyBorder="1" applyAlignment="1" applyProtection="1">
      <alignment horizontal="center"/>
    </xf>
    <xf numFmtId="168" fontId="9" fillId="0" borderId="103" xfId="0" applyNumberFormat="1" applyFont="1" applyFill="1" applyBorder="1" applyAlignment="1" applyProtection="1">
      <alignment horizontal="center" vertical="center"/>
    </xf>
    <xf numFmtId="0" fontId="7" fillId="0" borderId="134" xfId="0" applyNumberFormat="1" applyFont="1" applyFill="1" applyBorder="1" applyAlignment="1" applyProtection="1">
      <alignment horizontal="left" vertical="center" wrapText="1" indent="1"/>
    </xf>
    <xf numFmtId="0" fontId="7" fillId="0" borderId="134" xfId="0" applyNumberFormat="1" applyFont="1" applyFill="1" applyBorder="1" applyAlignment="1" applyProtection="1">
      <alignment horizontal="left" vertical="center" wrapText="1"/>
    </xf>
    <xf numFmtId="0" fontId="9" fillId="0" borderId="197" xfId="0" applyNumberFormat="1" applyFont="1" applyFill="1" applyBorder="1" applyAlignment="1" applyProtection="1">
      <alignment horizontal="center" vertical="center"/>
    </xf>
    <xf numFmtId="0" fontId="7" fillId="0" borderId="134" xfId="0" applyNumberFormat="1" applyFont="1" applyFill="1" applyBorder="1" applyAlignment="1" applyProtection="1">
      <alignment horizontal="left" vertical="top" wrapText="1"/>
    </xf>
    <xf numFmtId="0" fontId="10" fillId="0" borderId="169" xfId="0" applyNumberFormat="1" applyFont="1" applyFill="1" applyBorder="1" applyAlignment="1" applyProtection="1">
      <alignment vertical="center"/>
    </xf>
    <xf numFmtId="0" fontId="13" fillId="0" borderId="206" xfId="0" applyNumberFormat="1" applyFont="1" applyFill="1" applyBorder="1" applyAlignment="1" applyProtection="1">
      <alignment horizontal="center" wrapText="1"/>
    </xf>
    <xf numFmtId="0" fontId="13" fillId="0" borderId="165" xfId="0" applyNumberFormat="1" applyFont="1" applyFill="1" applyBorder="1" applyAlignment="1" applyProtection="1">
      <alignment horizontal="center" wrapText="1"/>
    </xf>
    <xf numFmtId="0" fontId="13" fillId="0" borderId="197" xfId="0" applyNumberFormat="1" applyFont="1" applyFill="1" applyBorder="1" applyAlignment="1" applyProtection="1">
      <alignment horizontal="center" wrapText="1"/>
    </xf>
    <xf numFmtId="0" fontId="13" fillId="0" borderId="191" xfId="0" applyNumberFormat="1" applyFont="1" applyFill="1" applyBorder="1" applyAlignment="1" applyProtection="1">
      <alignment horizontal="center"/>
    </xf>
    <xf numFmtId="0" fontId="10" fillId="0" borderId="197" xfId="0" applyNumberFormat="1" applyFont="1" applyFill="1" applyBorder="1" applyAlignment="1" applyProtection="1">
      <alignment horizontal="left" vertical="center" wrapText="1"/>
    </xf>
    <xf numFmtId="0" fontId="9" fillId="0" borderId="197" xfId="0" applyNumberFormat="1" applyFont="1" applyFill="1" applyBorder="1" applyAlignment="1" applyProtection="1">
      <alignment horizontal="left" vertical="center" wrapText="1" indent="1"/>
    </xf>
    <xf numFmtId="169" fontId="9" fillId="0" borderId="197" xfId="3" applyBorder="1">
      <alignment vertical="center"/>
    </xf>
    <xf numFmtId="0" fontId="9" fillId="0" borderId="197" xfId="0" quotePrefix="1" applyNumberFormat="1" applyFont="1" applyFill="1" applyBorder="1" applyAlignment="1" applyProtection="1">
      <alignment horizontal="center" vertical="center"/>
    </xf>
    <xf numFmtId="0" fontId="10" fillId="0" borderId="207" xfId="0" applyNumberFormat="1" applyFont="1" applyFill="1" applyBorder="1" applyAlignment="1" applyProtection="1">
      <alignment vertical="center"/>
    </xf>
    <xf numFmtId="0" fontId="10" fillId="0" borderId="208" xfId="0" applyNumberFormat="1" applyFont="1" applyFill="1" applyBorder="1" applyAlignment="1" applyProtection="1">
      <alignment vertical="center"/>
    </xf>
    <xf numFmtId="0" fontId="10" fillId="0" borderId="209" xfId="0" applyNumberFormat="1" applyFont="1" applyFill="1" applyBorder="1" applyAlignment="1" applyProtection="1">
      <alignment vertical="center"/>
    </xf>
    <xf numFmtId="0" fontId="7" fillId="0" borderId="134" xfId="0" applyNumberFormat="1" applyFont="1" applyFill="1" applyBorder="1" applyAlignment="1" applyProtection="1">
      <alignment horizontal="left" vertical="center"/>
    </xf>
    <xf numFmtId="0" fontId="9" fillId="0" borderId="109" xfId="0" quotePrefix="1" applyNumberFormat="1" applyFont="1" applyFill="1" applyBorder="1" applyAlignment="1" applyProtection="1">
      <alignment horizontal="center" vertical="center"/>
    </xf>
    <xf numFmtId="0" fontId="8" fillId="14" borderId="134" xfId="0" applyNumberFormat="1" applyFont="1" applyFill="1" applyBorder="1" applyAlignment="1" applyProtection="1">
      <alignment horizontal="left" vertical="center" wrapText="1" indent="1"/>
    </xf>
    <xf numFmtId="0" fontId="9" fillId="0" borderId="205" xfId="0" applyNumberFormat="1" applyFont="1" applyFill="1" applyBorder="1" applyAlignment="1" applyProtection="1">
      <alignment horizontal="right" vertical="center"/>
    </xf>
    <xf numFmtId="0" fontId="9" fillId="0" borderId="201" xfId="0" applyNumberFormat="1" applyFont="1" applyFill="1" applyBorder="1" applyAlignment="1" applyProtection="1">
      <alignment horizontal="center" vertical="center"/>
    </xf>
    <xf numFmtId="0" fontId="7" fillId="0" borderId="102" xfId="0" applyNumberFormat="1" applyFont="1" applyFill="1" applyBorder="1" applyAlignment="1" applyProtection="1">
      <alignment vertical="center"/>
    </xf>
    <xf numFmtId="0" fontId="7" fillId="0" borderId="134" xfId="0" applyNumberFormat="1" applyFont="1" applyFill="1" applyBorder="1" applyAlignment="1" applyProtection="1">
      <alignment vertical="center" wrapText="1"/>
    </xf>
    <xf numFmtId="0" fontId="0" fillId="0" borderId="210" xfId="0" applyBorder="1"/>
    <xf numFmtId="0" fontId="9" fillId="0" borderId="211" xfId="0" applyNumberFormat="1" applyFont="1" applyFill="1" applyBorder="1" applyAlignment="1" applyProtection="1"/>
    <xf numFmtId="0" fontId="10" fillId="0" borderId="212" xfId="0" applyNumberFormat="1" applyFont="1" applyFill="1" applyBorder="1" applyAlignment="1" applyProtection="1">
      <alignment horizontal="center"/>
    </xf>
    <xf numFmtId="0" fontId="13" fillId="0" borderId="212" xfId="0" applyNumberFormat="1" applyFont="1" applyFill="1" applyBorder="1" applyAlignment="1" applyProtection="1">
      <alignment horizontal="center"/>
    </xf>
    <xf numFmtId="0" fontId="13" fillId="0" borderId="206" xfId="0" applyNumberFormat="1" applyFont="1" applyFill="1" applyBorder="1" applyAlignment="1" applyProtection="1">
      <alignment horizontal="center"/>
    </xf>
    <xf numFmtId="0" fontId="13" fillId="0" borderId="165" xfId="0" applyNumberFormat="1" applyFont="1" applyFill="1" applyBorder="1" applyAlignment="1" applyProtection="1">
      <alignment horizontal="center" vertical="center"/>
    </xf>
    <xf numFmtId="0" fontId="10" fillId="0" borderId="93" xfId="0" applyNumberFormat="1" applyFont="1" applyFill="1" applyBorder="1" applyAlignment="1" applyProtection="1">
      <alignment vertical="center"/>
    </xf>
    <xf numFmtId="0" fontId="9" fillId="0" borderId="127" xfId="0" applyNumberFormat="1" applyFont="1" applyFill="1" applyBorder="1" applyAlignment="1" applyProtection="1">
      <alignment horizontal="left" vertical="center" indent="1"/>
    </xf>
    <xf numFmtId="0" fontId="0" fillId="0" borderId="197" xfId="0" applyNumberFormat="1" applyFill="1" applyBorder="1" applyAlignment="1" applyProtection="1">
      <alignment horizontal="center" vertical="center"/>
    </xf>
    <xf numFmtId="0" fontId="13" fillId="0" borderId="108" xfId="0" applyNumberFormat="1" applyFont="1" applyFill="1" applyBorder="1" applyAlignment="1" applyProtection="1">
      <alignment vertical="center"/>
    </xf>
    <xf numFmtId="0" fontId="9" fillId="0" borderId="127" xfId="0" applyNumberFormat="1" applyFont="1" applyFill="1" applyBorder="1" applyAlignment="1" applyProtection="1">
      <alignment horizontal="left" vertical="center" wrapText="1" indent="1"/>
    </xf>
    <xf numFmtId="0" fontId="9" fillId="0" borderId="167" xfId="0" applyNumberFormat="1" applyFont="1" applyFill="1" applyBorder="1" applyAlignment="1" applyProtection="1">
      <alignment horizontal="left" vertical="center" indent="1"/>
    </xf>
    <xf numFmtId="0" fontId="10" fillId="0" borderId="204" xfId="0" applyNumberFormat="1" applyFont="1" applyFill="1" applyBorder="1" applyAlignment="1" applyProtection="1">
      <alignment horizontal="left" vertical="center"/>
    </xf>
    <xf numFmtId="0" fontId="10" fillId="0" borderId="204" xfId="0" applyNumberFormat="1" applyFont="1" applyFill="1" applyBorder="1" applyAlignment="1" applyProtection="1">
      <alignment vertical="center"/>
    </xf>
    <xf numFmtId="0" fontId="9" fillId="0" borderId="205" xfId="0" applyNumberFormat="1" applyFont="1" applyFill="1" applyBorder="1" applyAlignment="1" applyProtection="1">
      <alignment vertical="center"/>
    </xf>
    <xf numFmtId="0" fontId="13" fillId="0" borderId="201" xfId="0" applyNumberFormat="1" applyFont="1" applyFill="1" applyBorder="1" applyProtection="1"/>
    <xf numFmtId="0" fontId="9" fillId="0" borderId="204" xfId="0" applyNumberFormat="1" applyFont="1" applyFill="1" applyBorder="1" applyAlignment="1" applyProtection="1">
      <alignment horizontal="left" vertical="center" indent="1"/>
    </xf>
    <xf numFmtId="0" fontId="8" fillId="0" borderId="204" xfId="0" applyNumberFormat="1" applyFont="1" applyFill="1" applyBorder="1" applyAlignment="1" applyProtection="1">
      <alignment horizontal="left" vertical="center" indent="1"/>
    </xf>
    <xf numFmtId="0" fontId="7" fillId="0" borderId="93" xfId="0" applyNumberFormat="1" applyFont="1" applyFill="1" applyBorder="1" applyAlignment="1" applyProtection="1">
      <alignment vertical="center" wrapText="1"/>
    </xf>
    <xf numFmtId="0" fontId="10" fillId="0" borderId="29" xfId="0" applyNumberFormat="1" applyFont="1" applyFill="1" applyBorder="1" applyAlignment="1" applyProtection="1">
      <alignment vertical="center"/>
    </xf>
    <xf numFmtId="0" fontId="13" fillId="0" borderId="29" xfId="0" applyNumberFormat="1" applyFont="1" applyFill="1" applyBorder="1" applyAlignment="1" applyProtection="1">
      <alignment horizontal="center" vertical="center"/>
    </xf>
    <xf numFmtId="0" fontId="9" fillId="0" borderId="83" xfId="0" applyNumberFormat="1" applyFont="1" applyFill="1" applyBorder="1" applyAlignment="1" applyProtection="1"/>
    <xf numFmtId="0" fontId="0" fillId="0" borderId="205" xfId="0" applyBorder="1"/>
    <xf numFmtId="169" fontId="9" fillId="0" borderId="197" xfId="0" applyNumberFormat="1" applyFont="1" applyFill="1" applyBorder="1" applyProtection="1"/>
    <xf numFmtId="0" fontId="10" fillId="0" borderId="204" xfId="0" applyNumberFormat="1" applyFont="1" applyFill="1" applyBorder="1" applyAlignment="1" applyProtection="1">
      <alignment horizontal="left" vertical="center" indent="1"/>
    </xf>
    <xf numFmtId="0" fontId="9" fillId="0" borderId="197" xfId="0" quotePrefix="1" applyNumberFormat="1" applyFont="1" applyFill="1" applyBorder="1" applyAlignment="1" applyProtection="1">
      <alignment horizontal="left" vertical="center" indent="1"/>
    </xf>
    <xf numFmtId="0" fontId="10" fillId="0" borderId="169" xfId="0" quotePrefix="1" applyNumberFormat="1" applyFont="1" applyFill="1" applyBorder="1" applyAlignment="1" applyProtection="1">
      <alignment horizontal="left" vertical="center" indent="1"/>
    </xf>
    <xf numFmtId="0" fontId="10" fillId="0" borderId="197" xfId="0" applyNumberFormat="1" applyFont="1" applyFill="1" applyBorder="1" applyAlignment="1" applyProtection="1">
      <alignment vertical="center"/>
    </xf>
    <xf numFmtId="0" fontId="13" fillId="0" borderId="205" xfId="0" applyNumberFormat="1" applyFont="1" applyFill="1" applyBorder="1" applyAlignment="1" applyProtection="1">
      <alignment horizontal="center"/>
    </xf>
    <xf numFmtId="49" fontId="13" fillId="9" borderId="204" xfId="36" applyBorder="1">
      <alignment horizontal="center" vertical="center"/>
    </xf>
    <xf numFmtId="49" fontId="13" fillId="9" borderId="213" xfId="35" applyBorder="1">
      <alignment horizontal="center"/>
    </xf>
    <xf numFmtId="0" fontId="8" fillId="0" borderId="214" xfId="0" applyNumberFormat="1" applyFont="1" applyFill="1" applyBorder="1" applyAlignment="1" applyProtection="1">
      <alignment horizontal="left" vertical="center" indent="1"/>
    </xf>
    <xf numFmtId="0" fontId="8" fillId="0" borderId="215" xfId="0" applyNumberFormat="1" applyFont="1" applyFill="1" applyBorder="1" applyAlignment="1" applyProtection="1">
      <alignment horizontal="left" vertical="center" indent="1"/>
    </xf>
    <xf numFmtId="0" fontId="7" fillId="0" borderId="215" xfId="0" applyNumberFormat="1" applyFont="1" applyFill="1" applyBorder="1" applyAlignment="1" applyProtection="1">
      <alignment horizontal="left" vertical="center"/>
    </xf>
    <xf numFmtId="0" fontId="0" fillId="0" borderId="216" xfId="0" applyBorder="1"/>
    <xf numFmtId="169" fontId="9" fillId="13" borderId="222" xfId="40" applyBorder="1">
      <alignment horizontal="right" vertical="center"/>
      <protection locked="0"/>
    </xf>
    <xf numFmtId="169" fontId="9" fillId="10" borderId="24" xfId="38" applyBorder="1">
      <alignment vertical="center"/>
      <protection locked="0"/>
    </xf>
    <xf numFmtId="49" fontId="13" fillId="9" borderId="219" xfId="36" applyBorder="1">
      <alignment horizontal="center" vertical="center"/>
    </xf>
    <xf numFmtId="0" fontId="42" fillId="0" borderId="0" xfId="0" applyNumberFormat="1" applyFont="1" applyFill="1" applyAlignment="1" applyProtection="1">
      <alignment horizontal="center" vertical="center"/>
    </xf>
    <xf numFmtId="169" fontId="9" fillId="0" borderId="219" xfId="3" applyBorder="1">
      <alignment vertical="center"/>
    </xf>
    <xf numFmtId="169" fontId="9" fillId="0" borderId="83" xfId="3" applyBorder="1">
      <alignment vertical="center"/>
    </xf>
    <xf numFmtId="49" fontId="13" fillId="9" borderId="219" xfId="0" applyNumberFormat="1" applyFont="1" applyFill="1" applyBorder="1" applyAlignment="1" applyProtection="1">
      <alignment horizontal="center"/>
    </xf>
    <xf numFmtId="0" fontId="9" fillId="0" borderId="185" xfId="0" applyNumberFormat="1" applyFont="1" applyFill="1" applyBorder="1" applyAlignment="1" applyProtection="1">
      <alignment vertical="center"/>
    </xf>
    <xf numFmtId="169" fontId="9" fillId="7" borderId="219" xfId="37" applyBorder="1">
      <alignment vertical="center"/>
      <protection locked="0"/>
    </xf>
    <xf numFmtId="0" fontId="9" fillId="0" borderId="219" xfId="0" applyNumberFormat="1" applyFont="1" applyFill="1" applyBorder="1" applyAlignment="1" applyProtection="1">
      <alignment horizontal="center" vertical="center"/>
    </xf>
    <xf numFmtId="49" fontId="13" fillId="9" borderId="199" xfId="0" applyNumberFormat="1" applyFont="1" applyFill="1" applyBorder="1" applyAlignment="1" applyProtection="1">
      <alignment horizontal="center"/>
    </xf>
    <xf numFmtId="169" fontId="9" fillId="7" borderId="225" xfId="37" applyBorder="1">
      <alignment vertical="center"/>
      <protection locked="0"/>
    </xf>
    <xf numFmtId="169" fontId="10" fillId="0" borderId="225" xfId="41" applyBorder="1">
      <alignment horizontal="right" vertical="center"/>
    </xf>
    <xf numFmtId="49" fontId="13" fillId="9" borderId="227" xfId="35" applyBorder="1">
      <alignment horizontal="center"/>
    </xf>
    <xf numFmtId="169" fontId="9" fillId="0" borderId="225" xfId="3" applyBorder="1">
      <alignment vertical="center"/>
    </xf>
    <xf numFmtId="169" fontId="10" fillId="0" borderId="219" xfId="41" applyBorder="1">
      <alignment horizontal="right" vertical="center"/>
    </xf>
    <xf numFmtId="0" fontId="9" fillId="0" borderId="230" xfId="0" applyNumberFormat="1" applyFont="1" applyFill="1" applyBorder="1" applyAlignment="1" applyProtection="1">
      <alignment horizontal="right" vertical="center"/>
    </xf>
    <xf numFmtId="49" fontId="13" fillId="0" borderId="231" xfId="36" applyFill="1" applyBorder="1">
      <alignment horizontal="center" vertical="center"/>
    </xf>
    <xf numFmtId="169" fontId="9" fillId="13" borderId="232" xfId="40" applyBorder="1">
      <alignment horizontal="right" vertical="center"/>
      <protection locked="0"/>
    </xf>
    <xf numFmtId="169" fontId="9" fillId="10" borderId="219" xfId="38" applyBorder="1">
      <alignment vertical="center"/>
      <protection locked="0"/>
    </xf>
    <xf numFmtId="0" fontId="7" fillId="0" borderId="233" xfId="0" applyNumberFormat="1" applyFont="1" applyFill="1" applyBorder="1" applyAlignment="1" applyProtection="1">
      <alignment wrapText="1"/>
    </xf>
    <xf numFmtId="0" fontId="13" fillId="0" borderId="234" xfId="0" applyNumberFormat="1" applyFont="1" applyFill="1" applyBorder="1" applyAlignment="1" applyProtection="1">
      <alignment horizontal="center"/>
    </xf>
    <xf numFmtId="0" fontId="9" fillId="0" borderId="219" xfId="0" applyNumberFormat="1" applyFont="1" applyFill="1" applyBorder="1" applyAlignment="1" applyProtection="1">
      <alignment horizontal="left" vertical="center" indent="1"/>
    </xf>
    <xf numFmtId="0" fontId="10" fillId="0" borderId="219" xfId="0" applyNumberFormat="1" applyFont="1" applyFill="1" applyBorder="1" applyAlignment="1" applyProtection="1">
      <alignment horizontal="left" vertical="center"/>
    </xf>
    <xf numFmtId="0" fontId="10" fillId="0" borderId="230" xfId="0" applyNumberFormat="1" applyFont="1" applyFill="1" applyBorder="1" applyAlignment="1" applyProtection="1">
      <alignment horizontal="right" vertical="center"/>
    </xf>
    <xf numFmtId="0" fontId="13" fillId="0" borderId="230" xfId="0" applyNumberFormat="1" applyFont="1" applyFill="1" applyBorder="1" applyAlignment="1" applyProtection="1">
      <alignment horizontal="center" vertical="center"/>
    </xf>
    <xf numFmtId="0" fontId="9" fillId="0" borderId="226" xfId="0" applyNumberFormat="1" applyFont="1" applyFill="1" applyBorder="1" applyAlignment="1" applyProtection="1">
      <alignment horizontal="center" vertical="center"/>
    </xf>
    <xf numFmtId="0" fontId="9" fillId="0" borderId="219" xfId="0" quotePrefix="1" applyNumberFormat="1" applyFont="1" applyFill="1" applyBorder="1" applyAlignment="1" applyProtection="1">
      <alignment horizontal="center" vertical="center"/>
    </xf>
    <xf numFmtId="0" fontId="0" fillId="0" borderId="233" xfId="0" applyBorder="1"/>
    <xf numFmtId="0" fontId="10" fillId="0" borderId="90" xfId="0" applyNumberFormat="1" applyFont="1" applyFill="1" applyBorder="1" applyAlignment="1" applyProtection="1">
      <alignment horizontal="left" vertical="center" indent="1"/>
    </xf>
    <xf numFmtId="0" fontId="13" fillId="0" borderId="223" xfId="0" applyNumberFormat="1" applyFont="1" applyFill="1" applyBorder="1" applyAlignment="1" applyProtection="1">
      <alignment horizontal="center"/>
    </xf>
    <xf numFmtId="49" fontId="13" fillId="9" borderId="235" xfId="0" applyNumberFormat="1" applyFont="1" applyFill="1" applyBorder="1" applyAlignment="1" applyProtection="1">
      <alignment horizontal="center"/>
    </xf>
    <xf numFmtId="0" fontId="10" fillId="0" borderId="93" xfId="0" applyNumberFormat="1" applyFont="1" applyFill="1" applyBorder="1" applyAlignment="1" applyProtection="1">
      <alignment horizontal="left" vertical="center" indent="1"/>
    </xf>
    <xf numFmtId="0" fontId="10" fillId="0" borderId="142" xfId="0" applyNumberFormat="1" applyFont="1" applyFill="1" applyBorder="1" applyAlignment="1" applyProtection="1">
      <alignment vertical="center"/>
    </xf>
    <xf numFmtId="0" fontId="10" fillId="0" borderId="82" xfId="0" applyNumberFormat="1" applyFont="1" applyFill="1" applyBorder="1" applyAlignment="1" applyProtection="1">
      <alignment vertical="center"/>
    </xf>
    <xf numFmtId="0" fontId="10" fillId="0" borderId="230" xfId="0" applyNumberFormat="1" applyFont="1" applyFill="1" applyBorder="1" applyAlignment="1" applyProtection="1">
      <alignment vertical="center"/>
    </xf>
    <xf numFmtId="0" fontId="10" fillId="0" borderId="231" xfId="0" applyNumberFormat="1" applyFont="1" applyFill="1" applyBorder="1" applyAlignment="1" applyProtection="1">
      <alignment vertical="center"/>
    </xf>
    <xf numFmtId="0" fontId="10" fillId="0" borderId="199" xfId="0" applyNumberFormat="1" applyFont="1" applyFill="1" applyBorder="1" applyAlignment="1" applyProtection="1">
      <alignment vertical="center"/>
    </xf>
    <xf numFmtId="0" fontId="9" fillId="0" borderId="236" xfId="0" applyNumberFormat="1" applyFont="1" applyFill="1" applyBorder="1" applyAlignment="1" applyProtection="1">
      <alignment horizontal="center" vertical="center"/>
    </xf>
    <xf numFmtId="169" fontId="10" fillId="7" borderId="121" xfId="37" applyFont="1" applyBorder="1" applyAlignment="1">
      <alignment horizontal="center" vertical="center"/>
      <protection locked="0"/>
    </xf>
    <xf numFmtId="0" fontId="0" fillId="0" borderId="0" xfId="0" applyBorder="1" applyAlignment="1">
      <alignment horizontal="center" wrapText="1"/>
    </xf>
    <xf numFmtId="0" fontId="0" fillId="0" borderId="93" xfId="0" applyBorder="1" applyAlignment="1" applyProtection="1"/>
    <xf numFmtId="0" fontId="9" fillId="0" borderId="224" xfId="0" applyNumberFormat="1" applyFont="1" applyFill="1" applyBorder="1" applyAlignment="1" applyProtection="1">
      <alignment vertical="center"/>
    </xf>
    <xf numFmtId="0" fontId="9" fillId="0" borderId="152" xfId="0" applyNumberFormat="1" applyFont="1" applyFill="1" applyBorder="1" applyAlignment="1" applyProtection="1">
      <alignment vertical="center"/>
    </xf>
    <xf numFmtId="0" fontId="8" fillId="14" borderId="229" xfId="0" applyNumberFormat="1" applyFont="1" applyFill="1" applyBorder="1" applyAlignment="1" applyProtection="1">
      <alignment horizontal="left" vertical="center" indent="1"/>
    </xf>
    <xf numFmtId="49" fontId="13" fillId="9" borderId="240" xfId="0" applyNumberFormat="1" applyFont="1" applyFill="1" applyBorder="1" applyAlignment="1" applyProtection="1">
      <alignment horizontal="center" vertical="center"/>
    </xf>
    <xf numFmtId="0" fontId="7" fillId="0" borderId="93" xfId="0" applyNumberFormat="1" applyFont="1" applyFill="1" applyBorder="1" applyAlignment="1" applyProtection="1">
      <alignment horizontal="left" vertical="center" indent="1"/>
    </xf>
    <xf numFmtId="169" fontId="9" fillId="0" borderId="224" xfId="0" applyNumberFormat="1" applyFont="1" applyFill="1" applyBorder="1" applyAlignment="1" applyProtection="1">
      <alignment vertical="center"/>
    </xf>
    <xf numFmtId="169" fontId="9" fillId="0" borderId="152" xfId="0" applyNumberFormat="1" applyFont="1" applyFill="1" applyBorder="1" applyAlignment="1" applyProtection="1">
      <alignment vertical="center"/>
    </xf>
    <xf numFmtId="0" fontId="8" fillId="14" borderId="90" xfId="0" applyNumberFormat="1" applyFont="1" applyFill="1" applyBorder="1" applyAlignment="1" applyProtection="1">
      <alignment vertical="center"/>
    </xf>
    <xf numFmtId="0" fontId="9" fillId="14" borderId="131" xfId="0" applyNumberFormat="1" applyFont="1" applyFill="1" applyBorder="1" applyAlignment="1" applyProtection="1">
      <alignment horizontal="left" vertical="center" indent="1"/>
    </xf>
    <xf numFmtId="0" fontId="10" fillId="0" borderId="127" xfId="0" applyNumberFormat="1" applyFont="1" applyFill="1" applyBorder="1" applyAlignment="1" applyProtection="1">
      <alignment horizontal="left" vertical="center" wrapText="1" indent="1"/>
    </xf>
    <xf numFmtId="0" fontId="13" fillId="0" borderId="104" xfId="0" applyNumberFormat="1" applyFont="1" applyFill="1" applyBorder="1" applyAlignment="1" applyProtection="1">
      <alignment horizontal="center" vertical="center"/>
    </xf>
    <xf numFmtId="0" fontId="9" fillId="0" borderId="131" xfId="0" applyNumberFormat="1" applyFont="1" applyFill="1" applyBorder="1" applyAlignment="1" applyProtection="1">
      <alignment horizontal="left" vertical="center" indent="3"/>
    </xf>
    <xf numFmtId="0" fontId="10" fillId="0" borderId="229" xfId="0" applyNumberFormat="1" applyFont="1" applyFill="1" applyBorder="1" applyAlignment="1" applyProtection="1">
      <alignment horizontal="left" vertical="center"/>
    </xf>
    <xf numFmtId="49" fontId="13" fillId="9" borderId="199" xfId="0" applyNumberFormat="1" applyFont="1" applyFill="1" applyBorder="1" applyAlignment="1" applyProtection="1">
      <alignment horizontal="center" vertical="center"/>
    </xf>
    <xf numFmtId="0" fontId="9" fillId="0" borderId="241" xfId="0" applyNumberFormat="1" applyFont="1" applyFill="1" applyBorder="1" applyAlignment="1" applyProtection="1">
      <alignment horizontal="center" vertical="center"/>
    </xf>
    <xf numFmtId="0" fontId="10" fillId="0" borderId="239" xfId="0" applyNumberFormat="1" applyFont="1" applyFill="1" applyBorder="1" applyAlignment="1" applyProtection="1"/>
    <xf numFmtId="0" fontId="13" fillId="0" borderId="237" xfId="0" applyNumberFormat="1" applyFont="1" applyFill="1" applyBorder="1" applyAlignment="1" applyProtection="1">
      <alignment horizontal="center" vertical="top"/>
    </xf>
    <xf numFmtId="0" fontId="13" fillId="0" borderId="238" xfId="0" applyNumberFormat="1" applyFont="1" applyFill="1" applyBorder="1" applyAlignment="1" applyProtection="1">
      <alignment horizontal="center" vertical="top"/>
    </xf>
    <xf numFmtId="49" fontId="13" fillId="9" borderId="229" xfId="0" applyNumberFormat="1" applyFont="1" applyFill="1" applyBorder="1" applyAlignment="1" applyProtection="1">
      <alignment horizontal="center"/>
    </xf>
    <xf numFmtId="0" fontId="10" fillId="0" borderId="219" xfId="0" applyNumberFormat="1" applyFont="1" applyFill="1" applyBorder="1" applyAlignment="1" applyProtection="1">
      <alignment horizontal="center"/>
    </xf>
    <xf numFmtId="0" fontId="8" fillId="0" borderId="219" xfId="13" applyNumberFormat="1" applyFont="1" applyFill="1" applyBorder="1" applyProtection="1"/>
    <xf numFmtId="0" fontId="8" fillId="0" borderId="233" xfId="13" applyNumberFormat="1" applyFont="1" applyFill="1" applyBorder="1" applyProtection="1"/>
    <xf numFmtId="0" fontId="8" fillId="0" borderId="238" xfId="13" applyNumberFormat="1" applyFont="1" applyFill="1" applyBorder="1" applyProtection="1"/>
    <xf numFmtId="0" fontId="7" fillId="0" borderId="134" xfId="13" applyNumberFormat="1" applyFont="1" applyFill="1" applyBorder="1" applyProtection="1"/>
    <xf numFmtId="0" fontId="10" fillId="0" borderId="228" xfId="0" applyNumberFormat="1" applyFont="1" applyFill="1" applyBorder="1" applyAlignment="1" applyProtection="1">
      <alignment horizontal="center"/>
    </xf>
    <xf numFmtId="0" fontId="8" fillId="0" borderId="134" xfId="13" applyNumberFormat="1" applyFont="1" applyFill="1" applyBorder="1" applyProtection="1"/>
    <xf numFmtId="0" fontId="7" fillId="0" borderId="219" xfId="13" applyNumberFormat="1" applyFont="1" applyFill="1" applyBorder="1" applyAlignment="1" applyProtection="1">
      <alignment vertical="center" wrapText="1"/>
    </xf>
    <xf numFmtId="0" fontId="8" fillId="0" borderId="102" xfId="13" applyNumberFormat="1" applyFont="1" applyFill="1" applyBorder="1" applyProtection="1"/>
    <xf numFmtId="0" fontId="8" fillId="0" borderId="108" xfId="13" applyNumberFormat="1" applyFont="1" applyFill="1" applyBorder="1" applyProtection="1"/>
    <xf numFmtId="0" fontId="7" fillId="0" borderId="93" xfId="13" applyNumberFormat="1" applyFont="1" applyFill="1" applyBorder="1" applyProtection="1"/>
    <xf numFmtId="0" fontId="7" fillId="0" borderId="219" xfId="13" applyNumberFormat="1" applyFont="1" applyFill="1" applyBorder="1" applyAlignment="1" applyProtection="1">
      <alignment horizontal="left" vertical="center"/>
    </xf>
    <xf numFmtId="0" fontId="8" fillId="0" borderId="219" xfId="13" applyNumberFormat="1" applyFont="1" applyFill="1" applyBorder="1" applyAlignment="1" applyProtection="1">
      <alignment horizontal="left" vertical="center" indent="1"/>
    </xf>
    <xf numFmtId="0" fontId="7" fillId="0" borderId="219" xfId="13" applyNumberFormat="1" applyFont="1" applyFill="1" applyBorder="1" applyAlignment="1" applyProtection="1">
      <alignment vertical="center"/>
    </xf>
    <xf numFmtId="0" fontId="7" fillId="0" borderId="204" xfId="13" applyNumberFormat="1" applyFont="1" applyFill="1" applyBorder="1" applyAlignment="1" applyProtection="1">
      <alignment horizontal="left" vertical="center" wrapText="1"/>
    </xf>
    <xf numFmtId="169" fontId="9" fillId="10" borderId="242" xfId="38" applyBorder="1">
      <alignment vertical="center"/>
      <protection locked="0"/>
    </xf>
    <xf numFmtId="49" fontId="13" fillId="9" borderId="244" xfId="35" applyBorder="1">
      <alignment horizontal="center"/>
    </xf>
    <xf numFmtId="49" fontId="13" fillId="9" borderId="243" xfId="35" applyBorder="1">
      <alignment horizontal="center"/>
    </xf>
    <xf numFmtId="0" fontId="13" fillId="0" borderId="246" xfId="0" applyNumberFormat="1" applyFont="1" applyFill="1" applyBorder="1" applyAlignment="1" applyProtection="1">
      <alignment horizontal="center"/>
    </xf>
    <xf numFmtId="0" fontId="8" fillId="0" borderId="0" xfId="0" applyFont="1" applyFill="1" applyBorder="1" applyAlignment="1" applyProtection="1">
      <alignment wrapText="1"/>
    </xf>
    <xf numFmtId="0" fontId="9" fillId="0" borderId="134" xfId="0" applyNumberFormat="1" applyFont="1" applyFill="1" applyBorder="1" applyAlignment="1" applyProtection="1">
      <alignment wrapText="1"/>
    </xf>
    <xf numFmtId="49" fontId="13" fillId="9" borderId="248" xfId="35" applyBorder="1">
      <alignment horizontal="center"/>
    </xf>
    <xf numFmtId="0" fontId="13" fillId="0" borderId="250" xfId="0" applyNumberFormat="1" applyFont="1" applyFill="1" applyBorder="1" applyAlignment="1" applyProtection="1">
      <alignment horizontal="center"/>
    </xf>
    <xf numFmtId="0" fontId="13" fillId="0" borderId="191" xfId="0" applyNumberFormat="1" applyFont="1" applyFill="1" applyBorder="1" applyAlignment="1" applyProtection="1">
      <alignment horizontal="center" vertical="top"/>
    </xf>
    <xf numFmtId="0" fontId="10" fillId="0" borderId="246" xfId="0" applyNumberFormat="1" applyFont="1" applyFill="1" applyBorder="1" applyAlignment="1" applyProtection="1">
      <alignment horizontal="center"/>
    </xf>
    <xf numFmtId="0" fontId="10" fillId="0" borderId="11" xfId="0" applyFont="1" applyBorder="1" applyAlignment="1">
      <alignment horizontal="center" vertical="center"/>
    </xf>
    <xf numFmtId="0" fontId="10" fillId="0" borderId="247" xfId="0" applyFont="1" applyBorder="1" applyAlignment="1">
      <alignment horizontal="center" wrapText="1"/>
    </xf>
    <xf numFmtId="0" fontId="0" fillId="0" borderId="83" xfId="0" applyBorder="1" applyAlignment="1">
      <alignment horizontal="center"/>
    </xf>
    <xf numFmtId="0" fontId="10" fillId="0" borderId="251" xfId="0" applyNumberFormat="1" applyFont="1" applyFill="1" applyBorder="1" applyAlignment="1" applyProtection="1"/>
    <xf numFmtId="0" fontId="36" fillId="0" borderId="247" xfId="0" applyNumberFormat="1" applyFont="1" applyFill="1" applyBorder="1" applyAlignment="1" applyProtection="1">
      <alignment horizontal="right"/>
    </xf>
    <xf numFmtId="0" fontId="0" fillId="0" borderId="252" xfId="0" applyNumberFormat="1" applyFill="1" applyBorder="1" applyProtection="1"/>
    <xf numFmtId="0" fontId="0" fillId="0" borderId="83" xfId="0" applyNumberFormat="1" applyFill="1" applyBorder="1" applyProtection="1"/>
    <xf numFmtId="0" fontId="10" fillId="0" borderId="219" xfId="0" applyNumberFormat="1" applyFont="1" applyFill="1" applyBorder="1" applyAlignment="1" applyProtection="1">
      <alignment vertical="center" wrapText="1"/>
    </xf>
    <xf numFmtId="0" fontId="9" fillId="0" borderId="191" xfId="0" applyNumberFormat="1" applyFont="1" applyFill="1" applyBorder="1" applyAlignment="1" applyProtection="1">
      <alignment horizontal="center" vertical="center"/>
    </xf>
    <xf numFmtId="0" fontId="13" fillId="0" borderId="253" xfId="0" applyNumberFormat="1" applyFont="1" applyFill="1" applyBorder="1" applyAlignment="1" applyProtection="1">
      <alignment horizontal="center"/>
    </xf>
    <xf numFmtId="0" fontId="13" fillId="0" borderId="247" xfId="0" applyNumberFormat="1" applyFont="1" applyFill="1" applyBorder="1" applyAlignment="1" applyProtection="1">
      <alignment horizontal="center" vertical="top"/>
    </xf>
    <xf numFmtId="0" fontId="13" fillId="0" borderId="229" xfId="0" applyNumberFormat="1" applyFont="1" applyFill="1" applyBorder="1" applyAlignment="1" applyProtection="1">
      <alignment horizontal="center" vertical="top"/>
    </xf>
    <xf numFmtId="0" fontId="9" fillId="0" borderId="229" xfId="0" applyNumberFormat="1" applyFont="1" applyFill="1" applyBorder="1" applyAlignment="1" applyProtection="1">
      <alignment horizontal="left" vertical="center" wrapText="1"/>
    </xf>
    <xf numFmtId="0" fontId="9" fillId="0" borderId="254" xfId="0" applyNumberFormat="1" applyFont="1" applyFill="1" applyBorder="1" applyAlignment="1" applyProtection="1">
      <alignment horizontal="center" vertical="center"/>
    </xf>
    <xf numFmtId="0" fontId="9" fillId="0" borderId="90" xfId="0" applyNumberFormat="1" applyFont="1" applyFill="1" applyBorder="1" applyAlignment="1" applyProtection="1">
      <alignment horizontal="left" vertical="center" wrapText="1"/>
    </xf>
    <xf numFmtId="0" fontId="13" fillId="0" borderId="229" xfId="0" applyNumberFormat="1" applyFont="1" applyFill="1" applyBorder="1" applyAlignment="1" applyProtection="1">
      <alignment horizontal="center"/>
    </xf>
    <xf numFmtId="0" fontId="9" fillId="0" borderId="84" xfId="0" applyNumberFormat="1" applyFont="1" applyFill="1" applyBorder="1" applyAlignment="1" applyProtection="1">
      <alignment horizontal="center"/>
    </xf>
    <xf numFmtId="0" fontId="10" fillId="0" borderId="251" xfId="0" applyNumberFormat="1" applyFont="1" applyFill="1" applyBorder="1" applyAlignment="1" applyProtection="1">
      <alignment vertical="center"/>
    </xf>
    <xf numFmtId="0" fontId="13" fillId="0" borderId="255" xfId="0" applyNumberFormat="1" applyFont="1" applyFill="1" applyBorder="1" applyAlignment="1" applyProtection="1">
      <alignment horizontal="center"/>
    </xf>
    <xf numFmtId="0" fontId="13" fillId="0" borderId="249" xfId="0" applyNumberFormat="1" applyFont="1" applyFill="1" applyBorder="1" applyAlignment="1" applyProtection="1">
      <alignment horizontal="center"/>
    </xf>
    <xf numFmtId="0" fontId="13" fillId="0" borderId="251" xfId="0" applyNumberFormat="1" applyFont="1" applyFill="1" applyBorder="1" applyAlignment="1" applyProtection="1">
      <alignment horizontal="center"/>
    </xf>
    <xf numFmtId="0" fontId="9" fillId="0" borderId="26" xfId="0" applyNumberFormat="1" applyFont="1" applyFill="1" applyBorder="1" applyAlignment="1" applyProtection="1"/>
    <xf numFmtId="0" fontId="13" fillId="0" borderId="41" xfId="0" applyNumberFormat="1" applyFont="1" applyFill="1" applyBorder="1" applyAlignment="1" applyProtection="1">
      <alignment horizontal="center"/>
    </xf>
    <xf numFmtId="0" fontId="13" fillId="0" borderId="82" xfId="0" applyNumberFormat="1" applyFont="1" applyFill="1" applyBorder="1" applyAlignment="1" applyProtection="1">
      <alignment horizontal="center" wrapText="1"/>
    </xf>
    <xf numFmtId="0" fontId="10" fillId="0" borderId="26" xfId="0" applyNumberFormat="1" applyFont="1" applyFill="1" applyBorder="1" applyAlignment="1" applyProtection="1"/>
    <xf numFmtId="0" fontId="13" fillId="0" borderId="256" xfId="0" applyNumberFormat="1" applyFont="1" applyFill="1" applyBorder="1" applyAlignment="1" applyProtection="1">
      <alignment horizontal="center"/>
    </xf>
    <xf numFmtId="0" fontId="8" fillId="14" borderId="204" xfId="0" applyNumberFormat="1" applyFont="1" applyFill="1" applyBorder="1" applyAlignment="1" applyProtection="1">
      <alignment horizontal="left" vertical="center" wrapText="1" indent="1"/>
    </xf>
    <xf numFmtId="0" fontId="8" fillId="0" borderId="219" xfId="0" applyNumberFormat="1" applyFont="1" applyFill="1" applyBorder="1" applyAlignment="1" applyProtection="1">
      <alignment horizontal="left" vertical="center" indent="1"/>
    </xf>
    <xf numFmtId="0" fontId="9" fillId="0" borderId="230" xfId="0" applyNumberFormat="1" applyFont="1" applyFill="1" applyBorder="1" applyAlignment="1" applyProtection="1">
      <alignment vertical="center"/>
    </xf>
    <xf numFmtId="0" fontId="9" fillId="0" borderId="201" xfId="0" applyNumberFormat="1" applyFont="1" applyFill="1" applyBorder="1" applyAlignment="1" applyProtection="1">
      <alignment vertical="center"/>
    </xf>
    <xf numFmtId="0" fontId="8" fillId="0" borderId="219" xfId="0" applyNumberFormat="1" applyFont="1" applyFill="1" applyBorder="1" applyAlignment="1" applyProtection="1">
      <alignment horizontal="left" vertical="center" indent="2"/>
    </xf>
    <xf numFmtId="0" fontId="10" fillId="0" borderId="219" xfId="0" applyNumberFormat="1" applyFont="1" applyFill="1" applyBorder="1" applyAlignment="1" applyProtection="1">
      <alignment vertical="center"/>
    </xf>
    <xf numFmtId="0" fontId="7" fillId="0" borderId="251" xfId="0" applyNumberFormat="1" applyFont="1" applyFill="1" applyBorder="1" applyAlignment="1" applyProtection="1"/>
    <xf numFmtId="0" fontId="9" fillId="0" borderId="131" xfId="0" applyNumberFormat="1" applyFont="1" applyFill="1" applyBorder="1" applyAlignment="1" applyProtection="1">
      <alignment horizontal="left" vertical="center"/>
    </xf>
    <xf numFmtId="0" fontId="8" fillId="0" borderId="83" xfId="0" applyNumberFormat="1" applyFont="1" applyFill="1" applyBorder="1" applyAlignment="1" applyProtection="1">
      <alignment vertical="center"/>
    </xf>
    <xf numFmtId="0" fontId="0" fillId="0" borderId="230" xfId="0" applyBorder="1" applyProtection="1"/>
    <xf numFmtId="0" fontId="0" fillId="0" borderId="201" xfId="0" applyBorder="1" applyProtection="1"/>
    <xf numFmtId="0" fontId="13" fillId="0" borderId="12" xfId="0" applyNumberFormat="1" applyFont="1" applyFill="1" applyBorder="1" applyAlignment="1" applyProtection="1">
      <alignment horizontal="center"/>
    </xf>
    <xf numFmtId="0" fontId="9" fillId="0" borderId="246" xfId="0" applyNumberFormat="1" applyFont="1" applyFill="1" applyBorder="1" applyAlignment="1" applyProtection="1">
      <alignment horizontal="center" vertical="center"/>
    </xf>
    <xf numFmtId="169" fontId="7" fillId="0" borderId="260" xfId="0" applyNumberFormat="1" applyFont="1" applyFill="1" applyBorder="1" applyAlignment="1" applyProtection="1">
      <alignment vertical="center"/>
    </xf>
    <xf numFmtId="0" fontId="9" fillId="0" borderId="259" xfId="0" applyNumberFormat="1" applyFont="1" applyFill="1" applyBorder="1" applyAlignment="1" applyProtection="1">
      <alignment horizontal="center" vertical="center"/>
    </xf>
    <xf numFmtId="49" fontId="13" fillId="0" borderId="257" xfId="0" applyNumberFormat="1" applyFont="1" applyFill="1" applyBorder="1" applyAlignment="1" applyProtection="1">
      <alignment horizontal="center"/>
    </xf>
    <xf numFmtId="0" fontId="7" fillId="0" borderId="33" xfId="0" applyNumberFormat="1" applyFont="1" applyFill="1" applyBorder="1" applyAlignment="1" applyProtection="1">
      <alignment vertical="center"/>
    </xf>
    <xf numFmtId="169" fontId="8" fillId="0" borderId="127" xfId="0" applyNumberFormat="1" applyFont="1" applyFill="1" applyBorder="1" applyAlignment="1" applyProtection="1">
      <alignment horizontal="left" vertical="center" indent="1"/>
    </xf>
    <xf numFmtId="169" fontId="8" fillId="0" borderId="127" xfId="0" applyNumberFormat="1" applyFont="1" applyFill="1" applyBorder="1" applyAlignment="1" applyProtection="1">
      <alignment horizontal="left" vertical="center" wrapText="1" indent="1"/>
    </xf>
    <xf numFmtId="0" fontId="0" fillId="0" borderId="262" xfId="0" applyBorder="1" applyProtection="1"/>
    <xf numFmtId="169" fontId="8" fillId="11" borderId="264" xfId="33" applyBorder="1">
      <alignment vertical="center"/>
    </xf>
    <xf numFmtId="0" fontId="10" fillId="0" borderId="54" xfId="0" applyNumberFormat="1" applyFont="1" applyFill="1" applyBorder="1" applyAlignment="1" applyProtection="1">
      <alignment horizontal="left" vertical="center"/>
    </xf>
    <xf numFmtId="0" fontId="13" fillId="0" borderId="265" xfId="0" applyNumberFormat="1" applyFont="1" applyFill="1" applyBorder="1" applyAlignment="1" applyProtection="1">
      <alignment horizontal="center"/>
    </xf>
    <xf numFmtId="49" fontId="13" fillId="9" borderId="248" xfId="35" applyBorder="1">
      <alignment horizontal="center"/>
    </xf>
    <xf numFmtId="0" fontId="9" fillId="0" borderId="219" xfId="0" applyNumberFormat="1" applyFont="1" applyFill="1" applyBorder="1" applyAlignment="1" applyProtection="1">
      <alignment horizontal="left" vertical="center" wrapText="1" indent="1"/>
    </xf>
    <xf numFmtId="0" fontId="73" fillId="0" borderId="0" xfId="39" applyFont="1">
      <alignment horizontal="left" vertical="center"/>
    </xf>
    <xf numFmtId="169" fontId="10" fillId="0" borderId="90" xfId="0" applyNumberFormat="1" applyFont="1" applyFill="1" applyBorder="1" applyAlignment="1" applyProtection="1">
      <alignment horizontal="left" vertical="center" wrapText="1" indent="1"/>
    </xf>
    <xf numFmtId="0" fontId="9" fillId="14" borderId="197" xfId="0" applyNumberFormat="1" applyFont="1" applyFill="1" applyBorder="1" applyAlignment="1" applyProtection="1">
      <alignment horizontal="left" vertical="center" wrapText="1" indent="1"/>
    </xf>
    <xf numFmtId="0" fontId="7" fillId="0" borderId="262" xfId="0" applyNumberFormat="1" applyFont="1" applyFill="1" applyBorder="1" applyAlignment="1" applyProtection="1"/>
    <xf numFmtId="0" fontId="13" fillId="0" borderId="263" xfId="0" applyNumberFormat="1" applyFont="1" applyFill="1" applyBorder="1" applyAlignment="1" applyProtection="1">
      <alignment horizontal="center"/>
    </xf>
    <xf numFmtId="0" fontId="13" fillId="0" borderId="231" xfId="0" applyNumberFormat="1" applyFont="1" applyFill="1" applyBorder="1" applyAlignment="1" applyProtection="1">
      <alignment horizontal="center"/>
    </xf>
    <xf numFmtId="0" fontId="0" fillId="0" borderId="219" xfId="0" applyNumberFormat="1" applyFill="1" applyBorder="1" applyAlignment="1" applyProtection="1">
      <alignment vertical="center"/>
    </xf>
    <xf numFmtId="169" fontId="9" fillId="13" borderId="268" xfId="40" applyBorder="1">
      <alignment horizontal="right" vertical="center"/>
      <protection locked="0"/>
    </xf>
    <xf numFmtId="169" fontId="10" fillId="0" borderId="269" xfId="0" applyNumberFormat="1" applyFont="1" applyFill="1" applyBorder="1" applyAlignment="1" applyProtection="1">
      <alignment vertical="center"/>
    </xf>
    <xf numFmtId="169" fontId="9" fillId="0" borderId="269" xfId="0" applyNumberFormat="1" applyFont="1" applyFill="1" applyBorder="1" applyAlignment="1" applyProtection="1">
      <alignment vertical="center"/>
    </xf>
    <xf numFmtId="49" fontId="13" fillId="12" borderId="264" xfId="0" applyNumberFormat="1" applyFont="1" applyFill="1" applyBorder="1" applyAlignment="1" applyProtection="1">
      <alignment horizontal="center"/>
    </xf>
    <xf numFmtId="49" fontId="13" fillId="0" borderId="271" xfId="0" applyNumberFormat="1" applyFont="1" applyFill="1" applyBorder="1" applyAlignment="1" applyProtection="1">
      <alignment horizontal="center"/>
    </xf>
    <xf numFmtId="0" fontId="13" fillId="0" borderId="269" xfId="0" applyNumberFormat="1" applyFont="1" applyFill="1" applyBorder="1" applyAlignment="1" applyProtection="1">
      <alignment horizontal="center" vertical="top"/>
    </xf>
    <xf numFmtId="0" fontId="15" fillId="0" borderId="272" xfId="0" applyNumberFormat="1" applyFont="1" applyFill="1" applyBorder="1" applyAlignment="1" applyProtection="1"/>
    <xf numFmtId="0" fontId="13" fillId="0" borderId="273" xfId="0" applyNumberFormat="1" applyFont="1" applyFill="1" applyBorder="1" applyAlignment="1" applyProtection="1">
      <alignment horizontal="center"/>
    </xf>
    <xf numFmtId="0" fontId="10" fillId="0" borderId="274" xfId="0" applyNumberFormat="1" applyFont="1" applyFill="1" applyBorder="1" applyAlignment="1" applyProtection="1">
      <alignment horizontal="left" vertical="center" indent="1"/>
    </xf>
    <xf numFmtId="0" fontId="13" fillId="0" borderId="275" xfId="0" applyNumberFormat="1" applyFont="1" applyFill="1" applyBorder="1" applyAlignment="1" applyProtection="1">
      <alignment horizontal="center"/>
    </xf>
    <xf numFmtId="0" fontId="9" fillId="0" borderId="245" xfId="0" applyNumberFormat="1" applyFont="1" applyFill="1" applyBorder="1" applyAlignment="1" applyProtection="1">
      <alignment horizontal="left" vertical="center" indent="1"/>
    </xf>
    <xf numFmtId="0" fontId="9" fillId="0" borderId="276" xfId="0" applyNumberFormat="1" applyFont="1" applyFill="1" applyBorder="1" applyAlignment="1" applyProtection="1">
      <alignment horizontal="center" vertical="center"/>
    </xf>
    <xf numFmtId="0" fontId="7" fillId="0" borderId="277" xfId="0" applyNumberFormat="1" applyFont="1" applyFill="1" applyBorder="1" applyAlignment="1" applyProtection="1">
      <alignment horizontal="left" vertical="center" indent="1"/>
    </xf>
    <xf numFmtId="169" fontId="10" fillId="0" borderId="278" xfId="0" applyNumberFormat="1" applyFont="1" applyFill="1" applyBorder="1" applyAlignment="1" applyProtection="1">
      <alignment vertical="center"/>
    </xf>
    <xf numFmtId="0" fontId="13" fillId="0" borderId="268" xfId="0" applyNumberFormat="1" applyFont="1" applyFill="1" applyBorder="1" applyAlignment="1" applyProtection="1">
      <alignment horizontal="center" vertical="center"/>
    </xf>
    <xf numFmtId="0" fontId="8" fillId="0" borderId="245" xfId="0" applyNumberFormat="1" applyFont="1" applyFill="1" applyBorder="1" applyAlignment="1" applyProtection="1">
      <alignment horizontal="left" vertical="center" indent="2"/>
    </xf>
    <xf numFmtId="0" fontId="7" fillId="14" borderId="245" xfId="0" applyNumberFormat="1" applyFont="1" applyFill="1" applyBorder="1" applyAlignment="1" applyProtection="1">
      <alignment horizontal="left" vertical="center" indent="1"/>
    </xf>
    <xf numFmtId="0" fontId="8" fillId="14" borderId="245" xfId="0" applyNumberFormat="1" applyFont="1" applyFill="1" applyBorder="1" applyAlignment="1" applyProtection="1">
      <alignment horizontal="left" vertical="center" indent="1"/>
    </xf>
    <xf numFmtId="0" fontId="10" fillId="0" borderId="267" xfId="0" applyNumberFormat="1" applyFont="1" applyFill="1" applyBorder="1" applyAlignment="1" applyProtection="1">
      <alignment vertical="center"/>
    </xf>
    <xf numFmtId="0" fontId="9" fillId="0" borderId="279" xfId="0" applyNumberFormat="1" applyFont="1" applyFill="1" applyBorder="1" applyAlignment="1" applyProtection="1">
      <alignment horizontal="center" vertical="center"/>
    </xf>
    <xf numFmtId="0" fontId="13" fillId="0" borderId="261" xfId="0" applyNumberFormat="1" applyFont="1" applyFill="1" applyBorder="1" applyAlignment="1" applyProtection="1">
      <alignment horizontal="center"/>
    </xf>
    <xf numFmtId="0" fontId="13" fillId="0" borderId="259" xfId="0" applyNumberFormat="1" applyFont="1" applyFill="1" applyBorder="1" applyAlignment="1" applyProtection="1">
      <alignment horizontal="center" vertical="center"/>
    </xf>
    <xf numFmtId="0" fontId="48" fillId="0" borderId="134" xfId="0" applyNumberFormat="1" applyFont="1" applyFill="1" applyBorder="1" applyAlignment="1" applyProtection="1">
      <alignment vertical="center"/>
    </xf>
    <xf numFmtId="0" fontId="8" fillId="0" borderId="275" xfId="0" applyNumberFormat="1" applyFont="1" applyFill="1" applyBorder="1" applyAlignment="1" applyProtection="1">
      <alignment horizontal="center" vertical="center"/>
    </xf>
    <xf numFmtId="0" fontId="9" fillId="0" borderId="275" xfId="0" applyNumberFormat="1" applyFont="1" applyFill="1" applyBorder="1" applyAlignment="1" applyProtection="1">
      <alignment horizontal="center" vertical="center"/>
    </xf>
    <xf numFmtId="0" fontId="31" fillId="0" borderId="134" xfId="0" applyNumberFormat="1" applyFont="1" applyFill="1" applyBorder="1" applyAlignment="1" applyProtection="1">
      <alignment vertical="center"/>
    </xf>
    <xf numFmtId="0" fontId="8" fillId="0" borderId="219" xfId="0" applyNumberFormat="1" applyFont="1" applyFill="1" applyBorder="1" applyAlignment="1" applyProtection="1">
      <alignment horizontal="left" vertical="center" wrapText="1" indent="1"/>
    </xf>
    <xf numFmtId="0" fontId="8" fillId="14" borderId="219" xfId="0" applyNumberFormat="1" applyFont="1" applyFill="1" applyBorder="1" applyAlignment="1" applyProtection="1">
      <alignment horizontal="left" vertical="center" indent="1"/>
    </xf>
    <xf numFmtId="0" fontId="7" fillId="0" borderId="219" xfId="0" applyNumberFormat="1" applyFont="1" applyFill="1" applyBorder="1" applyAlignment="1" applyProtection="1">
      <alignment horizontal="left" vertical="center" indent="1"/>
    </xf>
    <xf numFmtId="0" fontId="7" fillId="0" borderId="219" xfId="0" applyNumberFormat="1" applyFont="1" applyFill="1" applyBorder="1" applyAlignment="1" applyProtection="1">
      <alignment vertical="center" wrapText="1"/>
    </xf>
    <xf numFmtId="0" fontId="8" fillId="0" borderId="280" xfId="0" applyNumberFormat="1" applyFont="1" applyFill="1" applyBorder="1" applyAlignment="1" applyProtection="1">
      <alignment horizontal="center" vertical="center"/>
    </xf>
    <xf numFmtId="0" fontId="8" fillId="0" borderId="68" xfId="0" applyNumberFormat="1" applyFont="1" applyFill="1" applyBorder="1" applyAlignment="1" applyProtection="1">
      <alignment horizontal="center" vertical="center"/>
    </xf>
    <xf numFmtId="0" fontId="8" fillId="0" borderId="21" xfId="0" applyNumberFormat="1" applyFont="1" applyFill="1" applyBorder="1" applyAlignment="1" applyProtection="1">
      <alignment horizontal="center" vertical="center"/>
    </xf>
    <xf numFmtId="49" fontId="13" fillId="9" borderId="260" xfId="36" applyBorder="1">
      <alignment horizontal="center" vertical="center"/>
    </xf>
    <xf numFmtId="0" fontId="0" fillId="0" borderId="230" xfId="0" applyNumberFormat="1" applyFill="1" applyBorder="1" applyAlignment="1" applyProtection="1">
      <alignment vertical="center"/>
    </xf>
    <xf numFmtId="0" fontId="0" fillId="0" borderId="266" xfId="0" applyNumberFormat="1" applyFill="1" applyBorder="1" applyAlignment="1" applyProtection="1">
      <alignment vertical="center"/>
    </xf>
    <xf numFmtId="0" fontId="9" fillId="0" borderId="280" xfId="0" applyNumberFormat="1" applyFont="1" applyFill="1" applyBorder="1" applyAlignment="1" applyProtection="1">
      <alignment horizontal="center" vertical="center"/>
    </xf>
    <xf numFmtId="0" fontId="26" fillId="0" borderId="0" xfId="39">
      <alignment horizontal="left" vertical="center"/>
    </xf>
    <xf numFmtId="169" fontId="9" fillId="7" borderId="282" xfId="37" applyBorder="1">
      <alignment vertical="center"/>
      <protection locked="0"/>
    </xf>
    <xf numFmtId="49" fontId="13" fillId="9" borderId="282" xfId="36" applyBorder="1">
      <alignment horizontal="center" vertical="center"/>
    </xf>
    <xf numFmtId="169" fontId="10" fillId="0" borderId="282" xfId="41" applyBorder="1">
      <alignment horizontal="right" vertical="center"/>
    </xf>
    <xf numFmtId="169" fontId="9" fillId="0" borderId="282" xfId="3" applyBorder="1">
      <alignment vertical="center"/>
    </xf>
    <xf numFmtId="0" fontId="0" fillId="0" borderId="0" xfId="0" applyProtection="1"/>
    <xf numFmtId="0" fontId="8" fillId="0" borderId="0" xfId="0" applyNumberFormat="1" applyFont="1" applyFill="1" applyAlignment="1" applyProtection="1"/>
    <xf numFmtId="0" fontId="13" fillId="0" borderId="0" xfId="0" applyNumberFormat="1" applyFont="1" applyFill="1" applyBorder="1" applyAlignment="1" applyProtection="1">
      <alignment horizontal="center" vertical="center" wrapText="1"/>
    </xf>
    <xf numFmtId="0" fontId="0" fillId="0" borderId="0" xfId="0"/>
    <xf numFmtId="0" fontId="9" fillId="0" borderId="282" xfId="0" applyNumberFormat="1" applyFont="1" applyFill="1" applyBorder="1" applyAlignment="1" applyProtection="1">
      <alignment horizontal="center" vertical="center"/>
    </xf>
    <xf numFmtId="164" fontId="13" fillId="0" borderId="0" xfId="0" applyNumberFormat="1" applyFont="1" applyFill="1" applyBorder="1" applyAlignment="1" applyProtection="1">
      <alignment horizontal="center"/>
    </xf>
    <xf numFmtId="0" fontId="7" fillId="0" borderId="282" xfId="0" applyNumberFormat="1" applyFont="1" applyFill="1" applyBorder="1" applyAlignment="1" applyProtection="1">
      <alignment horizontal="left" vertical="center"/>
    </xf>
    <xf numFmtId="0" fontId="9" fillId="0" borderId="282" xfId="0" quotePrefix="1" applyNumberFormat="1" applyFont="1" applyFill="1" applyBorder="1" applyAlignment="1" applyProtection="1">
      <alignment horizontal="center" vertical="center"/>
    </xf>
    <xf numFmtId="169" fontId="9" fillId="10" borderId="282" xfId="38" applyBorder="1">
      <alignment vertical="center"/>
      <protection locked="0"/>
    </xf>
    <xf numFmtId="169" fontId="9" fillId="10" borderId="285" xfId="38" applyBorder="1">
      <alignment vertical="center"/>
      <protection locked="0"/>
    </xf>
    <xf numFmtId="169" fontId="8" fillId="11" borderId="283" xfId="33" applyBorder="1">
      <alignment vertical="center"/>
    </xf>
    <xf numFmtId="169" fontId="9" fillId="10" borderId="284" xfId="38" applyBorder="1">
      <alignment vertical="center"/>
      <protection locked="0"/>
    </xf>
    <xf numFmtId="169" fontId="9" fillId="0" borderId="284" xfId="3" applyBorder="1">
      <alignment vertical="center"/>
    </xf>
    <xf numFmtId="169" fontId="9" fillId="0" borderId="285" xfId="3" applyBorder="1">
      <alignment vertical="center"/>
    </xf>
    <xf numFmtId="169" fontId="9" fillId="7" borderId="284" xfId="37" applyBorder="1">
      <alignment vertical="center"/>
      <protection locked="0"/>
    </xf>
    <xf numFmtId="0" fontId="0" fillId="0" borderId="0" xfId="0" applyProtection="1"/>
    <xf numFmtId="0" fontId="8" fillId="0" borderId="0" xfId="0" applyNumberFormat="1" applyFont="1" applyFill="1" applyProtection="1"/>
    <xf numFmtId="0" fontId="0" fillId="0" borderId="0" xfId="0" applyNumberFormat="1" applyFill="1" applyProtection="1"/>
    <xf numFmtId="0" fontId="0" fillId="0" borderId="0" xfId="0" applyFill="1"/>
    <xf numFmtId="0" fontId="26" fillId="0" borderId="0" xfId="39">
      <alignment horizontal="left" vertical="center"/>
    </xf>
    <xf numFmtId="0" fontId="9" fillId="0" borderId="103" xfId="0" applyNumberFormat="1" applyFont="1" applyFill="1" applyBorder="1" applyAlignment="1" applyProtection="1">
      <alignment horizontal="center" vertical="center"/>
    </xf>
    <xf numFmtId="0" fontId="9" fillId="0" borderId="103" xfId="0" quotePrefix="1" applyNumberFormat="1" applyFont="1" applyFill="1" applyBorder="1" applyAlignment="1" applyProtection="1">
      <alignment horizontal="center" vertical="center"/>
    </xf>
    <xf numFmtId="0" fontId="0" fillId="0" borderId="0" xfId="0"/>
    <xf numFmtId="49" fontId="13" fillId="9" borderId="283" xfId="0" applyNumberFormat="1" applyFont="1" applyFill="1" applyBorder="1" applyAlignment="1" applyProtection="1">
      <alignment horizontal="center" vertical="center"/>
    </xf>
    <xf numFmtId="0" fontId="26" fillId="0" borderId="0" xfId="39">
      <alignment horizontal="left" vertical="center"/>
    </xf>
    <xf numFmtId="169" fontId="13" fillId="0" borderId="0" xfId="0" applyNumberFormat="1" applyFont="1" applyFill="1" applyBorder="1" applyAlignment="1" applyProtection="1">
      <alignment horizontal="center" wrapText="1"/>
    </xf>
    <xf numFmtId="169" fontId="13" fillId="0" borderId="134" xfId="0" applyNumberFormat="1" applyFont="1" applyFill="1" applyBorder="1" applyAlignment="1" applyProtection="1">
      <alignment horizontal="center" wrapText="1"/>
    </xf>
    <xf numFmtId="0" fontId="10" fillId="0" borderId="142" xfId="0" applyNumberFormat="1" applyFont="1" applyFill="1" applyBorder="1" applyAlignment="1" applyProtection="1">
      <alignment horizontal="center" wrapText="1"/>
    </xf>
    <xf numFmtId="0" fontId="10" fillId="0" borderId="112" xfId="0" applyNumberFormat="1" applyFont="1" applyFill="1" applyBorder="1" applyAlignment="1" applyProtection="1">
      <alignment horizontal="center" wrapText="1"/>
    </xf>
    <xf numFmtId="169" fontId="9" fillId="7" borderId="285" xfId="37" applyBorder="1">
      <alignment vertical="center"/>
      <protection locked="0"/>
    </xf>
    <xf numFmtId="0" fontId="13" fillId="0" borderId="286" xfId="0" applyNumberFormat="1" applyFont="1" applyFill="1" applyBorder="1" applyAlignment="1" applyProtection="1">
      <alignment horizontal="center"/>
    </xf>
    <xf numFmtId="49" fontId="13" fillId="9" borderId="293" xfId="36" applyBorder="1">
      <alignment horizontal="center" vertical="center"/>
    </xf>
    <xf numFmtId="49" fontId="13" fillId="9" borderId="295" xfId="35" applyBorder="1">
      <alignment horizontal="center"/>
    </xf>
    <xf numFmtId="0" fontId="26" fillId="0" borderId="0" xfId="39">
      <alignment horizontal="left" vertical="center"/>
    </xf>
    <xf numFmtId="169" fontId="9" fillId="0" borderId="293" xfId="3" applyBorder="1">
      <alignment vertical="center"/>
    </xf>
    <xf numFmtId="0" fontId="0" fillId="0" borderId="216" xfId="0" applyBorder="1" applyAlignment="1">
      <alignment horizontal="center" vertical="center"/>
    </xf>
    <xf numFmtId="169" fontId="9" fillId="0" borderId="290" xfId="3" applyBorder="1">
      <alignment vertical="center"/>
    </xf>
    <xf numFmtId="49" fontId="13" fillId="9" borderId="288" xfId="36" applyBorder="1">
      <alignment horizontal="center" vertical="center"/>
    </xf>
    <xf numFmtId="49" fontId="76" fillId="21" borderId="290" xfId="36" applyNumberFormat="1" applyFont="1" applyFill="1" applyBorder="1" applyAlignment="1">
      <alignment horizontal="center" vertical="center"/>
    </xf>
    <xf numFmtId="0" fontId="47" fillId="15" borderId="293" xfId="0" applyNumberFormat="1" applyFont="1" applyFill="1" applyBorder="1" applyAlignment="1" applyProtection="1">
      <alignment horizontal="center" vertical="center"/>
    </xf>
    <xf numFmtId="0" fontId="0" fillId="0" borderId="0" xfId="0"/>
    <xf numFmtId="0" fontId="8" fillId="0" borderId="299" xfId="0" applyNumberFormat="1" applyFont="1" applyFill="1" applyBorder="1" applyAlignment="1" applyProtection="1">
      <alignment horizontal="left" vertical="center" indent="1"/>
    </xf>
    <xf numFmtId="169" fontId="9" fillId="10" borderId="293" xfId="38" applyBorder="1">
      <alignment vertical="center"/>
      <protection locked="0"/>
    </xf>
    <xf numFmtId="169" fontId="10" fillId="0" borderId="293" xfId="41" applyBorder="1">
      <alignment horizontal="right" vertical="center"/>
    </xf>
    <xf numFmtId="169" fontId="9" fillId="7" borderId="293" xfId="37" applyBorder="1">
      <alignment vertical="center"/>
      <protection locked="0"/>
    </xf>
    <xf numFmtId="0" fontId="9" fillId="0" borderId="300" xfId="0" applyNumberFormat="1" applyFont="1" applyFill="1" applyBorder="1" applyAlignment="1" applyProtection="1">
      <alignment horizontal="center" vertical="center"/>
    </xf>
    <xf numFmtId="0" fontId="9" fillId="0" borderId="293" xfId="0" applyNumberFormat="1" applyFont="1" applyFill="1" applyBorder="1" applyAlignment="1" applyProtection="1">
      <alignment horizontal="center" vertical="center"/>
    </xf>
    <xf numFmtId="0" fontId="8" fillId="0" borderId="288" xfId="0" applyNumberFormat="1" applyFont="1" applyFill="1" applyBorder="1" applyAlignment="1" applyProtection="1">
      <alignment horizontal="left" vertical="center" indent="1"/>
    </xf>
    <xf numFmtId="0" fontId="8" fillId="14" borderId="83" xfId="0" applyNumberFormat="1" applyFont="1" applyFill="1" applyBorder="1" applyAlignment="1" applyProtection="1">
      <alignment horizontal="left" vertical="center" indent="1"/>
    </xf>
    <xf numFmtId="49" fontId="13" fillId="9" borderId="291" xfId="36" applyBorder="1">
      <alignment horizontal="center" vertical="center"/>
    </xf>
    <xf numFmtId="169" fontId="8" fillId="11" borderId="301" xfId="33" applyBorder="1">
      <alignment vertical="center"/>
    </xf>
    <xf numFmtId="169" fontId="8" fillId="11" borderId="293" xfId="33" applyBorder="1">
      <alignment vertical="center"/>
    </xf>
    <xf numFmtId="0" fontId="26" fillId="0" borderId="0" xfId="39">
      <alignment horizontal="left" vertical="center"/>
    </xf>
    <xf numFmtId="0" fontId="8" fillId="0" borderId="290" xfId="13" applyNumberFormat="1" applyFont="1" applyFill="1" applyBorder="1" applyAlignment="1" applyProtection="1">
      <alignment horizontal="left" vertical="center" indent="1"/>
    </xf>
    <xf numFmtId="0" fontId="8" fillId="0" borderId="292" xfId="13" applyNumberFormat="1" applyFont="1" applyFill="1" applyBorder="1" applyProtection="1"/>
    <xf numFmtId="169" fontId="9" fillId="0" borderId="242" xfId="3" applyBorder="1">
      <alignment vertical="center"/>
    </xf>
    <xf numFmtId="171" fontId="47" fillId="22" borderId="290" xfId="37" applyNumberFormat="1" applyFont="1" applyFill="1" applyBorder="1" applyAlignment="1">
      <alignment vertical="center"/>
      <protection locked="0"/>
    </xf>
    <xf numFmtId="0" fontId="8" fillId="0" borderId="294" xfId="13" applyNumberFormat="1" applyFont="1" applyFill="1" applyBorder="1" applyProtection="1"/>
    <xf numFmtId="171" fontId="47" fillId="23" borderId="293" xfId="38" applyNumberFormat="1" applyFont="1" applyFill="1" applyBorder="1" applyAlignment="1">
      <alignment vertical="center"/>
      <protection locked="0"/>
    </xf>
    <xf numFmtId="0" fontId="47" fillId="0" borderId="296" xfId="0" applyNumberFormat="1" applyFont="1" applyFill="1" applyBorder="1" applyAlignment="1" applyProtection="1">
      <alignment horizontal="left" vertical="center" indent="1"/>
    </xf>
    <xf numFmtId="0" fontId="8" fillId="0" borderId="293" xfId="0" applyNumberFormat="1" applyFont="1" applyFill="1" applyBorder="1" applyAlignment="1" applyProtection="1">
      <alignment horizontal="left" vertical="center" wrapText="1" indent="1"/>
    </xf>
    <xf numFmtId="0" fontId="8" fillId="0" borderId="288" xfId="0" applyNumberFormat="1" applyFont="1" applyFill="1" applyBorder="1" applyAlignment="1" applyProtection="1">
      <alignment horizontal="left" vertical="center" wrapText="1" indent="1"/>
    </xf>
    <xf numFmtId="0" fontId="47" fillId="0" borderId="293" xfId="0" applyNumberFormat="1" applyFont="1" applyFill="1" applyBorder="1" applyAlignment="1" applyProtection="1">
      <alignment horizontal="left" vertical="center" wrapText="1" indent="1"/>
    </xf>
    <xf numFmtId="0" fontId="8" fillId="0" borderId="204" xfId="0" applyNumberFormat="1" applyFont="1" applyFill="1" applyBorder="1" applyAlignment="1" applyProtection="1">
      <alignment horizontal="left" vertical="center" wrapText="1" indent="1"/>
    </xf>
    <xf numFmtId="0" fontId="0" fillId="0" borderId="249" xfId="0" applyFill="1" applyBorder="1"/>
    <xf numFmtId="0" fontId="7" fillId="0" borderId="134" xfId="0" applyFont="1" applyFill="1" applyBorder="1" applyAlignment="1">
      <alignment vertical="top" wrapText="1"/>
    </xf>
    <xf numFmtId="0" fontId="10" fillId="0" borderId="33" xfId="0" applyFont="1" applyFill="1" applyBorder="1" applyAlignment="1">
      <alignment wrapText="1"/>
    </xf>
    <xf numFmtId="0" fontId="0" fillId="0" borderId="93" xfId="0" applyFill="1" applyBorder="1" applyAlignment="1">
      <alignment horizontal="left" vertical="center" indent="1"/>
    </xf>
    <xf numFmtId="0" fontId="10" fillId="0" borderId="93" xfId="0" applyFont="1" applyFill="1" applyBorder="1" applyAlignment="1">
      <alignment vertical="center"/>
    </xf>
    <xf numFmtId="0" fontId="7" fillId="0" borderId="158" xfId="0" applyNumberFormat="1" applyFont="1" applyFill="1" applyBorder="1" applyAlignment="1" applyProtection="1">
      <alignment wrapText="1"/>
    </xf>
    <xf numFmtId="0" fontId="26" fillId="0" borderId="134" xfId="0" applyNumberFormat="1" applyFont="1" applyFill="1" applyBorder="1" applyAlignment="1" applyProtection="1">
      <alignment horizontal="center" vertical="center" wrapText="1"/>
    </xf>
    <xf numFmtId="0" fontId="0" fillId="0" borderId="0" xfId="0" applyFill="1" applyAlignment="1" applyProtection="1"/>
    <xf numFmtId="0" fontId="9" fillId="0" borderId="53" xfId="0" applyNumberFormat="1" applyFont="1" applyFill="1" applyBorder="1" applyAlignment="1" applyProtection="1">
      <alignment horizontal="left" vertical="center" wrapText="1" indent="1"/>
    </xf>
    <xf numFmtId="0" fontId="9" fillId="0" borderId="285" xfId="0" applyNumberFormat="1" applyFont="1" applyFill="1" applyBorder="1" applyAlignment="1" applyProtection="1">
      <alignment horizontal="left" vertical="center" indent="1"/>
    </xf>
    <xf numFmtId="0" fontId="10" fillId="0" borderId="285" xfId="0" applyNumberFormat="1" applyFont="1" applyFill="1" applyBorder="1" applyAlignment="1" applyProtection="1">
      <alignment horizontal="left" vertical="center"/>
    </xf>
    <xf numFmtId="0" fontId="8" fillId="0" borderId="117" xfId="0" applyNumberFormat="1" applyFont="1" applyFill="1" applyBorder="1" applyAlignment="1" applyProtection="1">
      <alignment horizontal="left" vertical="center" wrapText="1" indent="2"/>
    </xf>
    <xf numFmtId="0" fontId="9" fillId="0" borderId="282" xfId="0" applyNumberFormat="1" applyFont="1" applyFill="1" applyBorder="1" applyAlignment="1" applyProtection="1">
      <alignment horizontal="left" vertical="center" wrapText="1" indent="1"/>
    </xf>
    <xf numFmtId="0" fontId="9" fillId="0" borderId="32" xfId="0" applyNumberFormat="1" applyFont="1" applyFill="1" applyBorder="1" applyAlignment="1" applyProtection="1">
      <alignment horizontal="left" vertical="center" wrapText="1" indent="1"/>
    </xf>
    <xf numFmtId="0" fontId="7" fillId="0" borderId="117" xfId="0" applyNumberFormat="1" applyFont="1" applyFill="1" applyBorder="1" applyAlignment="1" applyProtection="1">
      <alignment wrapText="1"/>
    </xf>
    <xf numFmtId="0" fontId="7" fillId="0" borderId="93" xfId="0" applyNumberFormat="1" applyFont="1" applyFill="1" applyBorder="1" applyAlignment="1" applyProtection="1">
      <alignment wrapText="1"/>
    </xf>
    <xf numFmtId="0" fontId="8" fillId="0" borderId="83" xfId="0" quotePrefix="1" applyNumberFormat="1" applyFont="1" applyFill="1" applyBorder="1" applyAlignment="1" applyProtection="1">
      <alignment horizontal="left" vertical="center" indent="1"/>
    </xf>
    <xf numFmtId="169" fontId="10" fillId="0" borderId="183" xfId="0" applyNumberFormat="1" applyFont="1" applyFill="1" applyBorder="1" applyAlignment="1" applyProtection="1">
      <alignment horizontal="left" vertical="center" wrapText="1"/>
    </xf>
    <xf numFmtId="0" fontId="0" fillId="6" borderId="291" xfId="0" applyFill="1" applyBorder="1" applyProtection="1"/>
    <xf numFmtId="0" fontId="9" fillId="0" borderId="219" xfId="0" applyNumberFormat="1" applyFont="1" applyFill="1" applyBorder="1" applyAlignment="1" applyProtection="1">
      <alignment vertical="center" wrapText="1"/>
    </xf>
    <xf numFmtId="49" fontId="13" fillId="9" borderId="303" xfId="0" applyNumberFormat="1" applyFont="1" applyFill="1" applyBorder="1" applyAlignment="1" applyProtection="1">
      <alignment horizontal="center" vertical="center"/>
    </xf>
    <xf numFmtId="169" fontId="10" fillId="0" borderId="265" xfId="0" applyNumberFormat="1" applyFont="1" applyFill="1" applyBorder="1" applyAlignment="1" applyProtection="1">
      <alignment vertical="center"/>
    </xf>
    <xf numFmtId="169" fontId="9" fillId="0" borderId="265" xfId="0" applyNumberFormat="1" applyFont="1" applyFill="1" applyBorder="1" applyAlignment="1" applyProtection="1">
      <alignment vertical="center"/>
    </xf>
    <xf numFmtId="169" fontId="7" fillId="0" borderId="265" xfId="0" applyNumberFormat="1" applyFont="1" applyFill="1" applyBorder="1" applyAlignment="1" applyProtection="1">
      <alignment horizontal="right" vertical="center" wrapText="1"/>
    </xf>
    <xf numFmtId="169" fontId="8" fillId="0" borderId="265" xfId="0" applyNumberFormat="1" applyFont="1" applyFill="1" applyBorder="1" applyAlignment="1" applyProtection="1">
      <alignment horizontal="right" vertical="center" wrapText="1"/>
    </xf>
    <xf numFmtId="49" fontId="13" fillId="9" borderId="231" xfId="0" applyNumberFormat="1" applyFont="1" applyFill="1" applyBorder="1" applyAlignment="1" applyProtection="1">
      <alignment horizontal="center" vertical="center"/>
    </xf>
    <xf numFmtId="0" fontId="10" fillId="0" borderId="64" xfId="0" applyFont="1" applyFill="1" applyBorder="1" applyAlignment="1">
      <alignment vertical="center"/>
    </xf>
    <xf numFmtId="0" fontId="26" fillId="0" borderId="0" xfId="0" applyFont="1" applyFill="1" applyProtection="1"/>
    <xf numFmtId="0" fontId="7" fillId="0" borderId="28" xfId="0" applyFont="1" applyFill="1" applyBorder="1" applyAlignment="1">
      <alignment vertical="top" wrapText="1"/>
    </xf>
    <xf numFmtId="0" fontId="13" fillId="0" borderId="109" xfId="0" applyNumberFormat="1" applyFont="1" applyFill="1" applyBorder="1" applyAlignment="1" applyProtection="1">
      <alignment horizontal="center" vertical="center" wrapText="1"/>
    </xf>
    <xf numFmtId="0" fontId="47" fillId="0" borderId="290" xfId="0" applyNumberFormat="1" applyFont="1" applyFill="1" applyBorder="1" applyAlignment="1" applyProtection="1">
      <alignment horizontal="left" vertical="center" indent="1"/>
    </xf>
    <xf numFmtId="0" fontId="47" fillId="0" borderId="293" xfId="0" applyNumberFormat="1" applyFont="1" applyFill="1" applyBorder="1" applyAlignment="1" applyProtection="1">
      <alignment horizontal="left" vertical="center" indent="1"/>
    </xf>
    <xf numFmtId="0" fontId="8" fillId="0" borderId="293" xfId="0" applyNumberFormat="1" applyFont="1" applyFill="1" applyBorder="1" applyAlignment="1" applyProtection="1">
      <alignment horizontal="center" vertical="center" wrapText="1"/>
    </xf>
    <xf numFmtId="169" fontId="18" fillId="7" borderId="293" xfId="37" applyFont="1" applyBorder="1" applyAlignment="1">
      <alignment horizontal="center" vertical="center"/>
      <protection locked="0"/>
    </xf>
    <xf numFmtId="169" fontId="9" fillId="10" borderId="306" xfId="38" applyBorder="1">
      <alignment vertical="center"/>
      <protection locked="0"/>
    </xf>
    <xf numFmtId="169" fontId="9" fillId="0" borderId="305" xfId="3" applyBorder="1">
      <alignment vertical="center"/>
    </xf>
    <xf numFmtId="169" fontId="9" fillId="7" borderId="305" xfId="37" applyBorder="1">
      <alignment vertical="center"/>
      <protection locked="0"/>
    </xf>
    <xf numFmtId="169" fontId="9" fillId="10" borderId="305" xfId="38" applyBorder="1">
      <alignment vertical="center"/>
      <protection locked="0"/>
    </xf>
    <xf numFmtId="169" fontId="10" fillId="0" borderId="305" xfId="41" applyBorder="1">
      <alignment horizontal="right" vertical="center"/>
    </xf>
    <xf numFmtId="169" fontId="10" fillId="0" borderId="135" xfId="41" applyBorder="1">
      <alignment horizontal="right" vertical="center"/>
    </xf>
    <xf numFmtId="169" fontId="9" fillId="0" borderId="197" xfId="3" applyFont="1" applyBorder="1">
      <alignment vertical="center"/>
    </xf>
    <xf numFmtId="169" fontId="9" fillId="0" borderId="19" xfId="3" applyBorder="1">
      <alignment vertical="center"/>
    </xf>
    <xf numFmtId="169" fontId="9" fillId="7" borderId="19" xfId="37" applyBorder="1">
      <alignment vertical="center"/>
      <protection locked="0"/>
    </xf>
    <xf numFmtId="169" fontId="8" fillId="11" borderId="308" xfId="33" applyBorder="1">
      <alignment vertical="center"/>
    </xf>
    <xf numFmtId="0" fontId="77" fillId="0" borderId="0" xfId="0" applyNumberFormat="1" applyFont="1" applyFill="1" applyProtection="1"/>
    <xf numFmtId="0" fontId="56" fillId="6" borderId="0" xfId="0" applyFont="1" applyFill="1" applyProtection="1"/>
    <xf numFmtId="169" fontId="9" fillId="0" borderId="309" xfId="0" applyNumberFormat="1" applyFont="1" applyFill="1" applyBorder="1" applyAlignment="1" applyProtection="1">
      <alignment vertical="center"/>
    </xf>
    <xf numFmtId="169" fontId="9" fillId="0" borderId="310" xfId="0" applyNumberFormat="1" applyFont="1" applyFill="1" applyBorder="1" applyAlignment="1" applyProtection="1">
      <alignment vertical="center"/>
    </xf>
    <xf numFmtId="0" fontId="56" fillId="0" borderId="0" xfId="0" applyFont="1" applyAlignment="1" applyProtection="1">
      <alignment vertical="center"/>
    </xf>
    <xf numFmtId="169" fontId="10" fillId="0" borderId="293" xfId="41" applyFill="1" applyBorder="1">
      <alignment horizontal="right" vertical="center"/>
    </xf>
    <xf numFmtId="169" fontId="9" fillId="13" borderId="302" xfId="40" applyBorder="1">
      <alignment horizontal="right" vertical="center"/>
      <protection locked="0"/>
    </xf>
    <xf numFmtId="169" fontId="9" fillId="10" borderId="19" xfId="38" applyBorder="1">
      <alignment vertical="center"/>
      <protection locked="0"/>
    </xf>
    <xf numFmtId="0" fontId="9" fillId="0" borderId="304" xfId="0" applyNumberFormat="1" applyFont="1" applyFill="1" applyBorder="1" applyAlignment="1" applyProtection="1">
      <alignment horizontal="left" vertical="center" wrapText="1" indent="1"/>
    </xf>
    <xf numFmtId="0" fontId="8" fillId="0" borderId="219" xfId="0" applyFont="1" applyFill="1" applyBorder="1" applyAlignment="1">
      <alignment horizontal="left" vertical="center" indent="1"/>
    </xf>
    <xf numFmtId="169" fontId="10" fillId="0" borderId="19" xfId="41" applyBorder="1">
      <alignment horizontal="right" vertical="center"/>
    </xf>
    <xf numFmtId="0" fontId="9" fillId="0" borderId="51" xfId="0" applyNumberFormat="1" applyFont="1" applyFill="1" applyBorder="1" applyAlignment="1" applyProtection="1">
      <alignment horizontal="left" vertical="center" indent="1"/>
    </xf>
    <xf numFmtId="0" fontId="10" fillId="0" borderId="19" xfId="0" applyNumberFormat="1" applyFont="1" applyFill="1" applyBorder="1" applyAlignment="1" applyProtection="1">
      <alignment horizontal="left" vertical="center"/>
    </xf>
    <xf numFmtId="169" fontId="10" fillId="0" borderId="19" xfId="34" applyBorder="1">
      <alignment horizontal="right" vertical="center"/>
    </xf>
    <xf numFmtId="49" fontId="13" fillId="9" borderId="311" xfId="0" applyNumberFormat="1" applyFont="1" applyFill="1" applyBorder="1" applyAlignment="1" applyProtection="1">
      <alignment horizontal="center" vertical="center"/>
    </xf>
    <xf numFmtId="49" fontId="13" fillId="9" borderId="270" xfId="0" applyNumberFormat="1" applyFont="1" applyFill="1" applyBorder="1" applyAlignment="1" applyProtection="1">
      <alignment horizontal="center" vertical="center"/>
    </xf>
    <xf numFmtId="49" fontId="13" fillId="9" borderId="289" xfId="0" applyNumberFormat="1" applyFont="1" applyFill="1" applyBorder="1" applyAlignment="1" applyProtection="1">
      <alignment horizontal="center" vertical="center"/>
    </xf>
    <xf numFmtId="0" fontId="13" fillId="0" borderId="292" xfId="0" applyNumberFormat="1" applyFont="1" applyFill="1" applyBorder="1" applyAlignment="1" applyProtection="1">
      <alignment horizontal="center" vertical="top"/>
    </xf>
    <xf numFmtId="49" fontId="13" fillId="9" borderId="298" xfId="35" applyBorder="1">
      <alignment horizontal="center"/>
    </xf>
    <xf numFmtId="0" fontId="13" fillId="0" borderId="294" xfId="0" applyNumberFormat="1" applyFont="1" applyFill="1" applyBorder="1" applyAlignment="1" applyProtection="1">
      <alignment horizontal="center" vertical="top"/>
    </xf>
    <xf numFmtId="0" fontId="13" fillId="0" borderId="258" xfId="0" applyNumberFormat="1" applyFont="1" applyFill="1" applyBorder="1" applyAlignment="1" applyProtection="1">
      <alignment horizontal="center"/>
    </xf>
    <xf numFmtId="49" fontId="13" fillId="9" borderId="287" xfId="35" applyBorder="1">
      <alignment horizontal="center"/>
    </xf>
    <xf numFmtId="169" fontId="10" fillId="0" borderId="242" xfId="41" applyBorder="1">
      <alignment horizontal="right" vertical="center"/>
    </xf>
    <xf numFmtId="49" fontId="13" fillId="9" borderId="297" xfId="35" applyBorder="1">
      <alignment horizontal="center"/>
    </xf>
    <xf numFmtId="49" fontId="13" fillId="9" borderId="281" xfId="0" applyNumberFormat="1" applyFont="1" applyFill="1" applyBorder="1" applyAlignment="1" applyProtection="1">
      <alignment horizontal="center"/>
    </xf>
    <xf numFmtId="0" fontId="13" fillId="0" borderId="258" xfId="0" applyNumberFormat="1" applyFont="1" applyFill="1" applyBorder="1" applyAlignment="1" applyProtection="1">
      <alignment horizontal="center" vertical="top"/>
    </xf>
    <xf numFmtId="0" fontId="41" fillId="0" borderId="307" xfId="0" applyNumberFormat="1" applyFont="1" applyFill="1" applyBorder="1" applyAlignment="1" applyProtection="1">
      <alignment horizontal="center"/>
    </xf>
    <xf numFmtId="0" fontId="9" fillId="0" borderId="134" xfId="0" applyNumberFormat="1" applyFont="1" applyFill="1" applyBorder="1" applyAlignment="1" applyProtection="1">
      <alignment horizontal="center"/>
    </xf>
    <xf numFmtId="169" fontId="9" fillId="13" borderId="19" xfId="40" applyBorder="1">
      <alignment horizontal="right" vertical="center"/>
      <protection locked="0"/>
    </xf>
    <xf numFmtId="0" fontId="8" fillId="0" borderId="135" xfId="0" applyNumberFormat="1" applyFont="1" applyFill="1" applyBorder="1" applyAlignment="1" applyProtection="1">
      <alignment horizontal="left" vertical="center" indent="1"/>
    </xf>
    <xf numFmtId="0" fontId="78" fillId="0" borderId="0" xfId="0" applyFont="1"/>
    <xf numFmtId="0" fontId="50" fillId="0" borderId="0" xfId="0" applyFont="1"/>
    <xf numFmtId="170" fontId="13" fillId="0" borderId="102" xfId="0" applyNumberFormat="1" applyFont="1" applyFill="1" applyBorder="1" applyAlignment="1" applyProtection="1">
      <alignment horizontal="center"/>
    </xf>
    <xf numFmtId="0" fontId="10" fillId="0" borderId="0" xfId="0" applyNumberFormat="1" applyFont="1" applyFill="1" applyBorder="1" applyAlignment="1" applyProtection="1">
      <alignment horizontal="left" vertical="center" wrapText="1"/>
    </xf>
    <xf numFmtId="0" fontId="32" fillId="0" borderId="293" xfId="0" applyNumberFormat="1" applyFont="1" applyFill="1" applyBorder="1" applyAlignment="1" applyProtection="1">
      <alignment horizontal="center"/>
    </xf>
    <xf numFmtId="0" fontId="10" fillId="0" borderId="313" xfId="0" applyNumberFormat="1" applyFont="1" applyFill="1" applyBorder="1" applyAlignment="1" applyProtection="1">
      <alignment vertical="center"/>
    </xf>
    <xf numFmtId="49" fontId="13" fillId="9" borderId="314" xfId="35" applyBorder="1">
      <alignment horizontal="center"/>
    </xf>
    <xf numFmtId="49" fontId="13" fillId="9" borderId="293" xfId="35" quotePrefix="1" applyBorder="1">
      <alignment horizontal="center"/>
    </xf>
    <xf numFmtId="169" fontId="10" fillId="0" borderId="0" xfId="34" applyBorder="1">
      <alignment horizontal="right" vertical="center"/>
    </xf>
    <xf numFmtId="49" fontId="13" fillId="9" borderId="305" xfId="36" applyBorder="1">
      <alignment horizontal="center" vertical="center"/>
    </xf>
    <xf numFmtId="0" fontId="9" fillId="0" borderId="305" xfId="0" applyNumberFormat="1" applyFont="1" applyFill="1" applyBorder="1" applyAlignment="1" applyProtection="1">
      <alignment horizontal="center" vertical="center"/>
    </xf>
    <xf numFmtId="0" fontId="32" fillId="0" borderId="305" xfId="0" applyNumberFormat="1" applyFont="1" applyFill="1" applyBorder="1" applyAlignment="1" applyProtection="1">
      <alignment horizontal="center"/>
    </xf>
    <xf numFmtId="0" fontId="32" fillId="6" borderId="305" xfId="0" applyFont="1" applyFill="1" applyBorder="1" applyAlignment="1" applyProtection="1">
      <alignment horizontal="center"/>
    </xf>
    <xf numFmtId="0" fontId="32" fillId="0" borderId="305" xfId="0" applyFont="1" applyBorder="1" applyAlignment="1" applyProtection="1">
      <alignment horizontal="center"/>
    </xf>
    <xf numFmtId="0" fontId="8" fillId="0" borderId="315" xfId="0" applyNumberFormat="1" applyFont="1" applyFill="1" applyBorder="1" applyAlignment="1" applyProtection="1">
      <alignment vertical="center"/>
    </xf>
    <xf numFmtId="0" fontId="8" fillId="0" borderId="315" xfId="0" applyFont="1" applyBorder="1" applyProtection="1"/>
    <xf numFmtId="0" fontId="8" fillId="0" borderId="316" xfId="0" applyNumberFormat="1" applyFont="1" applyFill="1" applyBorder="1" applyAlignment="1" applyProtection="1">
      <alignment vertical="center"/>
    </xf>
    <xf numFmtId="0" fontId="32" fillId="0" borderId="305" xfId="13" applyNumberFormat="1" applyFont="1" applyFill="1" applyBorder="1" applyAlignment="1" applyProtection="1">
      <alignment horizontal="center"/>
    </xf>
    <xf numFmtId="49" fontId="32" fillId="0" borderId="305" xfId="0" applyNumberFormat="1" applyFont="1" applyFill="1" applyBorder="1" applyAlignment="1" applyProtection="1">
      <alignment horizontal="center" vertical="center"/>
    </xf>
    <xf numFmtId="0" fontId="0" fillId="0" borderId="0" xfId="0" quotePrefix="1"/>
    <xf numFmtId="0" fontId="32" fillId="0" borderId="305" xfId="0" applyNumberFormat="1" applyFont="1" applyFill="1" applyBorder="1" applyAlignment="1" applyProtection="1">
      <alignment horizontal="center" vertical="center"/>
    </xf>
    <xf numFmtId="49" fontId="13" fillId="9" borderId="312" xfId="35" applyBorder="1">
      <alignment horizontal="center"/>
    </xf>
    <xf numFmtId="0" fontId="9" fillId="0" borderId="112" xfId="0" applyNumberFormat="1" applyFont="1" applyFill="1" applyBorder="1" applyProtection="1"/>
    <xf numFmtId="169" fontId="32" fillId="0" borderId="305" xfId="0" applyNumberFormat="1" applyFont="1" applyFill="1" applyBorder="1" applyAlignment="1" applyProtection="1">
      <alignment horizontal="center" vertical="center"/>
    </xf>
    <xf numFmtId="0" fontId="32" fillId="0" borderId="305" xfId="0" applyFont="1" applyBorder="1" applyAlignment="1">
      <alignment horizontal="center"/>
    </xf>
    <xf numFmtId="0" fontId="79" fillId="0" borderId="0" xfId="0" applyFont="1"/>
    <xf numFmtId="0" fontId="10" fillId="0" borderId="134"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wrapText="1"/>
    </xf>
    <xf numFmtId="0" fontId="9" fillId="0" borderId="93" xfId="0" applyNumberFormat="1" applyFont="1" applyFill="1" applyBorder="1" applyAlignment="1" applyProtection="1">
      <alignment horizontal="left" vertical="center" wrapText="1"/>
    </xf>
    <xf numFmtId="0" fontId="9" fillId="0" borderId="102" xfId="0" applyNumberFormat="1" applyFont="1" applyFill="1" applyBorder="1" applyAlignment="1" applyProtection="1">
      <alignment horizontal="left" vertical="center" wrapText="1"/>
    </xf>
    <xf numFmtId="0" fontId="9" fillId="0" borderId="191" xfId="0" applyNumberFormat="1" applyFont="1" applyFill="1" applyBorder="1" applyAlignment="1" applyProtection="1">
      <alignment horizontal="left" vertical="center" wrapText="1"/>
    </xf>
    <xf numFmtId="0" fontId="10" fillId="0" borderId="29" xfId="0" applyNumberFormat="1" applyFont="1" applyFill="1" applyBorder="1" applyAlignment="1" applyProtection="1">
      <alignment horizontal="left" vertical="center" wrapText="1"/>
    </xf>
    <xf numFmtId="0" fontId="26" fillId="0" borderId="0" xfId="39" applyAlignment="1">
      <alignment horizontal="left" vertical="top" wrapText="1"/>
    </xf>
    <xf numFmtId="0" fontId="36" fillId="0" borderId="100" xfId="0" applyNumberFormat="1" applyFont="1" applyFill="1" applyBorder="1" applyAlignment="1" applyProtection="1">
      <alignment horizontal="center" vertical="center" wrapText="1"/>
    </xf>
    <xf numFmtId="0" fontId="36" fillId="0" borderId="100" xfId="0" applyNumberFormat="1" applyFont="1" applyFill="1" applyBorder="1" applyAlignment="1" applyProtection="1">
      <alignment horizontal="center" vertical="center"/>
    </xf>
    <xf numFmtId="0" fontId="74" fillId="0" borderId="0" xfId="0" applyFont="1" applyAlignment="1">
      <alignment wrapText="1"/>
    </xf>
  </cellXfs>
  <cellStyles count="110">
    <cellStyle name="%" xfId="59"/>
    <cellStyle name="_Calc" xfId="3"/>
    <cellStyle name="_CalcBold" xfId="41"/>
    <cellStyle name="_CalcTotal" xfId="34"/>
    <cellStyle name="_Confirmation" xfId="106"/>
    <cellStyle name="_InputCY" xfId="37"/>
    <cellStyle name="_InputNewFT" xfId="40"/>
    <cellStyle name="_InputPY" xfId="38"/>
    <cellStyle name="_Maincode" xfId="35"/>
    <cellStyle name="_No_Input" xfId="33"/>
    <cellStyle name="_Note" xfId="39"/>
    <cellStyle name="_Subcode" xfId="36"/>
    <cellStyle name="_TextEntry" xfId="28"/>
    <cellStyle name="0,0_x000d__x000a_NA_x000d__x000a_" xfId="18"/>
    <cellStyle name="Calc" xfId="46"/>
    <cellStyle name="Calc - Blue" xfId="47"/>
    <cellStyle name="Calc - Grey" xfId="48"/>
    <cellStyle name="Calc - White" xfId="49"/>
    <cellStyle name="Calculated Field" xfId="50"/>
    <cellStyle name="Check Cell" xfId="44" builtinId="23" hidden="1"/>
    <cellStyle name="Check Cell" xfId="94" builtinId="23" hidden="1"/>
    <cellStyle name="Check Cell" xfId="101" builtinId="23" hidden="1"/>
    <cellStyle name="Check Cell" xfId="102" builtinId="23" hidden="1"/>
    <cellStyle name="CodeHeading" xfId="51"/>
    <cellStyle name="Comma 2" xfId="20"/>
    <cellStyle name="Comma 2 2" xfId="65"/>
    <cellStyle name="Comma 2 3" xfId="64"/>
    <cellStyle name="Comma 3" xfId="32"/>
    <cellStyle name="Comma 3 2" xfId="89"/>
    <cellStyle name="CoverTextNotes" xfId="69"/>
    <cellStyle name="Currency [0] 2" xfId="21"/>
    <cellStyle name="Currency [0] 2 2" xfId="70"/>
    <cellStyle name="Exception" xfId="4"/>
    <cellStyle name="Greyed out" xfId="5"/>
    <cellStyle name="H1" xfId="71"/>
    <cellStyle name="H2" xfId="72"/>
    <cellStyle name="H3" xfId="22"/>
    <cellStyle name="H3Bold" xfId="73"/>
    <cellStyle name="Header0" xfId="26"/>
    <cellStyle name="Hyperlink" xfId="1" builtinId="8"/>
    <cellStyle name="Hyperlink 2" xfId="2"/>
    <cellStyle name="Hyperlink 3" xfId="63"/>
    <cellStyle name="Hyperlink 4" xfId="86"/>
    <cellStyle name="IndentedPlain" xfId="23"/>
    <cellStyle name="Input" xfId="42" builtinId="20" hidden="1"/>
    <cellStyle name="Input" xfId="92" builtinId="20" hidden="1"/>
    <cellStyle name="Input" xfId="99" builtinId="20" hidden="1"/>
    <cellStyle name="Input" xfId="97" builtinId="20" hidden="1"/>
    <cellStyle name="Input 1" xfId="52"/>
    <cellStyle name="Input 2" xfId="53"/>
    <cellStyle name="Input Cell" xfId="54"/>
    <cellStyle name="Linked Cell" xfId="43" builtinId="24" hidden="1"/>
    <cellStyle name="Linked Cell" xfId="93" builtinId="24" hidden="1"/>
    <cellStyle name="Linked Cell" xfId="100" builtinId="24" hidden="1"/>
    <cellStyle name="Linked Cell" xfId="103" builtinId="24" hidden="1"/>
    <cellStyle name="Named Range" xfId="6"/>
    <cellStyle name="Named Range Cells" xfId="7"/>
    <cellStyle name="Named Range Tag" xfId="8"/>
    <cellStyle name="NB" xfId="19"/>
    <cellStyle name="Normal" xfId="0" builtinId="0" customBuiltin="1"/>
    <cellStyle name="Normal 10" xfId="14"/>
    <cellStyle name="Normal 11" xfId="58"/>
    <cellStyle name="Normal 12" xfId="66"/>
    <cellStyle name="Normal 13" xfId="67"/>
    <cellStyle name="Normal 14" xfId="30"/>
    <cellStyle name="Normal 15" xfId="31"/>
    <cellStyle name="Normal 16" xfId="107"/>
    <cellStyle name="Normal 17" xfId="108"/>
    <cellStyle name="Normal 2" xfId="45"/>
    <cellStyle name="Normal 3" xfId="10"/>
    <cellStyle name="Normal 4" xfId="11"/>
    <cellStyle name="Normal 5" xfId="12"/>
    <cellStyle name="Normal 6" xfId="13"/>
    <cellStyle name="Normal 7" xfId="15"/>
    <cellStyle name="Normal 8" xfId="16"/>
    <cellStyle name="Normal 9" xfId="17"/>
    <cellStyle name="NoteHeading" xfId="27"/>
    <cellStyle name="NoteItem" xfId="68"/>
    <cellStyle name="NoteNum" xfId="24"/>
    <cellStyle name="NoteSection" xfId="74"/>
    <cellStyle name="NoteSubItem" xfId="61"/>
    <cellStyle name="NoteSubTotal" xfId="75"/>
    <cellStyle name="OpSub" xfId="76"/>
    <cellStyle name="Percent 3" xfId="29"/>
    <cellStyle name="Percent 3 2" xfId="88"/>
    <cellStyle name="Percent 3 2 2" xfId="96"/>
    <cellStyle name="Percent 3 2 3" xfId="105"/>
    <cellStyle name="Percent 3 3" xfId="87"/>
    <cellStyle name="Percent 3 3 2" xfId="95"/>
    <cellStyle name="Percent 3 3 3" xfId="104"/>
    <cellStyle name="Percent 3 4" xfId="91"/>
    <cellStyle name="Percent 3 5" xfId="98"/>
    <cellStyle name="Percent 4" xfId="90"/>
    <cellStyle name="Plain" xfId="25"/>
    <cellStyle name="SectHeader" xfId="77"/>
    <cellStyle name="SectHeaderLev2" xfId="78"/>
    <cellStyle name="SectLev2SubTotal" xfId="79"/>
    <cellStyle name="SectSubHeader" xfId="60"/>
    <cellStyle name="SectSubHeaderTotal" xfId="62"/>
    <cellStyle name="SectSubTotal" xfId="80"/>
    <cellStyle name="SubNoteNum" xfId="81"/>
    <cellStyle name="SubNoteSection" xfId="82"/>
    <cellStyle name="SubNoteSectionTotal" xfId="83"/>
    <cellStyle name="TextEntry" xfId="84"/>
    <cellStyle name="TextEntryPY" xfId="109"/>
    <cellStyle name="Title 1" xfId="55"/>
    <cellStyle name="Title 2" xfId="56"/>
    <cellStyle name="Title 3" xfId="57"/>
    <cellStyle name="Title 4" xfId="9"/>
    <cellStyle name="ValNum" xfId="85"/>
  </cellStyles>
  <dxfs count="1">
    <dxf>
      <font>
        <b/>
        <i val="0"/>
        <strike val="0"/>
        <color theme="0" tint="-4.9989318521683403E-2"/>
      </font>
      <fill>
        <patternFill>
          <bgColor rgb="FFFF0000"/>
        </patternFill>
      </fill>
    </dxf>
  </dxfs>
  <tableStyles count="0" defaultTableStyle="TableStyleMedium9" defaultPivotStyle="PivotStyleLight16"/>
  <colors>
    <mruColors>
      <color rgb="FFFFFF99"/>
      <color rgb="FFCCFFCC"/>
      <color rgb="FF99FFCC"/>
      <color rgb="FF99FF99"/>
      <color rgb="FFFFCC99"/>
      <color rgb="FFCCFFFF"/>
      <color rgb="FF66FFFF"/>
      <color rgb="FF00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3</xdr:col>
      <xdr:colOff>385233</xdr:colOff>
      <xdr:row>23</xdr:row>
      <xdr:rowOff>89428</xdr:rowOff>
    </xdr:from>
    <xdr:to>
      <xdr:col>4</xdr:col>
      <xdr:colOff>751416</xdr:colOff>
      <xdr:row>26</xdr:row>
      <xdr:rowOff>180445</xdr:rowOff>
    </xdr:to>
    <xdr:sp macro="" textlink="">
      <xdr:nvSpPr>
        <xdr:cNvPr id="241668" name="Text Box 4" hidden="1"/>
        <xdr:cNvSpPr txBox="1">
          <a:spLocks noChangeArrowheads="1"/>
        </xdr:cNvSpPr>
      </xdr:nvSpPr>
      <xdr:spPr bwMode="auto">
        <a:xfrm>
          <a:off x="4619625" y="5438775"/>
          <a:ext cx="1219200" cy="8001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onnect2.monitor-nhsft.gov.uk/Consolidation/2012_13/SFR/Fixer/FTC%201213%20FIXER%202012-12-04%20V1_8_1%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itor Fixer"/>
      <sheetName val="FTC Fixer"/>
      <sheetName val="FixList"/>
      <sheetName val="ErrorTypes"/>
      <sheetName val="Transfers 1213 DH &amp; NHS"/>
      <sheetName val="New Table"/>
      <sheetName val="41. Charity"/>
    </sheetNames>
    <sheetDataSet>
      <sheetData sheetId="0"/>
      <sheetData sheetId="1"/>
      <sheetData sheetId="2"/>
      <sheetData sheetId="3">
        <row r="2">
          <cell r="A2" t="str">
            <v>AddRow</v>
          </cell>
        </row>
        <row r="3">
          <cell r="A3" t="str">
            <v>ClearContents</v>
          </cell>
        </row>
        <row r="4">
          <cell r="A4" t="str">
            <v>CopyNewSheet</v>
          </cell>
        </row>
        <row r="5">
          <cell r="A5" t="str">
            <v>CopyNewTable</v>
          </cell>
        </row>
        <row r="6">
          <cell r="A6" t="str">
            <v>DeleteRow</v>
          </cell>
        </row>
        <row r="7">
          <cell r="A7" t="str">
            <v>Format</v>
          </cell>
        </row>
        <row r="8">
          <cell r="A8" t="str">
            <v>Formula</v>
          </cell>
        </row>
        <row r="9">
          <cell r="A9" t="str">
            <v>HideColumn</v>
          </cell>
        </row>
        <row r="10">
          <cell r="A10" t="str">
            <v>InsertCells</v>
          </cell>
        </row>
        <row r="11">
          <cell r="A11" t="str">
            <v>Lock</v>
          </cell>
        </row>
        <row r="12">
          <cell r="A12" t="str">
            <v>Message</v>
          </cell>
        </row>
        <row r="13">
          <cell r="A13" t="str">
            <v>RowHeight</v>
          </cell>
        </row>
        <row r="14">
          <cell r="A14" t="str">
            <v>Text</v>
          </cell>
        </row>
        <row r="15">
          <cell r="A15" t="str">
            <v>Unlock</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1.bin"/><Relationship Id="rId4"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3"/>
  <sheetViews>
    <sheetView showGridLines="0" tabSelected="1" workbookViewId="0"/>
  </sheetViews>
  <sheetFormatPr defaultRowHeight="12.75"/>
  <cols>
    <col min="1" max="2" width="9.140625" style="1130"/>
    <col min="3" max="3" width="3.7109375" style="1130" customWidth="1"/>
    <col min="4" max="258" width="9.140625" style="1130"/>
    <col min="259" max="259" width="3.7109375" style="1130" customWidth="1"/>
    <col min="260" max="514" width="9.140625" style="1130"/>
    <col min="515" max="515" width="3.7109375" style="1130" customWidth="1"/>
    <col min="516" max="770" width="9.140625" style="1130"/>
    <col min="771" max="771" width="3.7109375" style="1130" customWidth="1"/>
    <col min="772" max="1026" width="9.140625" style="1130"/>
    <col min="1027" max="1027" width="3.7109375" style="1130" customWidth="1"/>
    <col min="1028" max="1282" width="9.140625" style="1130"/>
    <col min="1283" max="1283" width="3.7109375" style="1130" customWidth="1"/>
    <col min="1284" max="1538" width="9.140625" style="1130"/>
    <col min="1539" max="1539" width="3.7109375" style="1130" customWidth="1"/>
    <col min="1540" max="1794" width="9.140625" style="1130"/>
    <col min="1795" max="1795" width="3.7109375" style="1130" customWidth="1"/>
    <col min="1796" max="2050" width="9.140625" style="1130"/>
    <col min="2051" max="2051" width="3.7109375" style="1130" customWidth="1"/>
    <col min="2052" max="2306" width="9.140625" style="1130"/>
    <col min="2307" max="2307" width="3.7109375" style="1130" customWidth="1"/>
    <col min="2308" max="2562" width="9.140625" style="1130"/>
    <col min="2563" max="2563" width="3.7109375" style="1130" customWidth="1"/>
    <col min="2564" max="2818" width="9.140625" style="1130"/>
    <col min="2819" max="2819" width="3.7109375" style="1130" customWidth="1"/>
    <col min="2820" max="3074" width="9.140625" style="1130"/>
    <col min="3075" max="3075" width="3.7109375" style="1130" customWidth="1"/>
    <col min="3076" max="3330" width="9.140625" style="1130"/>
    <col min="3331" max="3331" width="3.7109375" style="1130" customWidth="1"/>
    <col min="3332" max="3586" width="9.140625" style="1130"/>
    <col min="3587" max="3587" width="3.7109375" style="1130" customWidth="1"/>
    <col min="3588" max="3842" width="9.140625" style="1130"/>
    <col min="3843" max="3843" width="3.7109375" style="1130" customWidth="1"/>
    <col min="3844" max="4098" width="9.140625" style="1130"/>
    <col min="4099" max="4099" width="3.7109375" style="1130" customWidth="1"/>
    <col min="4100" max="4354" width="9.140625" style="1130"/>
    <col min="4355" max="4355" width="3.7109375" style="1130" customWidth="1"/>
    <col min="4356" max="4610" width="9.140625" style="1130"/>
    <col min="4611" max="4611" width="3.7109375" style="1130" customWidth="1"/>
    <col min="4612" max="4866" width="9.140625" style="1130"/>
    <col min="4867" max="4867" width="3.7109375" style="1130" customWidth="1"/>
    <col min="4868" max="5122" width="9.140625" style="1130"/>
    <col min="5123" max="5123" width="3.7109375" style="1130" customWidth="1"/>
    <col min="5124" max="5378" width="9.140625" style="1130"/>
    <col min="5379" max="5379" width="3.7109375" style="1130" customWidth="1"/>
    <col min="5380" max="5634" width="9.140625" style="1130"/>
    <col min="5635" max="5635" width="3.7109375" style="1130" customWidth="1"/>
    <col min="5636" max="5890" width="9.140625" style="1130"/>
    <col min="5891" max="5891" width="3.7109375" style="1130" customWidth="1"/>
    <col min="5892" max="6146" width="9.140625" style="1130"/>
    <col min="6147" max="6147" width="3.7109375" style="1130" customWidth="1"/>
    <col min="6148" max="6402" width="9.140625" style="1130"/>
    <col min="6403" max="6403" width="3.7109375" style="1130" customWidth="1"/>
    <col min="6404" max="6658" width="9.140625" style="1130"/>
    <col min="6659" max="6659" width="3.7109375" style="1130" customWidth="1"/>
    <col min="6660" max="6914" width="9.140625" style="1130"/>
    <col min="6915" max="6915" width="3.7109375" style="1130" customWidth="1"/>
    <col min="6916" max="7170" width="9.140625" style="1130"/>
    <col min="7171" max="7171" width="3.7109375" style="1130" customWidth="1"/>
    <col min="7172" max="7426" width="9.140625" style="1130"/>
    <col min="7427" max="7427" width="3.7109375" style="1130" customWidth="1"/>
    <col min="7428" max="7682" width="9.140625" style="1130"/>
    <col min="7683" max="7683" width="3.7109375" style="1130" customWidth="1"/>
    <col min="7684" max="7938" width="9.140625" style="1130"/>
    <col min="7939" max="7939" width="3.7109375" style="1130" customWidth="1"/>
    <col min="7940" max="8194" width="9.140625" style="1130"/>
    <col min="8195" max="8195" width="3.7109375" style="1130" customWidth="1"/>
    <col min="8196" max="8450" width="9.140625" style="1130"/>
    <col min="8451" max="8451" width="3.7109375" style="1130" customWidth="1"/>
    <col min="8452" max="8706" width="9.140625" style="1130"/>
    <col min="8707" max="8707" width="3.7109375" style="1130" customWidth="1"/>
    <col min="8708" max="8962" width="9.140625" style="1130"/>
    <col min="8963" max="8963" width="3.7109375" style="1130" customWidth="1"/>
    <col min="8964" max="9218" width="9.140625" style="1130"/>
    <col min="9219" max="9219" width="3.7109375" style="1130" customWidth="1"/>
    <col min="9220" max="9474" width="9.140625" style="1130"/>
    <col min="9475" max="9475" width="3.7109375" style="1130" customWidth="1"/>
    <col min="9476" max="9730" width="9.140625" style="1130"/>
    <col min="9731" max="9731" width="3.7109375" style="1130" customWidth="1"/>
    <col min="9732" max="9986" width="9.140625" style="1130"/>
    <col min="9987" max="9987" width="3.7109375" style="1130" customWidth="1"/>
    <col min="9988" max="10242" width="9.140625" style="1130"/>
    <col min="10243" max="10243" width="3.7109375" style="1130" customWidth="1"/>
    <col min="10244" max="10498" width="9.140625" style="1130"/>
    <col min="10499" max="10499" width="3.7109375" style="1130" customWidth="1"/>
    <col min="10500" max="10754" width="9.140625" style="1130"/>
    <col min="10755" max="10755" width="3.7109375" style="1130" customWidth="1"/>
    <col min="10756" max="11010" width="9.140625" style="1130"/>
    <col min="11011" max="11011" width="3.7109375" style="1130" customWidth="1"/>
    <col min="11012" max="11266" width="9.140625" style="1130"/>
    <col min="11267" max="11267" width="3.7109375" style="1130" customWidth="1"/>
    <col min="11268" max="11522" width="9.140625" style="1130"/>
    <col min="11523" max="11523" width="3.7109375" style="1130" customWidth="1"/>
    <col min="11524" max="11778" width="9.140625" style="1130"/>
    <col min="11779" max="11779" width="3.7109375" style="1130" customWidth="1"/>
    <col min="11780" max="12034" width="9.140625" style="1130"/>
    <col min="12035" max="12035" width="3.7109375" style="1130" customWidth="1"/>
    <col min="12036" max="12290" width="9.140625" style="1130"/>
    <col min="12291" max="12291" width="3.7109375" style="1130" customWidth="1"/>
    <col min="12292" max="12546" width="9.140625" style="1130"/>
    <col min="12547" max="12547" width="3.7109375" style="1130" customWidth="1"/>
    <col min="12548" max="12802" width="9.140625" style="1130"/>
    <col min="12803" max="12803" width="3.7109375" style="1130" customWidth="1"/>
    <col min="12804" max="13058" width="9.140625" style="1130"/>
    <col min="13059" max="13059" width="3.7109375" style="1130" customWidth="1"/>
    <col min="13060" max="13314" width="9.140625" style="1130"/>
    <col min="13315" max="13315" width="3.7109375" style="1130" customWidth="1"/>
    <col min="13316" max="13570" width="9.140625" style="1130"/>
    <col min="13571" max="13571" width="3.7109375" style="1130" customWidth="1"/>
    <col min="13572" max="13826" width="9.140625" style="1130"/>
    <col min="13827" max="13827" width="3.7109375" style="1130" customWidth="1"/>
    <col min="13828" max="14082" width="9.140625" style="1130"/>
    <col min="14083" max="14083" width="3.7109375" style="1130" customWidth="1"/>
    <col min="14084" max="14338" width="9.140625" style="1130"/>
    <col min="14339" max="14339" width="3.7109375" style="1130" customWidth="1"/>
    <col min="14340" max="14594" width="9.140625" style="1130"/>
    <col min="14595" max="14595" width="3.7109375" style="1130" customWidth="1"/>
    <col min="14596" max="14850" width="9.140625" style="1130"/>
    <col min="14851" max="14851" width="3.7109375" style="1130" customWidth="1"/>
    <col min="14852" max="15106" width="9.140625" style="1130"/>
    <col min="15107" max="15107" width="3.7109375" style="1130" customWidth="1"/>
    <col min="15108" max="15362" width="9.140625" style="1130"/>
    <col min="15363" max="15363" width="3.7109375" style="1130" customWidth="1"/>
    <col min="15364" max="15618" width="9.140625" style="1130"/>
    <col min="15619" max="15619" width="3.7109375" style="1130" customWidth="1"/>
    <col min="15620" max="15874" width="9.140625" style="1130"/>
    <col min="15875" max="15875" width="3.7109375" style="1130" customWidth="1"/>
    <col min="15876" max="16130" width="9.140625" style="1130"/>
    <col min="16131" max="16131" width="3.7109375" style="1130" customWidth="1"/>
    <col min="16132" max="16384" width="9.140625" style="1130"/>
  </cols>
  <sheetData>
    <row r="2" spans="2:2" ht="18">
      <c r="B2" s="1228" t="s">
        <v>1631</v>
      </c>
    </row>
    <row r="3" spans="2:2">
      <c r="B3" s="21"/>
    </row>
    <row r="4" spans="2:2">
      <c r="B4" s="21"/>
    </row>
    <row r="5" spans="2:2" ht="15.75">
      <c r="B5" s="1229" t="s">
        <v>1634</v>
      </c>
    </row>
    <row r="6" spans="2:2">
      <c r="B6" s="21"/>
    </row>
    <row r="7" spans="2:2">
      <c r="B7" s="21" t="s">
        <v>1636</v>
      </c>
    </row>
    <row r="8" spans="2:2">
      <c r="B8" s="21" t="s">
        <v>1637</v>
      </c>
    </row>
    <row r="9" spans="2:2">
      <c r="B9" s="21"/>
    </row>
    <row r="10" spans="2:2">
      <c r="B10" s="21" t="s">
        <v>1632</v>
      </c>
    </row>
    <row r="11" spans="2:2">
      <c r="B11" s="21" t="s">
        <v>1633</v>
      </c>
    </row>
    <row r="12" spans="2:2">
      <c r="B12" s="21"/>
    </row>
    <row r="13" spans="2:2" ht="15">
      <c r="B13" s="1253" t="s">
        <v>1638</v>
      </c>
    </row>
    <row r="21" spans="2:2" ht="18">
      <c r="B21" s="100"/>
    </row>
    <row r="22" spans="2:2" ht="19.5">
      <c r="B22" s="36"/>
    </row>
    <row r="23" spans="2:2" ht="18">
      <c r="B23" s="35"/>
    </row>
  </sheetData>
  <sheetProtection password="F015"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70"/>
  <sheetViews>
    <sheetView showGridLines="0" zoomScale="80" zoomScaleNormal="80" workbookViewId="0"/>
  </sheetViews>
  <sheetFormatPr defaultColWidth="10.7109375" defaultRowHeight="12.75"/>
  <cols>
    <col min="1" max="1" width="4.7109375" style="17" customWidth="1"/>
    <col min="2" max="2" width="50.140625" style="19" customWidth="1"/>
    <col min="3" max="25" width="15.140625" style="17" customWidth="1"/>
    <col min="26" max="16384" width="10.7109375" style="17"/>
  </cols>
  <sheetData>
    <row r="1" spans="1:15" ht="15.75">
      <c r="A1" s="33"/>
      <c r="B1" s="42" t="s">
        <v>158</v>
      </c>
      <c r="C1" s="33"/>
      <c r="D1" s="33"/>
      <c r="E1" s="33"/>
      <c r="F1" s="33"/>
    </row>
    <row r="2" spans="1:15">
      <c r="A2" s="33"/>
      <c r="B2" s="43"/>
      <c r="C2" s="33"/>
      <c r="D2" s="33"/>
      <c r="E2" s="33"/>
      <c r="F2" s="33"/>
    </row>
    <row r="3" spans="1:15">
      <c r="A3" s="34"/>
      <c r="B3" s="44" t="s">
        <v>1456</v>
      </c>
      <c r="C3" s="34"/>
      <c r="D3" s="34"/>
      <c r="E3" s="34"/>
      <c r="F3" s="33"/>
    </row>
    <row r="4" spans="1:15">
      <c r="A4" s="34"/>
      <c r="B4" s="101" t="s">
        <v>869</v>
      </c>
      <c r="C4" s="34"/>
      <c r="D4" s="34"/>
      <c r="E4" s="34"/>
      <c r="F4" s="33"/>
    </row>
    <row r="5" spans="1:15">
      <c r="A5" s="34"/>
      <c r="B5" s="33"/>
      <c r="C5" s="34"/>
      <c r="D5" s="34"/>
      <c r="E5" s="34"/>
      <c r="F5" s="33"/>
    </row>
    <row r="6" spans="1:15">
      <c r="A6" s="34"/>
      <c r="B6" s="44" t="s">
        <v>48</v>
      </c>
      <c r="C6"/>
      <c r="D6"/>
      <c r="E6"/>
      <c r="F6"/>
      <c r="G6"/>
      <c r="H6"/>
      <c r="I6"/>
    </row>
    <row r="7" spans="1:15" s="153" customFormat="1">
      <c r="A7"/>
      <c r="B7"/>
      <c r="C7"/>
      <c r="D7"/>
      <c r="E7"/>
      <c r="F7"/>
      <c r="G7"/>
      <c r="H7"/>
      <c r="M7" s="1241" t="s">
        <v>1635</v>
      </c>
      <c r="N7" s="1241">
        <v>1</v>
      </c>
    </row>
    <row r="8" spans="1:15" s="18" customFormat="1" ht="18.75" customHeight="1">
      <c r="A8"/>
      <c r="B8" s="639"/>
      <c r="C8" s="605" t="s">
        <v>1217</v>
      </c>
      <c r="D8" s="605" t="s">
        <v>1218</v>
      </c>
      <c r="E8" s="605" t="s">
        <v>1219</v>
      </c>
      <c r="F8" s="605" t="s">
        <v>1220</v>
      </c>
      <c r="G8" s="605" t="s">
        <v>1221</v>
      </c>
      <c r="H8" s="605" t="s">
        <v>1222</v>
      </c>
      <c r="I8" s="605" t="s">
        <v>1223</v>
      </c>
      <c r="J8" s="605" t="s">
        <v>1224</v>
      </c>
      <c r="K8" s="605" t="s">
        <v>1225</v>
      </c>
      <c r="L8" s="605" t="s">
        <v>1226</v>
      </c>
      <c r="M8" s="605" t="s">
        <v>95</v>
      </c>
      <c r="N8" s="684"/>
    </row>
    <row r="9" spans="1:15" s="153" customFormat="1">
      <c r="A9"/>
      <c r="B9" s="439" t="s">
        <v>1475</v>
      </c>
      <c r="C9" s="680" t="s">
        <v>1172</v>
      </c>
      <c r="D9" s="681" t="s">
        <v>1172</v>
      </c>
      <c r="E9" s="681" t="s">
        <v>1172</v>
      </c>
      <c r="F9" s="681" t="s">
        <v>1172</v>
      </c>
      <c r="G9" s="681" t="s">
        <v>1172</v>
      </c>
      <c r="H9" s="685" t="s">
        <v>1116</v>
      </c>
      <c r="I9" s="682" t="s">
        <v>1116</v>
      </c>
      <c r="J9" s="682" t="s">
        <v>1116</v>
      </c>
      <c r="K9" s="682" t="s">
        <v>1116</v>
      </c>
      <c r="L9" s="682" t="s">
        <v>1116</v>
      </c>
      <c r="M9" s="686"/>
      <c r="N9" s="687"/>
    </row>
    <row r="10" spans="1:15" s="153" customFormat="1" ht="22.5">
      <c r="A10"/>
      <c r="B10" s="688"/>
      <c r="C10" s="689" t="s">
        <v>119</v>
      </c>
      <c r="D10" s="165" t="s">
        <v>629</v>
      </c>
      <c r="E10" s="165" t="s">
        <v>905</v>
      </c>
      <c r="F10" s="165" t="s">
        <v>668</v>
      </c>
      <c r="G10" s="690" t="s">
        <v>56</v>
      </c>
      <c r="H10" s="165" t="s">
        <v>119</v>
      </c>
      <c r="I10" s="165" t="s">
        <v>629</v>
      </c>
      <c r="J10" s="165" t="s">
        <v>905</v>
      </c>
      <c r="K10" s="165" t="s">
        <v>668</v>
      </c>
      <c r="L10" s="165" t="s">
        <v>56</v>
      </c>
      <c r="M10" s="678"/>
      <c r="N10" s="281" t="s">
        <v>141</v>
      </c>
    </row>
    <row r="11" spans="1:15" s="153" customFormat="1">
      <c r="A11"/>
      <c r="B11" s="693"/>
      <c r="C11" s="694" t="s">
        <v>97</v>
      </c>
      <c r="D11" s="453" t="s">
        <v>97</v>
      </c>
      <c r="E11" s="453" t="s">
        <v>97</v>
      </c>
      <c r="F11" s="453" t="s">
        <v>97</v>
      </c>
      <c r="G11" s="574" t="s">
        <v>97</v>
      </c>
      <c r="H11" s="453" t="s">
        <v>97</v>
      </c>
      <c r="I11" s="453" t="s">
        <v>97</v>
      </c>
      <c r="J11" s="453" t="s">
        <v>97</v>
      </c>
      <c r="K11" s="453" t="s">
        <v>97</v>
      </c>
      <c r="L11" s="574" t="s">
        <v>97</v>
      </c>
      <c r="M11" s="683" t="s">
        <v>96</v>
      </c>
      <c r="N11" s="281" t="s">
        <v>142</v>
      </c>
    </row>
    <row r="12" spans="1:15" s="153" customFormat="1" ht="18.75" customHeight="1">
      <c r="A12"/>
      <c r="B12" s="692" t="s">
        <v>224</v>
      </c>
      <c r="C12" s="396">
        <f>D12+E12+F12+G12</f>
        <v>0</v>
      </c>
      <c r="D12" s="444"/>
      <c r="E12" s="444"/>
      <c r="F12" s="444"/>
      <c r="G12" s="444"/>
      <c r="H12" s="396">
        <f>I12+J12+K12+L12</f>
        <v>0</v>
      </c>
      <c r="I12" s="404"/>
      <c r="J12" s="404"/>
      <c r="K12" s="404"/>
      <c r="L12" s="404"/>
      <c r="M12" s="3" t="s">
        <v>15</v>
      </c>
      <c r="N12" s="609" t="s">
        <v>182</v>
      </c>
    </row>
    <row r="13" spans="1:15" s="153" customFormat="1" ht="18.75" customHeight="1">
      <c r="A13"/>
      <c r="B13" s="691" t="s">
        <v>225</v>
      </c>
      <c r="C13" s="612">
        <f t="shared" ref="C13:C14" si="0">D13+E13+F13+G13</f>
        <v>0</v>
      </c>
      <c r="D13" s="442"/>
      <c r="E13" s="442"/>
      <c r="F13" s="442"/>
      <c r="G13" s="442"/>
      <c r="H13" s="612">
        <f t="shared" ref="H13:H14" si="1">I13+J13+K13+L13</f>
        <v>0</v>
      </c>
      <c r="I13" s="365"/>
      <c r="J13" s="365"/>
      <c r="K13" s="365"/>
      <c r="L13" s="365"/>
      <c r="M13" s="335" t="s">
        <v>31</v>
      </c>
      <c r="N13" s="341" t="s">
        <v>182</v>
      </c>
    </row>
    <row r="14" spans="1:15" s="153" customFormat="1" ht="18.75" customHeight="1" thickBot="1">
      <c r="A14"/>
      <c r="B14" s="692" t="s">
        <v>226</v>
      </c>
      <c r="C14" s="396">
        <f t="shared" si="0"/>
        <v>0</v>
      </c>
      <c r="D14" s="444"/>
      <c r="E14" s="444"/>
      <c r="F14" s="444"/>
      <c r="G14" s="444"/>
      <c r="H14" s="396">
        <f t="shared" si="1"/>
        <v>0</v>
      </c>
      <c r="I14" s="404"/>
      <c r="J14" s="404"/>
      <c r="K14" s="404"/>
      <c r="L14" s="404"/>
      <c r="M14" s="3" t="s">
        <v>32</v>
      </c>
      <c r="N14" s="341" t="s">
        <v>43</v>
      </c>
    </row>
    <row r="15" spans="1:15" s="153" customFormat="1" ht="18.75" customHeight="1">
      <c r="A15"/>
      <c r="B15" s="412" t="s">
        <v>62</v>
      </c>
      <c r="C15" s="443">
        <f t="shared" ref="C15:L15" si="2">SUM(C12:C14)</f>
        <v>0</v>
      </c>
      <c r="D15" s="443">
        <f t="shared" si="2"/>
        <v>0</v>
      </c>
      <c r="E15" s="443">
        <f t="shared" si="2"/>
        <v>0</v>
      </c>
      <c r="F15" s="443">
        <f t="shared" si="2"/>
        <v>0</v>
      </c>
      <c r="G15" s="443">
        <f t="shared" si="2"/>
        <v>0</v>
      </c>
      <c r="H15" s="443">
        <f t="shared" si="2"/>
        <v>0</v>
      </c>
      <c r="I15" s="443">
        <f t="shared" si="2"/>
        <v>0</v>
      </c>
      <c r="J15" s="443">
        <f t="shared" si="2"/>
        <v>0</v>
      </c>
      <c r="K15" s="443">
        <f t="shared" si="2"/>
        <v>0</v>
      </c>
      <c r="L15" s="443">
        <f t="shared" si="2"/>
        <v>0</v>
      </c>
      <c r="M15" s="3" t="s">
        <v>4</v>
      </c>
      <c r="N15" s="490" t="s">
        <v>182</v>
      </c>
      <c r="O15" s="194"/>
    </row>
    <row r="16" spans="1:15" s="153" customFormat="1">
      <c r="A16" s="141"/>
      <c r="B16" s="45"/>
      <c r="C16" s="159"/>
      <c r="D16" s="159"/>
      <c r="E16" s="159"/>
      <c r="F16" s="159"/>
      <c r="G16" s="159"/>
      <c r="H16" s="159"/>
      <c r="I16" s="159"/>
      <c r="J16" s="159"/>
      <c r="K16" s="159"/>
      <c r="L16" s="159"/>
      <c r="M16" s="109"/>
      <c r="N16" s="148"/>
    </row>
    <row r="17" spans="1:14" customFormat="1">
      <c r="M17" s="1241" t="s">
        <v>1635</v>
      </c>
      <c r="N17" s="1241">
        <v>2</v>
      </c>
    </row>
    <row r="18" spans="1:14" ht="13.5" customHeight="1">
      <c r="A18"/>
      <c r="B18" s="695"/>
      <c r="C18" s="605" t="s">
        <v>1217</v>
      </c>
      <c r="D18" s="605" t="s">
        <v>1218</v>
      </c>
      <c r="E18" s="605" t="s">
        <v>1219</v>
      </c>
      <c r="F18" s="605" t="s">
        <v>1220</v>
      </c>
      <c r="G18" s="605" t="s">
        <v>1221</v>
      </c>
      <c r="H18" s="605" t="s">
        <v>1222</v>
      </c>
      <c r="I18" s="605" t="s">
        <v>1223</v>
      </c>
      <c r="J18" s="605" t="s">
        <v>1224</v>
      </c>
      <c r="K18" s="605" t="s">
        <v>1225</v>
      </c>
      <c r="L18" s="605" t="s">
        <v>1226</v>
      </c>
      <c r="M18" s="605" t="s">
        <v>95</v>
      </c>
      <c r="N18" s="696"/>
    </row>
    <row r="19" spans="1:14">
      <c r="A19"/>
      <c r="B19" s="1259" t="s">
        <v>702</v>
      </c>
      <c r="C19" s="680" t="s">
        <v>1172</v>
      </c>
      <c r="D19" s="681" t="s">
        <v>1172</v>
      </c>
      <c r="E19" s="681" t="s">
        <v>1172</v>
      </c>
      <c r="F19" s="681" t="s">
        <v>1172</v>
      </c>
      <c r="G19" s="681" t="s">
        <v>1172</v>
      </c>
      <c r="H19" s="680" t="s">
        <v>1116</v>
      </c>
      <c r="I19" s="682" t="s">
        <v>1116</v>
      </c>
      <c r="J19" s="682" t="s">
        <v>1116</v>
      </c>
      <c r="K19" s="682" t="s">
        <v>1116</v>
      </c>
      <c r="L19" s="682" t="s">
        <v>1116</v>
      </c>
      <c r="M19" s="697"/>
      <c r="N19" s="281" t="s">
        <v>141</v>
      </c>
    </row>
    <row r="20" spans="1:14" ht="22.5">
      <c r="A20"/>
      <c r="B20" s="1259"/>
      <c r="C20" s="689" t="s">
        <v>119</v>
      </c>
      <c r="D20" s="165" t="s">
        <v>629</v>
      </c>
      <c r="E20" s="165" t="s">
        <v>905</v>
      </c>
      <c r="F20" s="165" t="s">
        <v>668</v>
      </c>
      <c r="G20" s="690" t="s">
        <v>56</v>
      </c>
      <c r="H20" s="165" t="s">
        <v>119</v>
      </c>
      <c r="I20" s="165" t="s">
        <v>629</v>
      </c>
      <c r="J20" s="165" t="s">
        <v>905</v>
      </c>
      <c r="K20" s="165" t="s">
        <v>668</v>
      </c>
      <c r="L20" s="165" t="s">
        <v>56</v>
      </c>
      <c r="M20" s="698"/>
      <c r="N20" s="281"/>
    </row>
    <row r="21" spans="1:14">
      <c r="A21"/>
      <c r="B21" s="702"/>
      <c r="C21" s="694" t="s">
        <v>97</v>
      </c>
      <c r="D21" s="453" t="s">
        <v>97</v>
      </c>
      <c r="E21" s="453" t="s">
        <v>97</v>
      </c>
      <c r="F21" s="453" t="s">
        <v>97</v>
      </c>
      <c r="G21" s="574" t="s">
        <v>97</v>
      </c>
      <c r="H21" s="453" t="s">
        <v>97</v>
      </c>
      <c r="I21" s="453" t="s">
        <v>97</v>
      </c>
      <c r="J21" s="453" t="s">
        <v>97</v>
      </c>
      <c r="K21" s="453" t="s">
        <v>97</v>
      </c>
      <c r="L21" s="574" t="s">
        <v>97</v>
      </c>
      <c r="M21" s="683" t="s">
        <v>96</v>
      </c>
      <c r="N21" s="281" t="s">
        <v>142</v>
      </c>
    </row>
    <row r="22" spans="1:14" ht="18.75" customHeight="1">
      <c r="A22"/>
      <c r="B22" s="882" t="s">
        <v>227</v>
      </c>
      <c r="C22" s="1018"/>
      <c r="D22" s="1025"/>
      <c r="E22" s="1025"/>
      <c r="F22" s="1025"/>
      <c r="G22" s="1019"/>
      <c r="H22" s="1025"/>
      <c r="I22" s="1025"/>
      <c r="J22" s="1025"/>
      <c r="K22" s="1025"/>
      <c r="L22" s="1026"/>
      <c r="M22" s="699"/>
      <c r="N22" s="700"/>
    </row>
    <row r="23" spans="1:14" ht="18.75" customHeight="1">
      <c r="A23"/>
      <c r="B23" s="587" t="s">
        <v>218</v>
      </c>
      <c r="C23" s="396">
        <f>D23+E23+F23+G23</f>
        <v>0</v>
      </c>
      <c r="D23" s="444"/>
      <c r="E23" s="444"/>
      <c r="F23" s="444"/>
      <c r="G23" s="444"/>
      <c r="H23" s="396">
        <f>I23+J23+K23+L23</f>
        <v>0</v>
      </c>
      <c r="I23" s="404"/>
      <c r="J23" s="404"/>
      <c r="K23" s="404"/>
      <c r="L23" s="404"/>
      <c r="M23" s="3" t="s">
        <v>304</v>
      </c>
      <c r="N23" s="471" t="s">
        <v>98</v>
      </c>
    </row>
    <row r="24" spans="1:14" ht="18.75" customHeight="1">
      <c r="A24"/>
      <c r="B24" s="587" t="s">
        <v>219</v>
      </c>
      <c r="C24" s="396">
        <f t="shared" ref="C24:C25" si="3">D24+E24+F24+G24</f>
        <v>0</v>
      </c>
      <c r="D24" s="444"/>
      <c r="E24" s="444"/>
      <c r="F24" s="444"/>
      <c r="G24" s="444"/>
      <c r="H24" s="396">
        <f t="shared" ref="H24:H25" si="4">I24+J24+K24+L24</f>
        <v>0</v>
      </c>
      <c r="I24" s="404"/>
      <c r="J24" s="404"/>
      <c r="K24" s="404"/>
      <c r="L24" s="404"/>
      <c r="M24" s="3" t="s">
        <v>18</v>
      </c>
      <c r="N24" s="471" t="s">
        <v>98</v>
      </c>
    </row>
    <row r="25" spans="1:14" ht="18.75" customHeight="1" thickBot="1">
      <c r="A25"/>
      <c r="B25" s="587" t="s">
        <v>220</v>
      </c>
      <c r="C25" s="396">
        <f t="shared" si="3"/>
        <v>0</v>
      </c>
      <c r="D25" s="444"/>
      <c r="E25" s="444"/>
      <c r="F25" s="444"/>
      <c r="G25" s="444"/>
      <c r="H25" s="396">
        <f t="shared" si="4"/>
        <v>0</v>
      </c>
      <c r="I25" s="404"/>
      <c r="J25" s="404"/>
      <c r="K25" s="404"/>
      <c r="L25" s="404"/>
      <c r="M25" s="3" t="s">
        <v>307</v>
      </c>
      <c r="N25" s="471" t="s">
        <v>98</v>
      </c>
    </row>
    <row r="26" spans="1:14" ht="18.75" customHeight="1">
      <c r="A26"/>
      <c r="B26" s="473" t="s">
        <v>62</v>
      </c>
      <c r="C26" s="443">
        <f t="shared" ref="C26:L26" si="5">SUM(C23:C25)</f>
        <v>0</v>
      </c>
      <c r="D26" s="443">
        <f t="shared" si="5"/>
        <v>0</v>
      </c>
      <c r="E26" s="443">
        <f t="shared" si="5"/>
        <v>0</v>
      </c>
      <c r="F26" s="443">
        <f t="shared" si="5"/>
        <v>0</v>
      </c>
      <c r="G26" s="443">
        <f t="shared" si="5"/>
        <v>0</v>
      </c>
      <c r="H26" s="443">
        <f t="shared" si="5"/>
        <v>0</v>
      </c>
      <c r="I26" s="443">
        <f t="shared" si="5"/>
        <v>0</v>
      </c>
      <c r="J26" s="443">
        <f t="shared" si="5"/>
        <v>0</v>
      </c>
      <c r="K26" s="443">
        <f t="shared" si="5"/>
        <v>0</v>
      </c>
      <c r="L26" s="443">
        <f t="shared" si="5"/>
        <v>0</v>
      </c>
      <c r="M26" s="3" t="s">
        <v>542</v>
      </c>
      <c r="N26" s="471" t="s">
        <v>98</v>
      </c>
    </row>
    <row r="27" spans="1:14" ht="30.75" customHeight="1">
      <c r="A27"/>
      <c r="B27" s="701" t="s">
        <v>228</v>
      </c>
      <c r="C27" s="396">
        <f>SUM(D27:G27)</f>
        <v>0</v>
      </c>
      <c r="D27" s="444"/>
      <c r="E27" s="444"/>
      <c r="F27" s="444"/>
      <c r="G27" s="444"/>
      <c r="H27" s="396">
        <f>SUM(I27:L27)</f>
        <v>0</v>
      </c>
      <c r="I27" s="404"/>
      <c r="J27" s="404"/>
      <c r="K27" s="404"/>
      <c r="L27" s="404"/>
      <c r="M27" s="3" t="s">
        <v>573</v>
      </c>
      <c r="N27" s="425" t="s">
        <v>43</v>
      </c>
    </row>
    <row r="28" spans="1:14">
      <c r="A28" s="34"/>
      <c r="B28" s="38"/>
      <c r="C28" s="33"/>
      <c r="D28" s="33"/>
      <c r="E28" s="33"/>
      <c r="F28" s="33"/>
    </row>
    <row r="29" spans="1:14">
      <c r="A29" s="34"/>
      <c r="B29" s="77"/>
      <c r="C29" s="33"/>
      <c r="D29" s="33"/>
      <c r="E29" s="1241" t="s">
        <v>1635</v>
      </c>
      <c r="F29" s="1241">
        <v>3</v>
      </c>
    </row>
    <row r="30" spans="1:14">
      <c r="A30" s="33"/>
      <c r="B30" s="993"/>
      <c r="C30" s="981" t="s">
        <v>477</v>
      </c>
      <c r="D30" s="981" t="s">
        <v>749</v>
      </c>
      <c r="E30" s="981" t="s">
        <v>95</v>
      </c>
      <c r="F30" s="999"/>
    </row>
    <row r="31" spans="1:14">
      <c r="A31" s="134"/>
      <c r="B31" s="439" t="s">
        <v>703</v>
      </c>
      <c r="C31" s="1000" t="s">
        <v>1172</v>
      </c>
      <c r="D31" s="1000" t="s">
        <v>1116</v>
      </c>
      <c r="E31" s="1005"/>
      <c r="F31" s="477" t="s">
        <v>141</v>
      </c>
    </row>
    <row r="32" spans="1:14">
      <c r="A32" s="134"/>
      <c r="B32" s="945"/>
      <c r="C32" s="367" t="s">
        <v>97</v>
      </c>
      <c r="D32" s="367" t="s">
        <v>97</v>
      </c>
      <c r="E32" s="906" t="s">
        <v>96</v>
      </c>
      <c r="F32" s="492" t="s">
        <v>142</v>
      </c>
    </row>
    <row r="33" spans="1:6" ht="18.75" customHeight="1">
      <c r="A33" s="33"/>
      <c r="B33" s="1024" t="s">
        <v>185</v>
      </c>
      <c r="C33" s="442"/>
      <c r="D33" s="365"/>
      <c r="E33" s="335">
        <v>100</v>
      </c>
      <c r="F33" s="1006" t="s">
        <v>98</v>
      </c>
    </row>
    <row r="34" spans="1:6">
      <c r="A34" s="33"/>
      <c r="B34" s="37"/>
      <c r="C34" s="76"/>
      <c r="D34" s="78"/>
      <c r="E34" s="79"/>
      <c r="F34" s="70"/>
    </row>
    <row r="35" spans="1:6">
      <c r="A35" s="33"/>
      <c r="B35" s="117" t="s">
        <v>186</v>
      </c>
      <c r="C35" s="33"/>
      <c r="D35" s="33"/>
      <c r="E35" s="33"/>
      <c r="F35" s="33"/>
    </row>
    <row r="36" spans="1:6">
      <c r="A36" s="33"/>
      <c r="B36" s="74" t="s">
        <v>660</v>
      </c>
      <c r="C36" s="33"/>
      <c r="D36" s="33"/>
      <c r="E36" s="33"/>
      <c r="F36" s="33"/>
    </row>
    <row r="37" spans="1:6">
      <c r="A37" s="33"/>
      <c r="B37" s="74" t="s">
        <v>1279</v>
      </c>
      <c r="C37" s="33"/>
      <c r="D37" s="33"/>
      <c r="E37" s="33"/>
      <c r="F37" s="33"/>
    </row>
    <row r="38" spans="1:6" s="1105" customFormat="1">
      <c r="A38" s="1107"/>
      <c r="B38" s="1091"/>
      <c r="C38" s="1107"/>
      <c r="D38" s="1107"/>
      <c r="E38" s="1107"/>
      <c r="F38" s="1107"/>
    </row>
    <row r="39" spans="1:6">
      <c r="A39" s="33"/>
      <c r="B39" s="38"/>
      <c r="C39" s="33"/>
      <c r="D39" s="33"/>
      <c r="E39" s="1241" t="s">
        <v>1635</v>
      </c>
      <c r="F39" s="1241">
        <v>4</v>
      </c>
    </row>
    <row r="40" spans="1:6">
      <c r="A40" s="33"/>
      <c r="B40" s="993"/>
      <c r="C40" s="986" t="s">
        <v>478</v>
      </c>
      <c r="D40" s="986" t="s">
        <v>479</v>
      </c>
      <c r="E40" s="986" t="s">
        <v>95</v>
      </c>
      <c r="F40" s="999"/>
    </row>
    <row r="41" spans="1:6" ht="25.5">
      <c r="A41" s="33"/>
      <c r="B41" s="439" t="s">
        <v>704</v>
      </c>
      <c r="C41" s="1000" t="s">
        <v>1172</v>
      </c>
      <c r="D41" s="1000" t="s">
        <v>1116</v>
      </c>
      <c r="E41" s="1001"/>
      <c r="F41" s="477" t="s">
        <v>141</v>
      </c>
    </row>
    <row r="42" spans="1:6">
      <c r="A42" s="33"/>
      <c r="B42" s="541"/>
      <c r="C42" s="367" t="s">
        <v>97</v>
      </c>
      <c r="D42" s="367" t="s">
        <v>97</v>
      </c>
      <c r="E42" s="906" t="s">
        <v>96</v>
      </c>
      <c r="F42" s="492" t="s">
        <v>142</v>
      </c>
    </row>
    <row r="43" spans="1:6" ht="32.25" customHeight="1">
      <c r="A43" s="33"/>
      <c r="B43" s="1002" t="s">
        <v>187</v>
      </c>
      <c r="C43" s="912"/>
      <c r="D43" s="923"/>
      <c r="E43" s="906">
        <v>100</v>
      </c>
      <c r="F43" s="1003" t="s">
        <v>98</v>
      </c>
    </row>
    <row r="44" spans="1:6" ht="39.75" customHeight="1">
      <c r="A44" s="33"/>
      <c r="B44" s="1004" t="s">
        <v>76</v>
      </c>
      <c r="C44" s="912"/>
      <c r="D44" s="923"/>
      <c r="E44" s="906" t="s">
        <v>274</v>
      </c>
      <c r="F44" s="490" t="s">
        <v>98</v>
      </c>
    </row>
    <row r="45" spans="1:6">
      <c r="A45" s="33"/>
      <c r="B45" s="38"/>
      <c r="C45" s="33"/>
      <c r="D45" s="33"/>
      <c r="E45" s="33"/>
      <c r="F45" s="33"/>
    </row>
    <row r="46" spans="1:6">
      <c r="A46"/>
      <c r="B46"/>
      <c r="C46"/>
      <c r="D46"/>
      <c r="E46" s="1241" t="s">
        <v>1635</v>
      </c>
      <c r="F46" s="1241">
        <v>5</v>
      </c>
    </row>
    <row r="47" spans="1:6">
      <c r="A47"/>
      <c r="B47" s="993"/>
      <c r="C47" s="981" t="s">
        <v>480</v>
      </c>
      <c r="D47" s="981" t="s">
        <v>481</v>
      </c>
      <c r="E47" s="981" t="s">
        <v>95</v>
      </c>
      <c r="F47" s="987"/>
    </row>
    <row r="48" spans="1:6">
      <c r="A48"/>
      <c r="B48" s="439" t="s">
        <v>1227</v>
      </c>
      <c r="C48" s="994"/>
      <c r="D48" s="994"/>
      <c r="E48" s="995"/>
      <c r="F48" s="983" t="s">
        <v>141</v>
      </c>
    </row>
    <row r="49" spans="1:7">
      <c r="A49"/>
      <c r="B49" s="533"/>
      <c r="C49" s="111" t="s">
        <v>1172</v>
      </c>
      <c r="D49" s="111" t="s">
        <v>1116</v>
      </c>
      <c r="E49" s="996"/>
      <c r="F49" s="983" t="s">
        <v>142</v>
      </c>
    </row>
    <row r="50" spans="1:7">
      <c r="A50"/>
      <c r="B50" s="541"/>
      <c r="C50" s="367" t="s">
        <v>97</v>
      </c>
      <c r="D50" s="367" t="s">
        <v>97</v>
      </c>
      <c r="E50" s="906" t="s">
        <v>96</v>
      </c>
      <c r="F50" s="854"/>
    </row>
    <row r="51" spans="1:7" s="153" customFormat="1" ht="22.5" customHeight="1">
      <c r="A51"/>
      <c r="B51" s="1256" t="s">
        <v>1232</v>
      </c>
      <c r="C51" s="1257"/>
      <c r="D51" s="1258"/>
      <c r="E51" s="286"/>
      <c r="F51" s="354"/>
    </row>
    <row r="52" spans="1:7" ht="22.5" customHeight="1">
      <c r="A52"/>
      <c r="B52" s="1173" t="s">
        <v>1228</v>
      </c>
      <c r="C52" s="912"/>
      <c r="D52" s="923"/>
      <c r="E52" s="906" t="s">
        <v>15</v>
      </c>
      <c r="F52" s="354" t="s">
        <v>98</v>
      </c>
    </row>
    <row r="53" spans="1:7" ht="19.5" customHeight="1">
      <c r="A53"/>
      <c r="B53" s="1173" t="s">
        <v>1229</v>
      </c>
      <c r="C53" s="912"/>
      <c r="D53" s="923"/>
      <c r="E53" s="906" t="s">
        <v>274</v>
      </c>
      <c r="F53" s="354" t="s">
        <v>98</v>
      </c>
    </row>
    <row r="54" spans="1:7" ht="21" customHeight="1">
      <c r="A54"/>
      <c r="B54" s="1173" t="s">
        <v>1235</v>
      </c>
      <c r="C54" s="912"/>
      <c r="D54" s="923"/>
      <c r="E54" s="906" t="s">
        <v>31</v>
      </c>
      <c r="F54" s="354" t="s">
        <v>98</v>
      </c>
    </row>
    <row r="55" spans="1:7" ht="45.75" customHeight="1">
      <c r="A55"/>
      <c r="B55" s="1173" t="s">
        <v>1230</v>
      </c>
      <c r="C55" s="912"/>
      <c r="D55" s="923"/>
      <c r="E55" s="906" t="s">
        <v>275</v>
      </c>
      <c r="F55" s="354" t="s">
        <v>98</v>
      </c>
    </row>
    <row r="56" spans="1:7" ht="45.75" customHeight="1">
      <c r="A56"/>
      <c r="B56" s="1173" t="s">
        <v>1231</v>
      </c>
      <c r="C56" s="912"/>
      <c r="D56" s="923"/>
      <c r="E56" s="906" t="s">
        <v>32</v>
      </c>
      <c r="F56" s="354" t="s">
        <v>98</v>
      </c>
    </row>
    <row r="57" spans="1:7" ht="23.25" customHeight="1">
      <c r="A57"/>
      <c r="B57" s="1173" t="s">
        <v>1233</v>
      </c>
      <c r="C57" s="912"/>
      <c r="D57" s="923"/>
      <c r="E57" s="906" t="s">
        <v>276</v>
      </c>
      <c r="F57" s="354" t="s">
        <v>98</v>
      </c>
    </row>
    <row r="58" spans="1:7" ht="45.75" customHeight="1">
      <c r="A58"/>
      <c r="B58" s="1173" t="s">
        <v>1234</v>
      </c>
      <c r="C58" s="912"/>
      <c r="D58" s="923"/>
      <c r="E58" s="906" t="s">
        <v>4</v>
      </c>
      <c r="F58" s="354" t="s">
        <v>98</v>
      </c>
    </row>
    <row r="59" spans="1:7" ht="45.75" customHeight="1" thickBot="1">
      <c r="A59"/>
      <c r="B59" s="1173" t="s">
        <v>1236</v>
      </c>
      <c r="C59" s="912"/>
      <c r="D59" s="923"/>
      <c r="E59" s="906" t="s">
        <v>277</v>
      </c>
      <c r="F59" s="354" t="s">
        <v>98</v>
      </c>
    </row>
    <row r="60" spans="1:7" ht="24.95" customHeight="1">
      <c r="A60"/>
      <c r="B60" s="997" t="s">
        <v>38</v>
      </c>
      <c r="C60" s="443">
        <f>SUM(C52:C59)</f>
        <v>0</v>
      </c>
      <c r="D60" s="443">
        <f>SUM(D52:D59)</f>
        <v>0</v>
      </c>
      <c r="E60" s="906" t="s">
        <v>5</v>
      </c>
      <c r="F60" s="998" t="s">
        <v>98</v>
      </c>
      <c r="G60" s="194"/>
    </row>
    <row r="62" spans="1:7">
      <c r="E62" s="1241" t="s">
        <v>1635</v>
      </c>
      <c r="F62" s="1241">
        <v>6</v>
      </c>
    </row>
    <row r="63" spans="1:7">
      <c r="B63" s="1022"/>
      <c r="C63" s="981" t="s">
        <v>509</v>
      </c>
      <c r="D63" s="981" t="s">
        <v>510</v>
      </c>
      <c r="E63" s="981" t="s">
        <v>95</v>
      </c>
      <c r="F63" s="999"/>
    </row>
    <row r="64" spans="1:7">
      <c r="B64" s="430" t="s">
        <v>705</v>
      </c>
      <c r="C64" s="453" t="s">
        <v>1172</v>
      </c>
      <c r="D64" s="453" t="s">
        <v>1116</v>
      </c>
      <c r="E64" s="1005"/>
      <c r="F64" s="477" t="s">
        <v>141</v>
      </c>
    </row>
    <row r="65" spans="2:6" ht="13.5" thickBot="1">
      <c r="B65" s="346"/>
      <c r="C65" s="367" t="s">
        <v>97</v>
      </c>
      <c r="D65" s="534" t="s">
        <v>97</v>
      </c>
      <c r="E65" s="1121" t="s">
        <v>96</v>
      </c>
      <c r="F65" s="492" t="s">
        <v>142</v>
      </c>
    </row>
    <row r="66" spans="2:6" ht="22.5" customHeight="1">
      <c r="B66" s="1023" t="s">
        <v>576</v>
      </c>
      <c r="C66" s="909">
        <f>'6. Op Inc (type)'!C65</f>
        <v>0</v>
      </c>
      <c r="D66" s="909">
        <f>'6. Op Inc (type)'!D65</f>
        <v>0</v>
      </c>
      <c r="E66" s="335">
        <v>100</v>
      </c>
      <c r="F66" s="341" t="s">
        <v>98</v>
      </c>
    </row>
    <row r="67" spans="2:6" ht="22.5" customHeight="1">
      <c r="B67" s="1023" t="s">
        <v>577</v>
      </c>
      <c r="C67" s="1124">
        <f>-'7. Op Exp'!C74</f>
        <v>0</v>
      </c>
      <c r="D67" s="1124">
        <f>-'7. Op Exp'!D74</f>
        <v>0</v>
      </c>
      <c r="E67" s="906">
        <v>105</v>
      </c>
      <c r="F67" s="1111" t="s">
        <v>43</v>
      </c>
    </row>
    <row r="68" spans="2:6" ht="22.5" customHeight="1">
      <c r="B68" s="1023" t="s">
        <v>578</v>
      </c>
      <c r="C68" s="912"/>
      <c r="D68" s="923"/>
      <c r="E68" s="906">
        <v>110</v>
      </c>
      <c r="F68" s="341" t="s">
        <v>98</v>
      </c>
    </row>
    <row r="69" spans="2:6" ht="22.5" customHeight="1" thickBot="1">
      <c r="B69" s="1023" t="s">
        <v>579</v>
      </c>
      <c r="C69" s="912"/>
      <c r="D69" s="923"/>
      <c r="E69" s="906">
        <v>120</v>
      </c>
      <c r="F69" s="341" t="s">
        <v>99</v>
      </c>
    </row>
    <row r="70" spans="2:6" ht="18.75" customHeight="1">
      <c r="B70" s="412" t="s">
        <v>119</v>
      </c>
      <c r="C70" s="443">
        <f>SUM(C66:C69)</f>
        <v>0</v>
      </c>
      <c r="D70" s="443">
        <f>SUM(D66:D69)</f>
        <v>0</v>
      </c>
      <c r="E70" s="906">
        <v>140</v>
      </c>
      <c r="F70" s="504" t="s">
        <v>195</v>
      </c>
    </row>
  </sheetData>
  <sheetProtection password="F015" sheet="1" objects="1" scenarios="1"/>
  <mergeCells count="2">
    <mergeCell ref="B51:D51"/>
    <mergeCell ref="B19:B20"/>
  </mergeCells>
  <printOptions gridLinesSet="0"/>
  <pageMargins left="0.74803149606299213" right="0.34" top="0.36" bottom="0.38" header="0.21" footer="0.2"/>
  <pageSetup paperSize="9" scale="40" orientation="portrait" horizontalDpi="300" verticalDpi="300" r:id="rId1"/>
  <headerFooter alignWithMargins="0"/>
  <ignoredErrors>
    <ignoredError sqref="E52:E60 E44 M12:M15 M23:M2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191"/>
  <sheetViews>
    <sheetView showGridLines="0" zoomScale="80" zoomScaleNormal="80" workbookViewId="0"/>
  </sheetViews>
  <sheetFormatPr defaultRowHeight="12.75"/>
  <cols>
    <col min="1" max="1" width="9.140625" style="31"/>
    <col min="2" max="2" width="48" style="31" bestFit="1" customWidth="1"/>
    <col min="3" max="6" width="12.85546875" style="31" customWidth="1"/>
    <col min="7" max="12" width="9.140625" style="31"/>
    <col min="13" max="13" width="0" style="31" hidden="1" customWidth="1"/>
    <col min="14" max="16384" width="9.140625" style="31"/>
  </cols>
  <sheetData>
    <row r="1" spans="1:26">
      <c r="A1" s="96"/>
      <c r="B1" s="44" t="s">
        <v>158</v>
      </c>
      <c r="C1" s="97"/>
      <c r="D1" s="97"/>
      <c r="E1" s="97"/>
      <c r="F1" s="97"/>
      <c r="G1" s="97"/>
      <c r="H1" s="97"/>
      <c r="I1" s="97"/>
      <c r="J1" s="97"/>
      <c r="K1" s="97"/>
      <c r="L1" s="97"/>
      <c r="M1" s="97">
        <v>14</v>
      </c>
      <c r="N1" s="97"/>
      <c r="O1" s="97"/>
      <c r="P1" s="97"/>
      <c r="Q1" s="97"/>
      <c r="R1" s="97"/>
      <c r="S1" s="97"/>
      <c r="T1" s="97"/>
      <c r="U1" s="97"/>
      <c r="V1" s="97"/>
      <c r="W1" s="97"/>
      <c r="X1" s="97"/>
      <c r="Y1" s="97"/>
      <c r="Z1" s="97"/>
    </row>
    <row r="2" spans="1:26">
      <c r="A2" s="97"/>
      <c r="B2" s="72"/>
      <c r="C2" s="97"/>
      <c r="D2" s="97"/>
      <c r="E2" s="97"/>
      <c r="F2" s="97"/>
      <c r="G2" s="97"/>
      <c r="H2" s="97"/>
      <c r="I2" s="97"/>
      <c r="J2" s="97"/>
      <c r="K2" s="97"/>
      <c r="L2" s="97"/>
      <c r="M2" s="97"/>
      <c r="N2" s="97"/>
      <c r="O2" s="97"/>
      <c r="P2" s="97"/>
      <c r="Q2" s="97"/>
      <c r="R2" s="97"/>
      <c r="S2" s="97"/>
      <c r="T2" s="97"/>
      <c r="U2" s="97"/>
      <c r="V2" s="97"/>
      <c r="W2" s="97"/>
      <c r="X2" s="97"/>
      <c r="Y2" s="97"/>
      <c r="Z2" s="97"/>
    </row>
    <row r="3" spans="1:26">
      <c r="A3" s="97"/>
      <c r="B3" s="44" t="s">
        <v>1456</v>
      </c>
      <c r="C3" s="97"/>
      <c r="D3" s="97"/>
      <c r="E3" s="97"/>
      <c r="F3" s="97"/>
      <c r="G3" s="97"/>
      <c r="H3" s="97"/>
      <c r="I3" s="97"/>
      <c r="J3" s="97"/>
      <c r="K3" s="97"/>
      <c r="L3" s="97"/>
      <c r="M3" s="97"/>
      <c r="N3" s="97"/>
      <c r="O3" s="97"/>
      <c r="P3" s="97"/>
      <c r="Q3" s="97"/>
      <c r="R3" s="97"/>
      <c r="S3" s="97"/>
      <c r="T3" s="97"/>
      <c r="U3" s="97"/>
      <c r="V3" s="97"/>
      <c r="W3" s="97"/>
      <c r="X3" s="97"/>
      <c r="Y3" s="97"/>
      <c r="Z3" s="97"/>
    </row>
    <row r="4" spans="1:26">
      <c r="A4" s="97"/>
      <c r="B4" s="104" t="s">
        <v>870</v>
      </c>
      <c r="C4" s="97"/>
      <c r="D4" s="97"/>
      <c r="E4" s="97"/>
      <c r="F4" s="97"/>
      <c r="G4" s="97"/>
      <c r="H4" s="97"/>
      <c r="I4" s="97"/>
      <c r="J4" s="97"/>
      <c r="K4" s="97"/>
      <c r="L4" s="97"/>
      <c r="M4" s="97"/>
      <c r="N4" s="97"/>
      <c r="O4" s="97"/>
      <c r="P4" s="97"/>
      <c r="Q4" s="97"/>
      <c r="R4" s="97"/>
      <c r="S4" s="97"/>
      <c r="T4" s="97"/>
      <c r="U4" s="97"/>
      <c r="V4" s="97"/>
      <c r="W4" s="97"/>
      <c r="X4" s="97"/>
      <c r="Y4" s="97"/>
      <c r="Z4" s="97"/>
    </row>
    <row r="5" spans="1:26">
      <c r="A5" s="97"/>
      <c r="B5" s="97"/>
      <c r="C5" s="97"/>
      <c r="D5" s="97"/>
      <c r="E5" s="97"/>
      <c r="F5" s="97"/>
      <c r="G5" s="97"/>
      <c r="H5" s="97"/>
      <c r="I5" s="97"/>
      <c r="J5" s="97"/>
      <c r="K5" s="97"/>
      <c r="L5" s="97"/>
      <c r="M5" s="97"/>
      <c r="N5" s="97"/>
      <c r="O5" s="97"/>
      <c r="P5" s="97"/>
      <c r="Q5" s="97"/>
      <c r="R5" s="97"/>
      <c r="S5" s="97"/>
      <c r="T5" s="97"/>
      <c r="U5" s="97"/>
      <c r="V5" s="97"/>
      <c r="W5" s="97"/>
      <c r="X5" s="97"/>
      <c r="Y5" s="97"/>
      <c r="Z5" s="97"/>
    </row>
    <row r="6" spans="1:26">
      <c r="A6" s="97"/>
      <c r="B6" s="97"/>
      <c r="C6" s="97"/>
      <c r="D6" s="97"/>
      <c r="E6" s="97"/>
      <c r="F6" s="97"/>
      <c r="G6" s="97"/>
      <c r="H6" s="97"/>
      <c r="I6" s="97"/>
      <c r="J6" s="97"/>
      <c r="K6" s="97"/>
      <c r="L6" s="97"/>
      <c r="M6" s="97"/>
      <c r="N6" s="97"/>
      <c r="O6" s="97"/>
      <c r="P6" s="97"/>
      <c r="Q6" s="97"/>
      <c r="R6" s="97"/>
      <c r="S6" s="97"/>
      <c r="T6" s="97"/>
      <c r="U6" s="97"/>
      <c r="V6" s="97"/>
      <c r="W6" s="97"/>
      <c r="X6" s="97"/>
      <c r="Y6" s="97"/>
      <c r="Z6" s="97"/>
    </row>
    <row r="7" spans="1:26">
      <c r="A7" s="97"/>
      <c r="B7" s="97"/>
      <c r="C7" s="97"/>
      <c r="D7" s="97"/>
      <c r="E7" s="1245" t="s">
        <v>1635</v>
      </c>
      <c r="F7" s="1245">
        <v>1</v>
      </c>
      <c r="G7" s="97"/>
      <c r="H7" s="97"/>
      <c r="I7" s="97"/>
      <c r="J7" s="97"/>
      <c r="K7" s="97"/>
      <c r="L7" s="97"/>
      <c r="M7" s="97"/>
      <c r="N7" s="97"/>
      <c r="O7" s="97"/>
      <c r="P7" s="97"/>
      <c r="Q7" s="97"/>
      <c r="R7" s="97"/>
      <c r="S7" s="97"/>
      <c r="T7" s="97"/>
      <c r="U7" s="97"/>
      <c r="V7" s="97"/>
      <c r="W7" s="97"/>
      <c r="X7" s="97"/>
      <c r="Y7" s="97"/>
      <c r="Z7" s="97"/>
    </row>
    <row r="8" spans="1:26">
      <c r="A8" s="97"/>
      <c r="B8" s="967"/>
      <c r="C8" s="835" t="s">
        <v>482</v>
      </c>
      <c r="D8" s="835" t="s">
        <v>483</v>
      </c>
      <c r="E8" s="835" t="s">
        <v>95</v>
      </c>
      <c r="F8" s="968"/>
      <c r="G8" s="97"/>
      <c r="H8" s="97"/>
      <c r="I8" s="97"/>
      <c r="J8" s="97"/>
      <c r="K8" s="97"/>
      <c r="L8" s="97"/>
      <c r="M8" s="97"/>
      <c r="N8" s="97"/>
      <c r="O8" s="97"/>
      <c r="P8" s="97"/>
      <c r="Q8" s="97"/>
      <c r="R8" s="97"/>
      <c r="S8" s="97"/>
      <c r="T8" s="97"/>
      <c r="U8" s="97"/>
      <c r="V8" s="97"/>
      <c r="W8" s="97"/>
      <c r="X8" s="97"/>
      <c r="Y8" s="97"/>
      <c r="Z8" s="97"/>
    </row>
    <row r="9" spans="1:26">
      <c r="A9" s="97"/>
      <c r="B9" s="969" t="s">
        <v>706</v>
      </c>
      <c r="C9" s="98" t="s">
        <v>1172</v>
      </c>
      <c r="D9" s="98" t="s">
        <v>1116</v>
      </c>
      <c r="E9" s="965"/>
      <c r="F9" s="970" t="s">
        <v>141</v>
      </c>
      <c r="G9" s="97"/>
      <c r="H9" s="97"/>
      <c r="I9" s="97"/>
      <c r="J9" s="97"/>
      <c r="K9" s="97"/>
      <c r="L9" s="97"/>
      <c r="M9" s="97"/>
      <c r="N9" s="97"/>
      <c r="O9" s="97"/>
      <c r="P9" s="97"/>
      <c r="Q9" s="97"/>
      <c r="R9" s="97"/>
      <c r="S9" s="97"/>
      <c r="T9" s="97"/>
      <c r="U9" s="97"/>
      <c r="V9" s="97"/>
      <c r="W9" s="97"/>
      <c r="X9" s="97"/>
      <c r="Y9" s="97"/>
      <c r="Z9" s="97"/>
    </row>
    <row r="10" spans="1:26">
      <c r="A10" s="97"/>
      <c r="B10" s="971"/>
      <c r="C10" s="98" t="s">
        <v>35</v>
      </c>
      <c r="D10" s="98" t="s">
        <v>35</v>
      </c>
      <c r="E10" s="906" t="s">
        <v>96</v>
      </c>
      <c r="F10" s="970" t="s">
        <v>142</v>
      </c>
      <c r="G10" s="97"/>
      <c r="H10" s="97"/>
      <c r="I10" s="97"/>
      <c r="J10" s="97"/>
      <c r="K10" s="97"/>
      <c r="L10" s="97"/>
      <c r="M10" s="97"/>
      <c r="N10" s="97"/>
      <c r="O10" s="97"/>
      <c r="P10" s="97"/>
      <c r="Q10" s="97"/>
      <c r="R10" s="97"/>
      <c r="S10" s="97"/>
      <c r="T10" s="97"/>
      <c r="U10" s="97"/>
      <c r="V10" s="97"/>
      <c r="W10" s="97"/>
      <c r="X10" s="97"/>
      <c r="Y10" s="97"/>
      <c r="Z10" s="97"/>
    </row>
    <row r="11" spans="1:26" ht="18.75" customHeight="1">
      <c r="A11" s="97"/>
      <c r="B11" s="978" t="s">
        <v>584</v>
      </c>
      <c r="C11" s="912"/>
      <c r="D11" s="923"/>
      <c r="E11" s="906">
        <v>100</v>
      </c>
      <c r="F11" s="931" t="s">
        <v>182</v>
      </c>
      <c r="G11" s="97"/>
      <c r="H11" s="97"/>
      <c r="I11" s="97"/>
      <c r="J11" s="97"/>
      <c r="K11" s="97"/>
      <c r="L11" s="97"/>
      <c r="M11" s="97"/>
      <c r="N11" s="97"/>
      <c r="O11" s="97"/>
      <c r="P11" s="97"/>
      <c r="Q11" s="97"/>
      <c r="R11" s="97"/>
      <c r="S11" s="97"/>
      <c r="T11" s="97"/>
      <c r="U11" s="97"/>
      <c r="V11" s="97"/>
      <c r="W11" s="97"/>
      <c r="X11" s="97"/>
      <c r="Y11" s="97"/>
      <c r="Z11" s="97"/>
    </row>
    <row r="12" spans="1:26" ht="18.75" customHeight="1" thickBot="1">
      <c r="A12" s="97"/>
      <c r="B12" s="977" t="s">
        <v>585</v>
      </c>
      <c r="C12" s="912"/>
      <c r="D12" s="923"/>
      <c r="E12" s="906" t="s">
        <v>274</v>
      </c>
      <c r="F12" s="931" t="s">
        <v>195</v>
      </c>
      <c r="G12" s="97"/>
      <c r="H12" s="97"/>
      <c r="I12" s="97"/>
      <c r="J12" s="97"/>
      <c r="K12" s="97"/>
      <c r="L12" s="97"/>
      <c r="M12" s="97"/>
      <c r="N12" s="97"/>
      <c r="O12" s="97"/>
      <c r="P12" s="97"/>
      <c r="Q12" s="97"/>
      <c r="R12" s="97"/>
      <c r="S12" s="97"/>
      <c r="T12" s="97"/>
      <c r="U12" s="97"/>
      <c r="V12" s="97"/>
      <c r="W12" s="97"/>
      <c r="X12" s="97"/>
      <c r="Y12" s="97"/>
      <c r="Z12" s="97"/>
    </row>
    <row r="13" spans="1:26" ht="18.75" customHeight="1">
      <c r="A13" s="97"/>
      <c r="B13" s="978" t="s">
        <v>586</v>
      </c>
      <c r="C13" s="443">
        <f>SUM(C11:C12)</f>
        <v>0</v>
      </c>
      <c r="D13" s="443">
        <f>SUM(D11:D12)</f>
        <v>0</v>
      </c>
      <c r="E13" s="906" t="s">
        <v>31</v>
      </c>
      <c r="F13" s="931" t="s">
        <v>195</v>
      </c>
      <c r="G13" s="97"/>
      <c r="H13" s="97"/>
      <c r="I13" s="97"/>
      <c r="J13" s="97"/>
      <c r="K13" s="97"/>
      <c r="L13" s="97"/>
      <c r="M13" s="97"/>
      <c r="N13" s="97"/>
      <c r="O13" s="97"/>
      <c r="P13" s="97"/>
      <c r="Q13" s="97"/>
      <c r="R13" s="97"/>
      <c r="S13" s="97"/>
      <c r="T13" s="97"/>
      <c r="U13" s="97"/>
      <c r="V13" s="97"/>
      <c r="W13" s="97"/>
      <c r="X13" s="97"/>
      <c r="Y13" s="97"/>
      <c r="Z13" s="97"/>
    </row>
    <row r="14" spans="1:26" ht="18.75" customHeight="1">
      <c r="A14" s="97"/>
      <c r="B14" s="977" t="s">
        <v>587</v>
      </c>
      <c r="C14" s="912"/>
      <c r="D14" s="923"/>
      <c r="E14" s="906" t="s">
        <v>275</v>
      </c>
      <c r="F14" s="931" t="s">
        <v>195</v>
      </c>
      <c r="G14" s="97"/>
      <c r="H14" s="97"/>
      <c r="I14" s="97"/>
      <c r="J14" s="97"/>
      <c r="K14" s="97"/>
      <c r="L14" s="97"/>
      <c r="M14" s="97"/>
      <c r="N14" s="97"/>
      <c r="O14" s="97"/>
      <c r="P14" s="97"/>
      <c r="Q14" s="97"/>
      <c r="R14" s="97"/>
      <c r="S14" s="97"/>
      <c r="T14" s="97"/>
      <c r="U14" s="97"/>
      <c r="V14" s="97"/>
      <c r="W14" s="97"/>
      <c r="X14" s="97"/>
      <c r="Y14" s="97"/>
      <c r="Z14" s="97"/>
    </row>
    <row r="15" spans="1:26" ht="18.75" customHeight="1">
      <c r="A15" s="97"/>
      <c r="B15" s="977" t="s">
        <v>585</v>
      </c>
      <c r="C15" s="912"/>
      <c r="D15" s="923"/>
      <c r="E15" s="906" t="s">
        <v>32</v>
      </c>
      <c r="F15" s="931" t="s">
        <v>195</v>
      </c>
      <c r="G15" s="97"/>
      <c r="H15" s="97"/>
      <c r="I15" s="97"/>
      <c r="J15" s="97"/>
      <c r="K15" s="97"/>
      <c r="L15" s="97"/>
      <c r="M15" s="97"/>
      <c r="N15" s="97"/>
      <c r="O15" s="97"/>
      <c r="P15" s="97"/>
      <c r="Q15" s="97"/>
      <c r="R15" s="97"/>
      <c r="S15" s="97"/>
      <c r="T15" s="97"/>
      <c r="U15" s="97"/>
      <c r="V15" s="97"/>
      <c r="W15" s="97"/>
      <c r="X15" s="97"/>
      <c r="Y15" s="97"/>
      <c r="Z15" s="97"/>
    </row>
    <row r="16" spans="1:26" ht="18.75" customHeight="1" thickBot="1">
      <c r="A16" s="97"/>
      <c r="B16" s="977" t="s">
        <v>588</v>
      </c>
      <c r="C16" s="912"/>
      <c r="D16" s="923"/>
      <c r="E16" s="906" t="s">
        <v>276</v>
      </c>
      <c r="F16" s="931" t="s">
        <v>195</v>
      </c>
      <c r="G16" s="97"/>
      <c r="H16" s="97"/>
      <c r="I16" s="97"/>
      <c r="J16" s="97"/>
      <c r="K16" s="97"/>
      <c r="L16" s="97"/>
      <c r="M16" s="97"/>
      <c r="N16" s="97"/>
      <c r="O16" s="97"/>
      <c r="P16" s="97"/>
      <c r="Q16" s="97"/>
      <c r="R16" s="97"/>
      <c r="S16" s="97"/>
      <c r="T16" s="97"/>
      <c r="U16" s="97"/>
      <c r="V16" s="97"/>
      <c r="W16" s="97"/>
      <c r="X16" s="97"/>
      <c r="Y16" s="97"/>
      <c r="Z16" s="97"/>
    </row>
    <row r="17" spans="1:26" ht="18.75" customHeight="1" thickBot="1">
      <c r="A17" s="97"/>
      <c r="B17" s="978" t="s">
        <v>589</v>
      </c>
      <c r="C17" s="443">
        <f>SUM(C14:C16)</f>
        <v>0</v>
      </c>
      <c r="D17" s="443">
        <f>SUM(D14:D16)</f>
        <v>0</v>
      </c>
      <c r="E17" s="906" t="s">
        <v>4</v>
      </c>
      <c r="F17" s="931" t="s">
        <v>195</v>
      </c>
      <c r="G17" s="97"/>
      <c r="H17" s="97"/>
      <c r="I17" s="97"/>
      <c r="J17" s="97"/>
      <c r="K17" s="97"/>
      <c r="L17" s="97"/>
      <c r="M17" s="97"/>
      <c r="N17" s="97"/>
      <c r="O17" s="97"/>
      <c r="P17" s="97"/>
      <c r="Q17" s="97"/>
      <c r="R17" s="97"/>
      <c r="S17" s="97"/>
      <c r="T17" s="97"/>
      <c r="U17" s="97"/>
      <c r="V17" s="97"/>
      <c r="W17" s="97"/>
      <c r="X17" s="97"/>
      <c r="Y17" s="97"/>
      <c r="Z17" s="97"/>
    </row>
    <row r="18" spans="1:26" ht="37.5" customHeight="1">
      <c r="A18" s="97"/>
      <c r="B18" s="972" t="s">
        <v>590</v>
      </c>
      <c r="C18" s="443">
        <f>SUM(C17,C13)</f>
        <v>0</v>
      </c>
      <c r="D18" s="443">
        <f>SUM(D17,D13)</f>
        <v>0</v>
      </c>
      <c r="E18" s="906" t="s">
        <v>277</v>
      </c>
      <c r="F18" s="931" t="s">
        <v>195</v>
      </c>
      <c r="G18" s="97"/>
      <c r="H18" s="97"/>
      <c r="I18" s="97"/>
      <c r="J18" s="97"/>
      <c r="K18" s="97"/>
      <c r="L18" s="97"/>
      <c r="M18" s="97"/>
      <c r="N18" s="97"/>
      <c r="O18" s="97"/>
      <c r="P18" s="97"/>
      <c r="Q18" s="97"/>
      <c r="R18" s="97"/>
      <c r="S18" s="97"/>
      <c r="T18" s="97"/>
      <c r="U18" s="97"/>
      <c r="V18" s="97"/>
      <c r="W18" s="97"/>
      <c r="X18" s="97"/>
      <c r="Y18" s="97"/>
      <c r="Z18" s="97"/>
    </row>
    <row r="19" spans="1:26" ht="39.75" customHeight="1">
      <c r="A19" s="97"/>
      <c r="B19" s="979" t="s">
        <v>1333</v>
      </c>
      <c r="C19" s="1144"/>
      <c r="D19" s="1147"/>
      <c r="E19" s="966"/>
      <c r="F19" s="974"/>
      <c r="G19" s="97"/>
      <c r="H19" s="97"/>
      <c r="I19" s="97"/>
      <c r="J19" s="97"/>
      <c r="K19" s="97"/>
      <c r="L19" s="97"/>
      <c r="M19" s="97"/>
      <c r="N19" s="97"/>
      <c r="O19" s="97"/>
      <c r="P19" s="97"/>
      <c r="Q19" s="97"/>
      <c r="R19" s="97"/>
      <c r="S19" s="97"/>
      <c r="T19" s="97"/>
      <c r="U19" s="97"/>
      <c r="V19" s="97"/>
      <c r="W19" s="97"/>
      <c r="X19" s="97"/>
      <c r="Y19" s="97"/>
      <c r="Z19" s="97"/>
    </row>
    <row r="20" spans="1:26" ht="18.75" customHeight="1">
      <c r="A20" s="97"/>
      <c r="B20" s="1143" t="s">
        <v>600</v>
      </c>
      <c r="C20" s="1146"/>
      <c r="D20" s="1148"/>
      <c r="E20" s="1139" t="s">
        <v>5</v>
      </c>
      <c r="F20" s="931" t="s">
        <v>503</v>
      </c>
      <c r="G20" s="97"/>
      <c r="H20" s="97"/>
      <c r="I20" s="97"/>
      <c r="J20" s="97"/>
      <c r="K20" s="97"/>
      <c r="L20" s="97"/>
      <c r="M20" s="97"/>
      <c r="N20" s="97"/>
      <c r="O20" s="97"/>
      <c r="P20" s="97"/>
      <c r="Q20" s="97"/>
      <c r="R20" s="97"/>
      <c r="S20" s="97"/>
      <c r="T20" s="97"/>
      <c r="U20" s="97"/>
      <c r="V20" s="97"/>
      <c r="W20" s="97"/>
      <c r="X20" s="97"/>
      <c r="Y20" s="97"/>
      <c r="Z20" s="97"/>
    </row>
    <row r="21" spans="1:26" ht="18.75" customHeight="1">
      <c r="A21" s="97"/>
      <c r="B21" s="977" t="s">
        <v>601</v>
      </c>
      <c r="C21" s="1145">
        <f>C20*SUM('1. SoCI'!D13,'1. SoCI'!D19:D20)</f>
        <v>0</v>
      </c>
      <c r="D21" s="1145">
        <f>D20*SUM('1. SoCI'!E13,'1. SoCI'!E19:E20)</f>
        <v>0</v>
      </c>
      <c r="E21" s="906" t="s">
        <v>278</v>
      </c>
      <c r="F21" s="931" t="s">
        <v>195</v>
      </c>
      <c r="G21" s="97"/>
      <c r="H21" s="97"/>
      <c r="I21" s="97"/>
      <c r="J21" s="97"/>
      <c r="K21" s="97"/>
      <c r="L21" s="97"/>
      <c r="M21" s="97"/>
      <c r="N21" s="97"/>
      <c r="O21" s="97"/>
      <c r="P21" s="97"/>
      <c r="Q21" s="97"/>
      <c r="R21" s="97"/>
      <c r="S21" s="97"/>
      <c r="T21" s="97"/>
      <c r="U21" s="97"/>
      <c r="V21" s="97"/>
      <c r="W21" s="97"/>
      <c r="X21" s="97"/>
      <c r="Y21" s="97"/>
      <c r="Z21" s="97"/>
    </row>
    <row r="22" spans="1:26" ht="18.75" customHeight="1">
      <c r="A22" s="97"/>
      <c r="B22" s="975" t="s">
        <v>591</v>
      </c>
      <c r="C22" s="973"/>
      <c r="D22" s="973"/>
      <c r="E22" s="973"/>
      <c r="F22" s="974"/>
      <c r="G22" s="97"/>
      <c r="H22" s="97"/>
      <c r="I22" s="97"/>
      <c r="J22" s="97"/>
      <c r="K22" s="97"/>
      <c r="L22" s="97"/>
      <c r="M22" s="97"/>
      <c r="N22" s="97"/>
      <c r="O22" s="97"/>
      <c r="P22" s="97"/>
      <c r="Q22" s="97"/>
      <c r="R22" s="97"/>
      <c r="S22" s="97"/>
      <c r="T22" s="97"/>
      <c r="U22" s="97"/>
      <c r="V22" s="97"/>
      <c r="W22" s="97"/>
      <c r="X22" s="97"/>
      <c r="Y22" s="97"/>
      <c r="Z22" s="97"/>
    </row>
    <row r="23" spans="1:26" ht="18.75" customHeight="1">
      <c r="A23" s="97"/>
      <c r="B23" s="977" t="s">
        <v>592</v>
      </c>
      <c r="C23" s="912"/>
      <c r="D23" s="923"/>
      <c r="E23" s="906" t="s">
        <v>6</v>
      </c>
      <c r="F23" s="931" t="s">
        <v>195</v>
      </c>
      <c r="G23" s="97"/>
      <c r="H23" s="97"/>
      <c r="I23" s="97"/>
      <c r="J23" s="97"/>
      <c r="K23" s="97"/>
      <c r="L23" s="97"/>
      <c r="M23" s="97"/>
      <c r="N23" s="97"/>
      <c r="O23" s="97"/>
      <c r="P23" s="97"/>
      <c r="Q23" s="97"/>
      <c r="R23" s="97"/>
      <c r="S23" s="97"/>
      <c r="T23" s="97"/>
      <c r="U23" s="97"/>
      <c r="V23" s="97"/>
      <c r="W23" s="97"/>
      <c r="X23" s="97"/>
      <c r="Y23" s="97"/>
      <c r="Z23" s="97"/>
    </row>
    <row r="24" spans="1:26" ht="18.75" customHeight="1">
      <c r="A24" s="97"/>
      <c r="B24" s="977" t="s">
        <v>593</v>
      </c>
      <c r="C24" s="912"/>
      <c r="D24" s="923"/>
      <c r="E24" s="906" t="s">
        <v>279</v>
      </c>
      <c r="F24" s="931" t="s">
        <v>195</v>
      </c>
      <c r="G24" s="97"/>
      <c r="H24" s="97"/>
      <c r="I24" s="97"/>
      <c r="J24" s="97"/>
      <c r="K24" s="97"/>
      <c r="L24" s="97"/>
      <c r="M24" s="97"/>
      <c r="N24" s="97"/>
      <c r="O24" s="97"/>
      <c r="P24" s="97"/>
      <c r="Q24" s="97"/>
      <c r="R24" s="97"/>
      <c r="S24" s="97"/>
      <c r="T24" s="97"/>
      <c r="U24" s="97"/>
      <c r="V24" s="97"/>
      <c r="W24" s="97"/>
      <c r="X24" s="97"/>
      <c r="Y24" s="97"/>
      <c r="Z24" s="97"/>
    </row>
    <row r="25" spans="1:26" ht="18.75" customHeight="1">
      <c r="A25" s="97"/>
      <c r="B25" s="977" t="s">
        <v>585</v>
      </c>
      <c r="C25" s="912"/>
      <c r="D25" s="923"/>
      <c r="E25" s="906" t="s">
        <v>7</v>
      </c>
      <c r="F25" s="931" t="s">
        <v>195</v>
      </c>
      <c r="G25" s="97"/>
      <c r="H25" s="97"/>
      <c r="I25" s="97"/>
      <c r="J25" s="97"/>
      <c r="K25" s="97"/>
      <c r="L25" s="97"/>
      <c r="M25" s="97"/>
      <c r="N25" s="97"/>
      <c r="O25" s="97"/>
      <c r="P25" s="97"/>
      <c r="Q25" s="97"/>
      <c r="R25" s="97"/>
      <c r="S25" s="97"/>
      <c r="T25" s="97"/>
      <c r="U25" s="97"/>
      <c r="V25" s="97"/>
      <c r="W25" s="97"/>
      <c r="X25" s="97"/>
      <c r="Y25" s="97"/>
      <c r="Z25" s="97"/>
    </row>
    <row r="26" spans="1:26" ht="18.75" customHeight="1">
      <c r="A26" s="97"/>
      <c r="B26" s="977" t="s">
        <v>594</v>
      </c>
      <c r="C26" s="912"/>
      <c r="D26" s="923"/>
      <c r="E26" s="906" t="s">
        <v>280</v>
      </c>
      <c r="F26" s="931" t="s">
        <v>195</v>
      </c>
      <c r="G26" s="97"/>
      <c r="H26" s="97"/>
      <c r="I26" s="97"/>
      <c r="J26" s="97"/>
      <c r="K26" s="97"/>
      <c r="L26" s="97"/>
      <c r="M26" s="97"/>
      <c r="N26" s="97"/>
      <c r="O26" s="97"/>
      <c r="P26" s="97"/>
      <c r="Q26" s="97"/>
      <c r="R26" s="97"/>
      <c r="S26" s="97"/>
      <c r="T26" s="97"/>
      <c r="U26" s="97"/>
      <c r="V26" s="97"/>
      <c r="W26" s="97"/>
      <c r="X26" s="97"/>
      <c r="Y26" s="97"/>
      <c r="Z26" s="97"/>
    </row>
    <row r="27" spans="1:26" ht="18.75" customHeight="1">
      <c r="A27" s="97"/>
      <c r="B27" s="977" t="s">
        <v>588</v>
      </c>
      <c r="C27" s="912"/>
      <c r="D27" s="923"/>
      <c r="E27" s="906" t="s">
        <v>16</v>
      </c>
      <c r="F27" s="931" t="s">
        <v>195</v>
      </c>
      <c r="G27" s="97"/>
      <c r="H27" s="97"/>
      <c r="I27" s="97"/>
      <c r="J27" s="97"/>
      <c r="K27" s="97"/>
      <c r="L27" s="97"/>
      <c r="M27" s="97"/>
      <c r="N27" s="97"/>
      <c r="O27" s="97"/>
      <c r="P27" s="97"/>
      <c r="Q27" s="97"/>
      <c r="R27" s="97"/>
      <c r="S27" s="97"/>
      <c r="T27" s="97"/>
      <c r="U27" s="97"/>
      <c r="V27" s="97"/>
      <c r="W27" s="97"/>
      <c r="X27" s="97"/>
      <c r="Y27" s="97"/>
      <c r="Z27" s="97"/>
    </row>
    <row r="28" spans="1:26" ht="18.75" customHeight="1" thickBot="1">
      <c r="A28" s="97"/>
      <c r="B28" s="977" t="s">
        <v>56</v>
      </c>
      <c r="C28" s="912"/>
      <c r="D28" s="923"/>
      <c r="E28" s="906" t="s">
        <v>281</v>
      </c>
      <c r="F28" s="931" t="s">
        <v>195</v>
      </c>
      <c r="G28" s="97"/>
      <c r="H28" s="97"/>
      <c r="I28" s="97"/>
      <c r="J28" s="97"/>
      <c r="K28" s="97"/>
      <c r="L28" s="97"/>
      <c r="M28" s="97"/>
      <c r="N28" s="97"/>
      <c r="O28" s="97"/>
      <c r="P28" s="97"/>
      <c r="Q28" s="97"/>
      <c r="R28" s="97"/>
      <c r="S28" s="97"/>
      <c r="T28" s="97"/>
      <c r="U28" s="97"/>
      <c r="V28" s="97"/>
      <c r="W28" s="97"/>
      <c r="X28" s="97"/>
      <c r="Y28" s="97"/>
      <c r="Z28" s="97"/>
    </row>
    <row r="29" spans="1:26" ht="18.75" customHeight="1">
      <c r="A29" s="97"/>
      <c r="B29" s="976" t="s">
        <v>595</v>
      </c>
      <c r="C29" s="443">
        <f>SUM(C21,C23:C28)</f>
        <v>0</v>
      </c>
      <c r="D29" s="443">
        <f>SUM(D21,D23:D28)</f>
        <v>0</v>
      </c>
      <c r="E29" s="906">
        <v>180</v>
      </c>
      <c r="F29" s="931" t="s">
        <v>195</v>
      </c>
      <c r="G29" s="97"/>
      <c r="H29" s="97"/>
      <c r="I29" s="97"/>
      <c r="J29" s="97"/>
      <c r="K29" s="97"/>
      <c r="L29" s="97"/>
      <c r="M29" s="97"/>
      <c r="N29" s="97"/>
      <c r="O29" s="97"/>
      <c r="P29" s="97"/>
      <c r="Q29" s="97"/>
      <c r="R29" s="97"/>
      <c r="S29" s="97"/>
      <c r="T29" s="97"/>
      <c r="U29" s="97"/>
      <c r="V29" s="97"/>
      <c r="W29" s="97"/>
      <c r="X29" s="97"/>
      <c r="Y29" s="97"/>
      <c r="Z29" s="97"/>
    </row>
    <row r="30" spans="1:26">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row>
    <row r="31" spans="1:26">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row>
    <row r="32" spans="1:26">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row>
    <row r="33" spans="1:26">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row>
    <row r="34" spans="1:26">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row>
    <row r="35" spans="1:26">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row>
    <row r="36" spans="1:26">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row>
    <row r="37" spans="1:26">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row>
    <row r="38" spans="1:26">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row>
    <row r="39" spans="1:26">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row>
    <row r="40" spans="1:26">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row>
    <row r="41" spans="1:26">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row>
    <row r="42" spans="1:26">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row>
    <row r="43" spans="1:26">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row>
    <row r="44" spans="1:26">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row>
    <row r="45" spans="1:26">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row>
    <row r="46" spans="1:26">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row>
    <row r="47" spans="1:26">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row>
    <row r="48" spans="1:26">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row>
    <row r="49" spans="1:26">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row>
    <row r="50" spans="1:26">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row>
    <row r="51" spans="1:26">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row>
    <row r="52" spans="1:26">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row>
    <row r="53" spans="1:26">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row>
    <row r="54" spans="1:26">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row>
    <row r="55" spans="1:26">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row>
    <row r="56" spans="1:26">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row>
    <row r="57" spans="1:26">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row>
    <row r="58" spans="1:26">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row>
    <row r="59" spans="1:26">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row>
    <row r="60" spans="1:26">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row>
    <row r="61" spans="1:26">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row>
    <row r="62" spans="1:26">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row>
    <row r="63" spans="1:26">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row>
    <row r="64" spans="1:26">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row>
    <row r="65" spans="1:26">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row>
    <row r="66" spans="1:26">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row>
    <row r="67" spans="1:26">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row>
    <row r="68" spans="1:26">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row>
    <row r="69" spans="1:26">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row>
    <row r="70" spans="1:26">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row>
    <row r="71" spans="1:26">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row>
    <row r="72" spans="1:26">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row>
    <row r="73" spans="1:26">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row>
    <row r="74" spans="1:26">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row>
    <row r="75" spans="1:26">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row>
    <row r="76" spans="1:26">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row>
    <row r="77" spans="1:26">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row>
    <row r="78" spans="1:26">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row>
    <row r="79" spans="1:26">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row>
    <row r="80" spans="1:26">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row>
    <row r="81" spans="1:26">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row>
    <row r="82" spans="1:26">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row>
    <row r="83" spans="1:26">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row>
    <row r="84" spans="1:26">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row>
    <row r="85" spans="1:26">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row>
    <row r="86" spans="1:26">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row>
    <row r="87" spans="1:26">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row>
    <row r="88" spans="1:26">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row>
    <row r="89" spans="1:26">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row>
    <row r="90" spans="1:26">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row>
    <row r="91" spans="1:26">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row>
    <row r="92" spans="1:26">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row>
    <row r="93" spans="1:26">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row>
    <row r="94" spans="1:26">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row>
    <row r="95" spans="1:26">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row>
    <row r="96" spans="1:26">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row>
    <row r="97" spans="1:26">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row>
    <row r="98" spans="1:26">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row>
    <row r="99" spans="1:26">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row>
    <row r="100" spans="1:26">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row>
    <row r="101" spans="1:26">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row>
    <row r="102" spans="1:26">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row>
    <row r="103" spans="1:26">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row>
    <row r="104" spans="1:26">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row>
    <row r="105" spans="1:26">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row>
    <row r="106" spans="1:26">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row>
    <row r="107" spans="1:26">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row>
    <row r="108" spans="1:26">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row>
    <row r="109" spans="1:26">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row>
    <row r="110" spans="1:26">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row>
    <row r="111" spans="1:26">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row>
    <row r="112" spans="1:26">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row>
    <row r="113" spans="1:26">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row>
    <row r="114" spans="1:26">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row>
    <row r="115" spans="1:26">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row>
    <row r="116" spans="1:26">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row>
    <row r="117" spans="1:26">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row>
    <row r="118" spans="1:26">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row>
    <row r="119" spans="1:26">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row>
    <row r="120" spans="1:26">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row>
    <row r="121" spans="1:26">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row>
    <row r="122" spans="1:26">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row>
    <row r="123" spans="1:26">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row>
    <row r="124" spans="1:26">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row>
    <row r="125" spans="1:26">
      <c r="A125" s="97"/>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row>
    <row r="126" spans="1:26">
      <c r="A126" s="97"/>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row>
    <row r="127" spans="1:26">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row>
    <row r="128" spans="1:26">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row>
    <row r="129" spans="1:26">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row>
    <row r="130" spans="1:26">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row>
    <row r="131" spans="1:26">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row>
    <row r="132" spans="1:26">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row>
    <row r="133" spans="1:26">
      <c r="A133" s="97"/>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row>
    <row r="134" spans="1:26">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row>
    <row r="135" spans="1:26">
      <c r="A135" s="97"/>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row>
    <row r="136" spans="1:26">
      <c r="A136" s="97"/>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row>
    <row r="137" spans="1:26">
      <c r="A137" s="97"/>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row>
    <row r="138" spans="1:26">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row>
    <row r="139" spans="1:26">
      <c r="A139" s="97"/>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row>
    <row r="140" spans="1:26">
      <c r="A140" s="97"/>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row>
    <row r="141" spans="1:26">
      <c r="A141" s="97"/>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row>
    <row r="142" spans="1:26">
      <c r="A142" s="97"/>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row>
    <row r="143" spans="1:26">
      <c r="A143" s="97"/>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row>
    <row r="144" spans="1:26">
      <c r="A144" s="97"/>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row>
    <row r="145" spans="1:26">
      <c r="A145" s="97"/>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row>
    <row r="146" spans="1:26">
      <c r="A146" s="97"/>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row>
    <row r="147" spans="1:26">
      <c r="A147" s="97"/>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row>
    <row r="148" spans="1:26">
      <c r="A148" s="97"/>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row>
    <row r="149" spans="1:26">
      <c r="A149" s="97"/>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row>
    <row r="150" spans="1:26">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row>
    <row r="151" spans="1:26">
      <c r="A151" s="97"/>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row>
    <row r="152" spans="1:26">
      <c r="A152" s="97"/>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row>
    <row r="153" spans="1:26">
      <c r="A153" s="97"/>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row>
    <row r="154" spans="1:26">
      <c r="A154" s="97"/>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row>
    <row r="155" spans="1:26">
      <c r="A155" s="97"/>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row>
    <row r="156" spans="1:26">
      <c r="A156" s="97"/>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row>
    <row r="157" spans="1:26">
      <c r="A157" s="97"/>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row>
    <row r="158" spans="1:26">
      <c r="A158" s="97"/>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row>
    <row r="159" spans="1:26">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row>
    <row r="160" spans="1:26">
      <c r="A160" s="97"/>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row>
    <row r="161" spans="1:26">
      <c r="A161" s="97"/>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row>
    <row r="162" spans="1:26">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row>
    <row r="163" spans="1:26">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row>
    <row r="164" spans="1:26">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row>
    <row r="165" spans="1:26">
      <c r="A165" s="97"/>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row>
    <row r="166" spans="1:26">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row>
    <row r="167" spans="1:26">
      <c r="A167" s="97"/>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row>
    <row r="168" spans="1:26">
      <c r="A168" s="97"/>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row>
    <row r="169" spans="1:26">
      <c r="A169" s="97"/>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row>
    <row r="170" spans="1:26">
      <c r="A170" s="97"/>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row>
    <row r="171" spans="1:26">
      <c r="A171" s="97"/>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row>
    <row r="172" spans="1:26">
      <c r="A172" s="97"/>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row>
    <row r="173" spans="1:26">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row>
    <row r="174" spans="1:26">
      <c r="A174" s="97"/>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row>
    <row r="175" spans="1:26">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row>
    <row r="176" spans="1:26">
      <c r="A176" s="97"/>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row>
    <row r="177" spans="1:26">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row>
    <row r="178" spans="1:26">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row>
    <row r="179" spans="1:26">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row>
    <row r="180" spans="1:26">
      <c r="A180" s="97"/>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row>
    <row r="181" spans="1:26">
      <c r="A181" s="97"/>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row>
    <row r="182" spans="1:26">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row>
    <row r="183" spans="1:26">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row>
    <row r="184" spans="1:26">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row>
    <row r="185" spans="1:26">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row>
    <row r="186" spans="1:26">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row>
    <row r="187" spans="1:26">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row>
    <row r="188" spans="1:26">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row>
    <row r="189" spans="1:26">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row>
    <row r="190" spans="1:26">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row>
    <row r="191" spans="1:26">
      <c r="A191" s="97"/>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row>
  </sheetData>
  <sheetProtection password="F015" sheet="1" objects="1" scenarios="1"/>
  <pageMargins left="0.70866141732283472" right="0.70866141732283472" top="0.74803149606299213" bottom="0.74803149606299213" header="0.31496062992125984" footer="0.31496062992125984"/>
  <pageSetup paperSize="9" scale="89" orientation="portrait" r:id="rId1"/>
  <ignoredErrors>
    <ignoredError sqref="E12:E13 E19:E21 E18 E22:E29 E14:E1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N63"/>
  <sheetViews>
    <sheetView showGridLines="0" zoomScale="80" zoomScaleNormal="80" workbookViewId="0"/>
  </sheetViews>
  <sheetFormatPr defaultColWidth="10.7109375" defaultRowHeight="12.75"/>
  <cols>
    <col min="1" max="1" width="7.140625" style="17" customWidth="1"/>
    <col min="2" max="2" width="64.5703125" style="19" customWidth="1"/>
    <col min="3" max="13" width="14" style="17" customWidth="1"/>
    <col min="14" max="26" width="13.85546875" style="17" customWidth="1"/>
    <col min="27" max="16384" width="10.7109375" style="17"/>
  </cols>
  <sheetData>
    <row r="1" spans="1:7" ht="15.75">
      <c r="A1" s="33"/>
      <c r="B1" s="42" t="s">
        <v>158</v>
      </c>
      <c r="C1" s="33"/>
      <c r="D1" s="33"/>
      <c r="E1" s="33"/>
      <c r="F1" s="33"/>
      <c r="G1" s="33"/>
    </row>
    <row r="2" spans="1:7">
      <c r="A2" s="33"/>
      <c r="B2" s="43"/>
      <c r="C2" s="33"/>
      <c r="D2" s="33"/>
      <c r="E2" s="33"/>
      <c r="F2" s="33"/>
      <c r="G2" s="33"/>
    </row>
    <row r="3" spans="1:7">
      <c r="A3" s="34"/>
      <c r="B3" s="44" t="s">
        <v>1456</v>
      </c>
      <c r="C3" s="34"/>
      <c r="D3" s="34"/>
      <c r="E3" s="34"/>
      <c r="F3" s="34"/>
      <c r="G3" s="34"/>
    </row>
    <row r="4" spans="1:7">
      <c r="A4" s="34"/>
      <c r="B4" s="101" t="s">
        <v>871</v>
      </c>
      <c r="C4" s="34"/>
      <c r="D4" s="34"/>
      <c r="E4" s="34"/>
      <c r="F4" s="34"/>
      <c r="G4" s="34"/>
    </row>
    <row r="5" spans="1:7">
      <c r="A5" s="34"/>
      <c r="B5" s="34"/>
      <c r="C5" s="34"/>
      <c r="D5" s="34"/>
      <c r="E5" s="34"/>
      <c r="F5" s="34"/>
      <c r="G5" s="34"/>
    </row>
    <row r="6" spans="1:7">
      <c r="A6" s="34"/>
      <c r="B6" s="44" t="s">
        <v>48</v>
      </c>
      <c r="C6" s="34"/>
      <c r="D6" s="34"/>
      <c r="E6" s="34"/>
      <c r="F6" s="34"/>
      <c r="G6" s="34"/>
    </row>
    <row r="7" spans="1:7">
      <c r="A7" s="33"/>
      <c r="B7" s="38"/>
      <c r="C7" s="33"/>
      <c r="D7" s="53"/>
      <c r="E7" s="1239" t="s">
        <v>1635</v>
      </c>
      <c r="F7" s="1239">
        <v>1</v>
      </c>
      <c r="G7" s="33"/>
    </row>
    <row r="8" spans="1:7">
      <c r="A8" s="34"/>
      <c r="B8" s="961"/>
      <c r="C8" s="914" t="s">
        <v>484</v>
      </c>
      <c r="D8" s="914" t="s">
        <v>485</v>
      </c>
      <c r="E8" s="914" t="s">
        <v>95</v>
      </c>
      <c r="F8" s="925"/>
      <c r="G8" s="34"/>
    </row>
    <row r="9" spans="1:7">
      <c r="A9" s="34"/>
      <c r="B9" s="439" t="s">
        <v>1397</v>
      </c>
      <c r="C9" s="962" t="s">
        <v>1172</v>
      </c>
      <c r="D9" s="962" t="s">
        <v>1116</v>
      </c>
      <c r="E9" s="963"/>
      <c r="F9" s="477" t="s">
        <v>141</v>
      </c>
      <c r="G9" s="34"/>
    </row>
    <row r="10" spans="1:7">
      <c r="A10" s="34"/>
      <c r="B10" s="541"/>
      <c r="C10" s="367" t="s">
        <v>97</v>
      </c>
      <c r="D10" s="367" t="s">
        <v>97</v>
      </c>
      <c r="E10" s="964" t="s">
        <v>96</v>
      </c>
      <c r="F10" s="492" t="s">
        <v>142</v>
      </c>
      <c r="G10" s="34"/>
    </row>
    <row r="11" spans="1:7" ht="18" customHeight="1">
      <c r="A11" s="34"/>
      <c r="B11" s="948" t="s">
        <v>968</v>
      </c>
      <c r="C11" s="912"/>
      <c r="D11" s="923"/>
      <c r="E11" s="949" t="s">
        <v>1051</v>
      </c>
      <c r="F11" s="942" t="s">
        <v>182</v>
      </c>
      <c r="G11" s="34"/>
    </row>
    <row r="12" spans="1:7" ht="18" customHeight="1">
      <c r="A12" s="34"/>
      <c r="B12" s="950" t="s">
        <v>964</v>
      </c>
      <c r="C12" s="951"/>
      <c r="D12" s="952"/>
      <c r="E12" s="382"/>
      <c r="F12" s="341"/>
      <c r="G12" s="152"/>
    </row>
    <row r="13" spans="1:7" ht="18" customHeight="1">
      <c r="A13" s="34"/>
      <c r="B13" s="948" t="s">
        <v>965</v>
      </c>
      <c r="C13" s="912"/>
      <c r="D13" s="923"/>
      <c r="E13" s="528" t="s">
        <v>1052</v>
      </c>
      <c r="F13" s="341" t="s">
        <v>182</v>
      </c>
      <c r="G13" s="34"/>
    </row>
    <row r="14" spans="1:7" ht="18" customHeight="1">
      <c r="A14" s="34"/>
      <c r="B14" s="948" t="s">
        <v>966</v>
      </c>
      <c r="C14" s="912"/>
      <c r="D14" s="923"/>
      <c r="E14" s="528" t="s">
        <v>1053</v>
      </c>
      <c r="F14" s="341" t="s">
        <v>182</v>
      </c>
      <c r="G14" s="34"/>
    </row>
    <row r="15" spans="1:7" ht="18" customHeight="1">
      <c r="A15" s="34"/>
      <c r="B15" s="948" t="s">
        <v>967</v>
      </c>
      <c r="C15" s="511"/>
      <c r="D15" s="511"/>
      <c r="E15" s="528" t="s">
        <v>1054</v>
      </c>
      <c r="F15" s="341" t="s">
        <v>182</v>
      </c>
      <c r="G15" s="1142" t="s">
        <v>1476</v>
      </c>
    </row>
    <row r="16" spans="1:7" ht="18" customHeight="1">
      <c r="A16" s="34"/>
      <c r="B16" s="953" t="s">
        <v>969</v>
      </c>
      <c r="C16" s="912"/>
      <c r="D16" s="923"/>
      <c r="E16" s="528" t="s">
        <v>1055</v>
      </c>
      <c r="F16" s="341" t="s">
        <v>182</v>
      </c>
      <c r="G16" s="34"/>
    </row>
    <row r="17" spans="1:14" s="18" customFormat="1" ht="18" customHeight="1">
      <c r="A17" s="41"/>
      <c r="B17" s="542" t="s">
        <v>136</v>
      </c>
      <c r="C17" s="912"/>
      <c r="D17" s="923"/>
      <c r="E17" s="528">
        <v>100</v>
      </c>
      <c r="F17" s="341" t="s">
        <v>98</v>
      </c>
      <c r="G17" s="41"/>
    </row>
    <row r="18" spans="1:14" s="18" customFormat="1" ht="18" customHeight="1">
      <c r="A18" s="41"/>
      <c r="B18" s="954" t="s">
        <v>1056</v>
      </c>
      <c r="C18" s="912"/>
      <c r="D18" s="923"/>
      <c r="E18" s="528" t="s">
        <v>909</v>
      </c>
      <c r="F18" s="341" t="s">
        <v>98</v>
      </c>
      <c r="G18" s="41"/>
    </row>
    <row r="19" spans="1:14" s="18" customFormat="1" ht="18" customHeight="1">
      <c r="A19" s="41"/>
      <c r="B19" s="542" t="s">
        <v>39</v>
      </c>
      <c r="C19" s="912"/>
      <c r="D19" s="923"/>
      <c r="E19" s="528" t="s">
        <v>274</v>
      </c>
      <c r="F19" s="341" t="s">
        <v>98</v>
      </c>
      <c r="G19" s="41"/>
    </row>
    <row r="20" spans="1:14" s="18" customFormat="1" ht="18" customHeight="1">
      <c r="A20" s="41"/>
      <c r="B20" s="542" t="s">
        <v>40</v>
      </c>
      <c r="C20" s="912"/>
      <c r="D20" s="923"/>
      <c r="E20" s="528" t="s">
        <v>31</v>
      </c>
      <c r="F20" s="341" t="s">
        <v>98</v>
      </c>
      <c r="G20" s="41"/>
    </row>
    <row r="21" spans="1:14" s="18" customFormat="1" ht="18" customHeight="1">
      <c r="A21" s="41"/>
      <c r="B21" s="542" t="s">
        <v>384</v>
      </c>
      <c r="C21" s="1100"/>
      <c r="D21" s="1100"/>
      <c r="E21" s="528" t="s">
        <v>275</v>
      </c>
      <c r="F21" s="341" t="s">
        <v>98</v>
      </c>
      <c r="G21" s="194" t="s">
        <v>1477</v>
      </c>
    </row>
    <row r="22" spans="1:14" s="18" customFormat="1" ht="36" customHeight="1">
      <c r="A22" s="41"/>
      <c r="B22" s="955" t="s">
        <v>563</v>
      </c>
      <c r="C22" s="946"/>
      <c r="D22" s="947"/>
      <c r="E22" s="956"/>
      <c r="F22" s="341"/>
      <c r="G22" s="41"/>
    </row>
    <row r="23" spans="1:14" s="18" customFormat="1" ht="18" customHeight="1">
      <c r="A23" s="41"/>
      <c r="B23" s="957" t="s">
        <v>129</v>
      </c>
      <c r="C23" s="912"/>
      <c r="D23" s="923"/>
      <c r="E23" s="528" t="s">
        <v>32</v>
      </c>
      <c r="F23" s="341" t="s">
        <v>98</v>
      </c>
      <c r="G23" s="41"/>
    </row>
    <row r="24" spans="1:14" s="18" customFormat="1" ht="18" customHeight="1" thickBot="1">
      <c r="A24" s="41"/>
      <c r="B24" s="957" t="s">
        <v>130</v>
      </c>
      <c r="C24" s="912"/>
      <c r="D24" s="923"/>
      <c r="E24" s="528" t="s">
        <v>276</v>
      </c>
      <c r="F24" s="341" t="s">
        <v>43</v>
      </c>
      <c r="G24" s="41"/>
    </row>
    <row r="25" spans="1:14" s="18" customFormat="1" ht="36.75" customHeight="1">
      <c r="A25" s="41"/>
      <c r="B25" s="614" t="s">
        <v>113</v>
      </c>
      <c r="C25" s="443">
        <f>SUM(C23:C24)</f>
        <v>0</v>
      </c>
      <c r="D25" s="443">
        <f>SUM(D23:D24)</f>
        <v>0</v>
      </c>
      <c r="E25" s="528" t="s">
        <v>4</v>
      </c>
      <c r="F25" s="341" t="s">
        <v>98</v>
      </c>
      <c r="G25" s="41"/>
    </row>
    <row r="26" spans="1:14" s="18" customFormat="1" ht="19.5" customHeight="1" thickBot="1">
      <c r="A26" s="41"/>
      <c r="B26" s="659" t="s">
        <v>34</v>
      </c>
      <c r="C26" s="912"/>
      <c r="D26" s="923"/>
      <c r="E26" s="670" t="s">
        <v>277</v>
      </c>
      <c r="F26" s="744" t="s">
        <v>195</v>
      </c>
      <c r="G26" s="41"/>
    </row>
    <row r="27" spans="1:14" s="18" customFormat="1" ht="19.5" customHeight="1">
      <c r="A27" s="41"/>
      <c r="B27" s="958" t="s">
        <v>62</v>
      </c>
      <c r="C27" s="443">
        <f>SUM(C25:C26)+SUM(C11:C21)</f>
        <v>0</v>
      </c>
      <c r="D27" s="443">
        <f>SUM(D25:D26)+SUM(D11:D21)</f>
        <v>0</v>
      </c>
      <c r="E27" s="959" t="s">
        <v>5</v>
      </c>
      <c r="F27" s="960" t="s">
        <v>98</v>
      </c>
      <c r="G27" s="41"/>
    </row>
    <row r="28" spans="1:14" ht="19.5" customHeight="1">
      <c r="A28" s="34"/>
      <c r="B28"/>
      <c r="C28"/>
      <c r="D28"/>
      <c r="E28"/>
      <c r="F28"/>
      <c r="G28" s="135"/>
      <c r="H28" s="135"/>
      <c r="I28" s="135"/>
    </row>
    <row r="29" spans="1:14">
      <c r="A29" s="34"/>
      <c r="B29" s="32"/>
      <c r="C29" s="34"/>
      <c r="D29" s="34"/>
      <c r="E29" s="34"/>
      <c r="F29" s="34"/>
      <c r="G29" s="34"/>
    </row>
    <row r="30" spans="1:14">
      <c r="A30" s="34"/>
      <c r="B30" s="56"/>
      <c r="C30" s="34"/>
      <c r="D30" s="34"/>
      <c r="E30" s="1239" t="s">
        <v>1635</v>
      </c>
      <c r="F30" s="1239">
        <v>2</v>
      </c>
      <c r="G30" s="34"/>
      <c r="N30" s="153"/>
    </row>
    <row r="31" spans="1:14">
      <c r="A31" s="34"/>
      <c r="B31" s="1044"/>
      <c r="C31" s="981" t="s">
        <v>625</v>
      </c>
      <c r="D31" s="981" t="s">
        <v>486</v>
      </c>
      <c r="E31" s="981" t="s">
        <v>95</v>
      </c>
      <c r="F31" s="1045"/>
      <c r="G31" s="34"/>
    </row>
    <row r="32" spans="1:14" s="153" customFormat="1">
      <c r="A32" s="154"/>
      <c r="B32" s="439" t="s">
        <v>1398</v>
      </c>
      <c r="C32" s="111" t="s">
        <v>1172</v>
      </c>
      <c r="D32" s="111" t="s">
        <v>1116</v>
      </c>
      <c r="E32" s="1052"/>
      <c r="F32" s="983"/>
      <c r="G32" s="154"/>
    </row>
    <row r="33" spans="1:7">
      <c r="A33" s="34"/>
      <c r="B33" s="439"/>
      <c r="C33" s="111" t="s">
        <v>119</v>
      </c>
      <c r="D33" s="111" t="s">
        <v>119</v>
      </c>
      <c r="E33" s="1053"/>
      <c r="F33" s="436" t="s">
        <v>141</v>
      </c>
      <c r="G33" s="34"/>
    </row>
    <row r="34" spans="1:7">
      <c r="A34" s="34"/>
      <c r="B34" s="1054"/>
      <c r="C34" s="1038" t="s">
        <v>97</v>
      </c>
      <c r="D34" s="1038" t="s">
        <v>97</v>
      </c>
      <c r="E34" s="906" t="s">
        <v>96</v>
      </c>
      <c r="F34" s="1055" t="s">
        <v>142</v>
      </c>
      <c r="G34" s="34"/>
    </row>
    <row r="35" spans="1:7" ht="19.5" customHeight="1">
      <c r="A35" s="34"/>
      <c r="B35" s="1056" t="s">
        <v>922</v>
      </c>
      <c r="C35" s="1049"/>
      <c r="D35" s="1050"/>
      <c r="E35" s="1051"/>
      <c r="F35" s="1057"/>
      <c r="G35" s="34"/>
    </row>
    <row r="36" spans="1:7" s="18" customFormat="1" ht="19.5" customHeight="1">
      <c r="A36" s="41"/>
      <c r="B36" s="1058" t="s">
        <v>83</v>
      </c>
      <c r="C36" s="1196"/>
      <c r="D36" s="1205"/>
      <c r="E36" s="906">
        <v>100</v>
      </c>
      <c r="F36" s="1059" t="s">
        <v>182</v>
      </c>
      <c r="G36" s="41"/>
    </row>
    <row r="37" spans="1:7" s="18" customFormat="1" ht="19.5" customHeight="1">
      <c r="A37" s="41"/>
      <c r="B37" s="1058" t="s">
        <v>1269</v>
      </c>
      <c r="C37" s="1196"/>
      <c r="D37" s="1205"/>
      <c r="E37" s="906" t="s">
        <v>1061</v>
      </c>
      <c r="F37" s="1059"/>
      <c r="G37" s="41"/>
    </row>
    <row r="38" spans="1:7" s="18" customFormat="1" ht="19.5" customHeight="1">
      <c r="A38" s="41"/>
      <c r="B38" s="1058" t="s">
        <v>57</v>
      </c>
      <c r="C38" s="1196"/>
      <c r="D38" s="1205"/>
      <c r="E38" s="906" t="s">
        <v>274</v>
      </c>
      <c r="F38" s="1059" t="s">
        <v>182</v>
      </c>
      <c r="G38" s="41"/>
    </row>
    <row r="39" spans="1:7" s="18" customFormat="1" ht="19.5" customHeight="1">
      <c r="A39" s="41"/>
      <c r="B39" s="1058" t="s">
        <v>58</v>
      </c>
      <c r="C39" s="1196"/>
      <c r="D39" s="1205"/>
      <c r="E39" s="906" t="s">
        <v>31</v>
      </c>
      <c r="F39" s="1059" t="s">
        <v>182</v>
      </c>
      <c r="G39" s="41"/>
    </row>
    <row r="40" spans="1:7" s="18" customFormat="1" ht="19.5" customHeight="1">
      <c r="A40" s="41"/>
      <c r="B40" s="1058" t="s">
        <v>177</v>
      </c>
      <c r="C40" s="1196"/>
      <c r="D40" s="1205"/>
      <c r="E40" s="906" t="s">
        <v>275</v>
      </c>
      <c r="F40" s="1059" t="s">
        <v>182</v>
      </c>
      <c r="G40" s="41"/>
    </row>
    <row r="41" spans="1:7" s="18" customFormat="1" ht="19.5" customHeight="1">
      <c r="A41" s="41"/>
      <c r="B41" s="1058" t="s">
        <v>925</v>
      </c>
      <c r="C41" s="1196"/>
      <c r="D41" s="1205"/>
      <c r="E41" s="906" t="s">
        <v>1005</v>
      </c>
      <c r="F41" s="1059" t="s">
        <v>182</v>
      </c>
      <c r="G41" s="41"/>
    </row>
    <row r="42" spans="1:7" s="18" customFormat="1" ht="19.5" customHeight="1">
      <c r="A42" s="41"/>
      <c r="B42" s="1058" t="s">
        <v>34</v>
      </c>
      <c r="C42" s="1196"/>
      <c r="D42" s="1205"/>
      <c r="E42" s="906" t="s">
        <v>32</v>
      </c>
      <c r="F42" s="1059" t="s">
        <v>182</v>
      </c>
      <c r="G42" s="41"/>
    </row>
    <row r="43" spans="1:7" s="18" customFormat="1" ht="19.5" customHeight="1">
      <c r="A43" s="41"/>
      <c r="B43" s="1060" t="s">
        <v>229</v>
      </c>
      <c r="C43" s="1061"/>
      <c r="D43" s="1061"/>
      <c r="E43" s="1062"/>
      <c r="F43" s="1059"/>
      <c r="G43" s="41"/>
    </row>
    <row r="44" spans="1:7" s="18" customFormat="1" ht="19.5" customHeight="1">
      <c r="A44" s="41"/>
      <c r="B44" s="1063" t="s">
        <v>230</v>
      </c>
      <c r="C44" s="1196"/>
      <c r="D44" s="1205"/>
      <c r="E44" s="906" t="s">
        <v>276</v>
      </c>
      <c r="F44" s="1059" t="s">
        <v>182</v>
      </c>
      <c r="G44" s="41"/>
    </row>
    <row r="45" spans="1:7" s="18" customFormat="1" ht="19.5" customHeight="1" thickBot="1">
      <c r="A45" s="41"/>
      <c r="B45" s="1063" t="s">
        <v>231</v>
      </c>
      <c r="C45" s="1196"/>
      <c r="D45" s="1205"/>
      <c r="E45" s="906" t="s">
        <v>4</v>
      </c>
      <c r="F45" s="1059" t="s">
        <v>182</v>
      </c>
      <c r="G45" s="41"/>
    </row>
    <row r="46" spans="1:7" s="18" customFormat="1" ht="19.5" customHeight="1">
      <c r="A46" s="41"/>
      <c r="B46" s="1064" t="s">
        <v>923</v>
      </c>
      <c r="C46" s="443">
        <f>SUM(C36:C45)</f>
        <v>0</v>
      </c>
      <c r="D46" s="443">
        <f>SUM(D36:D45)</f>
        <v>0</v>
      </c>
      <c r="E46" s="906" t="s">
        <v>277</v>
      </c>
      <c r="F46" s="1059" t="s">
        <v>182</v>
      </c>
      <c r="G46" s="41"/>
    </row>
    <row r="47" spans="1:7" s="18" customFormat="1" ht="19.5" customHeight="1" thickBot="1">
      <c r="A47" s="41"/>
      <c r="B47" s="1065" t="s">
        <v>924</v>
      </c>
      <c r="C47" s="1196"/>
      <c r="D47" s="1205"/>
      <c r="E47" s="906" t="s">
        <v>5</v>
      </c>
      <c r="F47" s="1059" t="s">
        <v>182</v>
      </c>
      <c r="G47" s="41"/>
    </row>
    <row r="48" spans="1:7" ht="19.5" customHeight="1">
      <c r="A48" s="34"/>
      <c r="B48" s="1066" t="s">
        <v>62</v>
      </c>
      <c r="C48" s="443">
        <f>SUM(C46:C47)</f>
        <v>0</v>
      </c>
      <c r="D48" s="443">
        <f>SUM(D46:D47)</f>
        <v>0</v>
      </c>
      <c r="E48" s="906" t="s">
        <v>6</v>
      </c>
      <c r="F48" s="1067" t="s">
        <v>182</v>
      </c>
      <c r="G48" s="34"/>
    </row>
    <row r="49" spans="1:14">
      <c r="A49" s="33"/>
      <c r="B49" s="38"/>
      <c r="C49" s="33"/>
      <c r="D49" s="33"/>
      <c r="E49" s="33"/>
      <c r="F49" s="33"/>
      <c r="G49" s="33"/>
      <c r="N49" s="153"/>
    </row>
    <row r="50" spans="1:14">
      <c r="A50" s="33"/>
      <c r="G50" s="33"/>
    </row>
    <row r="51" spans="1:14">
      <c r="A51" s="33"/>
      <c r="G51" s="33"/>
    </row>
    <row r="52" spans="1:14">
      <c r="A52" s="33"/>
      <c r="G52" s="33"/>
    </row>
    <row r="53" spans="1:14">
      <c r="A53" s="33"/>
      <c r="G53" s="33"/>
    </row>
    <row r="54" spans="1:14">
      <c r="A54" s="33"/>
      <c r="G54" s="33"/>
    </row>
    <row r="55" spans="1:14">
      <c r="A55" s="33"/>
      <c r="G55" s="33"/>
    </row>
    <row r="56" spans="1:14">
      <c r="A56" s="33"/>
      <c r="G56" s="33"/>
    </row>
    <row r="57" spans="1:14">
      <c r="A57" s="33"/>
      <c r="G57" s="33"/>
    </row>
    <row r="58" spans="1:14">
      <c r="A58" s="33"/>
      <c r="G58" s="33"/>
    </row>
    <row r="59" spans="1:14">
      <c r="A59" s="33"/>
      <c r="G59" s="33"/>
    </row>
    <row r="60" spans="1:14">
      <c r="A60" s="33"/>
      <c r="G60" s="33"/>
    </row>
    <row r="61" spans="1:14">
      <c r="A61" s="33"/>
      <c r="G61" s="33"/>
    </row>
    <row r="62" spans="1:14">
      <c r="A62" s="33"/>
      <c r="G62" s="33"/>
    </row>
    <row r="63" spans="1:14">
      <c r="A63" s="33"/>
      <c r="G63" s="33"/>
    </row>
  </sheetData>
  <sheetProtection password="F015" sheet="1" objects="1" scenarios="1"/>
  <customSheetViews>
    <customSheetView guid="{E4F26FFA-5313-49C9-9365-CBA576C57791}" scale="85" showGridLines="0" fitToPage="1" showRuler="0" topLeftCell="A25">
      <selection activeCell="G67" sqref="G67"/>
      <pageMargins left="0.74803149606299213" right="0.74803149606299213" top="0.98425196850393704" bottom="0.98425196850393704" header="0.51181102362204722" footer="0.51181102362204722"/>
      <pageSetup paperSize="9" scale="73" orientation="portrait" horizontalDpi="300" verticalDpi="300" r:id="rId1"/>
      <headerFooter alignWithMargins="0"/>
    </customSheetView>
  </customSheetViews>
  <phoneticPr fontId="0" type="noConversion"/>
  <printOptions gridLinesSet="0"/>
  <pageMargins left="0.74803149606299213" right="0.34" top="0.36" bottom="0.38" header="0.21" footer="0.2"/>
  <pageSetup paperSize="9" scale="23" orientation="portrait" horizontalDpi="300" verticalDpi="300" r:id="rId2"/>
  <headerFooter alignWithMargins="0"/>
  <ignoredErrors>
    <ignoredError sqref="E18:E27 E11 E13:E16" numberStoredAsText="1"/>
    <ignoredError sqref="C43" unlockedFormula="1"/>
    <ignoredError sqref="C46"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AA25"/>
  <sheetViews>
    <sheetView showGridLines="0" zoomScale="80" zoomScaleNormal="80" workbookViewId="0"/>
  </sheetViews>
  <sheetFormatPr defaultRowHeight="12.75"/>
  <cols>
    <col min="1" max="1" width="6.5703125" style="21" customWidth="1"/>
    <col min="2" max="2" width="46.140625" style="21" customWidth="1"/>
    <col min="3" max="8" width="13" style="21" customWidth="1"/>
    <col min="9" max="9" width="12.85546875" style="21" customWidth="1"/>
    <col min="10" max="10" width="12.85546875" style="99" customWidth="1"/>
    <col min="11" max="16" width="12.85546875" style="21" customWidth="1"/>
    <col min="17" max="17" width="12.85546875" style="99" customWidth="1"/>
    <col min="18" max="23" width="12.85546875" style="21" customWidth="1"/>
    <col min="24" max="24" width="13" style="21" customWidth="1"/>
    <col min="25" max="16384" width="9.140625" style="21"/>
  </cols>
  <sheetData>
    <row r="1" spans="1:18">
      <c r="A1" s="20"/>
      <c r="B1" s="44" t="s">
        <v>158</v>
      </c>
      <c r="C1" s="44"/>
      <c r="D1" s="20"/>
      <c r="E1" s="20"/>
      <c r="F1" s="20"/>
      <c r="G1" s="20"/>
      <c r="H1" s="20"/>
      <c r="I1" s="20"/>
      <c r="J1" s="14"/>
      <c r="K1" s="20"/>
      <c r="L1" s="20"/>
      <c r="M1" s="20"/>
      <c r="N1" s="20"/>
      <c r="O1" s="20"/>
      <c r="P1" s="20"/>
      <c r="Q1" s="14"/>
      <c r="R1" s="20"/>
    </row>
    <row r="2" spans="1:18">
      <c r="A2" s="20"/>
      <c r="B2" s="72"/>
      <c r="C2" s="72"/>
      <c r="D2" s="120"/>
      <c r="E2" s="20"/>
      <c r="F2" s="20"/>
      <c r="G2" s="20"/>
      <c r="H2" s="20"/>
      <c r="I2" s="20"/>
      <c r="J2" s="14"/>
      <c r="K2" s="20"/>
      <c r="L2" s="20"/>
      <c r="M2" s="20"/>
      <c r="N2" s="20"/>
      <c r="O2" s="20"/>
      <c r="P2" s="20"/>
      <c r="Q2" s="14"/>
      <c r="R2" s="20"/>
    </row>
    <row r="3" spans="1:18">
      <c r="A3" s="20"/>
      <c r="B3" s="44" t="s">
        <v>1456</v>
      </c>
      <c r="C3" s="44"/>
      <c r="D3" s="20"/>
      <c r="E3" s="20"/>
      <c r="F3" s="20"/>
      <c r="G3" s="20"/>
      <c r="H3" s="20"/>
      <c r="I3" s="20"/>
      <c r="J3" s="14"/>
      <c r="K3" s="20"/>
      <c r="L3" s="20"/>
      <c r="M3" s="20"/>
      <c r="N3" s="20"/>
      <c r="O3" s="20"/>
      <c r="P3" s="20"/>
      <c r="Q3" s="14"/>
      <c r="R3" s="20"/>
    </row>
    <row r="4" spans="1:18">
      <c r="A4" s="20"/>
      <c r="B4" s="104" t="s">
        <v>900</v>
      </c>
      <c r="C4" s="104"/>
      <c r="D4" s="20"/>
      <c r="E4" s="20"/>
      <c r="F4" s="20"/>
      <c r="G4" s="20"/>
      <c r="H4" s="20"/>
      <c r="I4" s="20"/>
      <c r="J4" s="14"/>
      <c r="K4" s="20"/>
      <c r="L4" s="20"/>
      <c r="M4" s="20"/>
      <c r="N4" s="20"/>
      <c r="O4" s="20"/>
      <c r="P4" s="20"/>
      <c r="Q4" s="14"/>
      <c r="R4" s="20"/>
    </row>
    <row r="5" spans="1:18">
      <c r="A5" s="20"/>
      <c r="B5" s="34"/>
      <c r="C5" s="34"/>
      <c r="D5" s="20"/>
      <c r="E5" s="20"/>
      <c r="F5" s="20"/>
      <c r="G5" s="20"/>
      <c r="H5" s="20"/>
      <c r="I5" s="20"/>
      <c r="J5" s="14"/>
      <c r="K5" s="20"/>
      <c r="L5" s="20"/>
      <c r="M5" s="20"/>
      <c r="N5" s="20"/>
      <c r="O5" s="20"/>
      <c r="P5" s="20"/>
      <c r="Q5" s="14"/>
      <c r="R5" s="20"/>
    </row>
    <row r="6" spans="1:18">
      <c r="A6" s="20"/>
      <c r="B6" s="44" t="s">
        <v>48</v>
      </c>
      <c r="C6" s="44"/>
      <c r="D6" s="20"/>
      <c r="E6" s="20"/>
      <c r="F6" s="20"/>
      <c r="G6" s="20"/>
      <c r="H6" s="20"/>
      <c r="I6" s="20"/>
      <c r="J6" s="14"/>
      <c r="K6" s="20"/>
      <c r="L6" s="20"/>
      <c r="M6" s="20"/>
      <c r="N6" s="20"/>
      <c r="O6" s="20"/>
      <c r="P6" s="20"/>
      <c r="Q6" s="14"/>
      <c r="R6" s="20"/>
    </row>
    <row r="7" spans="1:18">
      <c r="A7" s="20"/>
      <c r="B7" s="20"/>
      <c r="C7" s="20"/>
      <c r="D7" s="20"/>
      <c r="E7" s="1241" t="s">
        <v>1635</v>
      </c>
      <c r="F7" s="1241">
        <v>1</v>
      </c>
      <c r="G7" s="20"/>
      <c r="H7" s="20"/>
      <c r="I7" s="20"/>
      <c r="J7" s="14"/>
      <c r="K7" s="20"/>
      <c r="L7" s="20"/>
      <c r="M7" s="20"/>
      <c r="N7" s="20"/>
      <c r="O7" s="20"/>
      <c r="P7" s="20"/>
      <c r="Q7" s="14"/>
      <c r="R7" s="20"/>
    </row>
    <row r="8" spans="1:18">
      <c r="A8" s="20"/>
      <c r="B8" s="703"/>
      <c r="C8" s="605" t="s">
        <v>487</v>
      </c>
      <c r="D8" s="605" t="s">
        <v>488</v>
      </c>
      <c r="E8" s="605" t="s">
        <v>95</v>
      </c>
      <c r="F8" s="704"/>
      <c r="G8" s="20"/>
      <c r="H8" s="20"/>
      <c r="I8" s="20"/>
      <c r="J8" s="14"/>
      <c r="K8" s="20"/>
      <c r="L8" s="20"/>
      <c r="M8" s="20"/>
      <c r="N8" s="20"/>
      <c r="O8" s="20"/>
      <c r="P8" s="20"/>
      <c r="Q8" s="14"/>
      <c r="R8" s="20"/>
    </row>
    <row r="9" spans="1:18">
      <c r="A9" s="20"/>
      <c r="B9" s="573" t="s">
        <v>1478</v>
      </c>
      <c r="C9" s="116"/>
      <c r="D9" s="705"/>
      <c r="E9" s="706"/>
      <c r="F9" s="280" t="s">
        <v>141</v>
      </c>
      <c r="G9" s="20"/>
      <c r="H9" s="20"/>
      <c r="I9" s="20"/>
      <c r="J9" s="14"/>
      <c r="K9" s="20"/>
      <c r="L9" s="20"/>
      <c r="M9" s="20"/>
      <c r="N9" s="20"/>
      <c r="O9" s="20"/>
      <c r="P9" s="20"/>
      <c r="Q9" s="14"/>
      <c r="R9" s="20"/>
    </row>
    <row r="10" spans="1:18">
      <c r="A10" s="20"/>
      <c r="B10" s="573"/>
      <c r="C10" s="111" t="s">
        <v>1172</v>
      </c>
      <c r="D10" s="111" t="s">
        <v>1116</v>
      </c>
      <c r="E10" s="458"/>
      <c r="F10" s="280"/>
      <c r="G10" s="20"/>
      <c r="H10" s="20"/>
      <c r="I10" s="20"/>
      <c r="J10" s="14"/>
      <c r="K10" s="20"/>
      <c r="L10" s="20"/>
      <c r="M10" s="20"/>
      <c r="N10" s="20"/>
      <c r="O10" s="20"/>
      <c r="P10" s="20"/>
      <c r="Q10" s="14"/>
      <c r="R10" s="20"/>
    </row>
    <row r="11" spans="1:18">
      <c r="A11" s="20"/>
      <c r="B11" s="419"/>
      <c r="C11" s="282">
        <v>0</v>
      </c>
      <c r="D11" s="707">
        <v>0</v>
      </c>
      <c r="E11" s="3" t="s">
        <v>96</v>
      </c>
      <c r="F11" s="280" t="s">
        <v>142</v>
      </c>
      <c r="G11" s="20"/>
      <c r="H11" s="20"/>
      <c r="I11" s="20"/>
      <c r="J11" s="14"/>
      <c r="K11" s="20"/>
      <c r="L11" s="20"/>
      <c r="M11" s="20"/>
      <c r="N11" s="20"/>
      <c r="O11" s="20"/>
      <c r="P11" s="20"/>
      <c r="Q11" s="14"/>
      <c r="R11" s="20"/>
    </row>
    <row r="12" spans="1:18" ht="18.75" customHeight="1">
      <c r="A12" s="20"/>
      <c r="B12" s="708" t="s">
        <v>91</v>
      </c>
      <c r="C12" s="1196"/>
      <c r="D12" s="1205"/>
      <c r="E12" s="3">
        <v>100</v>
      </c>
      <c r="F12" s="709" t="s">
        <v>98</v>
      </c>
      <c r="G12" s="66"/>
      <c r="H12" s="20"/>
      <c r="I12" s="20"/>
      <c r="J12" s="14"/>
      <c r="K12" s="20"/>
      <c r="L12" s="20"/>
      <c r="M12" s="20"/>
      <c r="N12" s="20"/>
      <c r="O12" s="20"/>
      <c r="P12" s="20"/>
      <c r="Q12" s="14"/>
      <c r="R12" s="20"/>
    </row>
    <row r="13" spans="1:18" ht="18.75" customHeight="1">
      <c r="A13" s="20"/>
      <c r="B13" s="542" t="s">
        <v>92</v>
      </c>
      <c r="C13" s="1196"/>
      <c r="D13" s="1205"/>
      <c r="E13" s="3">
        <v>110</v>
      </c>
      <c r="F13" s="223" t="s">
        <v>98</v>
      </c>
      <c r="G13" s="66"/>
      <c r="H13" s="20"/>
      <c r="I13" s="20"/>
      <c r="J13" s="14"/>
      <c r="K13" s="20"/>
      <c r="L13" s="20"/>
      <c r="M13" s="20"/>
      <c r="N13" s="20"/>
      <c r="O13" s="20"/>
      <c r="P13" s="20"/>
      <c r="Q13" s="14"/>
      <c r="R13" s="20"/>
    </row>
    <row r="14" spans="1:18" ht="18.75" customHeight="1">
      <c r="A14" s="20"/>
      <c r="B14" s="542" t="s">
        <v>93</v>
      </c>
      <c r="C14" s="1196"/>
      <c r="D14" s="1205"/>
      <c r="E14" s="3">
        <v>120</v>
      </c>
      <c r="F14" s="223" t="s">
        <v>98</v>
      </c>
      <c r="G14" s="66"/>
      <c r="H14" s="20"/>
      <c r="I14" s="20"/>
      <c r="J14" s="14"/>
      <c r="K14" s="20"/>
      <c r="L14" s="20"/>
      <c r="M14" s="20"/>
      <c r="N14" s="20"/>
      <c r="O14" s="20"/>
      <c r="P14" s="20"/>
      <c r="Q14" s="14"/>
      <c r="R14" s="20"/>
    </row>
    <row r="15" spans="1:18" ht="18.75" customHeight="1">
      <c r="A15" s="20"/>
      <c r="B15" s="542" t="s">
        <v>94</v>
      </c>
      <c r="C15" s="1196"/>
      <c r="D15" s="1205"/>
      <c r="E15" s="3">
        <v>130</v>
      </c>
      <c r="F15" s="223" t="s">
        <v>98</v>
      </c>
      <c r="G15" s="122"/>
      <c r="H15" s="20"/>
      <c r="I15" s="20"/>
      <c r="J15" s="14"/>
      <c r="K15" s="20"/>
      <c r="L15" s="20"/>
      <c r="M15" s="20"/>
      <c r="N15" s="20"/>
      <c r="O15" s="20"/>
      <c r="P15" s="20"/>
      <c r="Q15" s="14"/>
      <c r="R15" s="20"/>
    </row>
    <row r="16" spans="1:18" ht="18.75" customHeight="1">
      <c r="A16" s="20"/>
      <c r="B16" s="542" t="s">
        <v>1</v>
      </c>
      <c r="C16" s="1196"/>
      <c r="D16" s="1205"/>
      <c r="E16" s="3">
        <v>140</v>
      </c>
      <c r="F16" s="223" t="s">
        <v>98</v>
      </c>
      <c r="G16" s="66"/>
      <c r="H16" s="20"/>
      <c r="I16" s="20"/>
      <c r="J16" s="14"/>
      <c r="K16" s="20"/>
      <c r="L16" s="20"/>
      <c r="M16" s="20"/>
      <c r="N16" s="20"/>
      <c r="O16" s="20"/>
      <c r="P16" s="20"/>
      <c r="Q16" s="14"/>
      <c r="R16" s="20"/>
    </row>
    <row r="17" spans="1:27" ht="18.75" customHeight="1">
      <c r="A17" s="20"/>
      <c r="B17" s="542" t="s">
        <v>56</v>
      </c>
      <c r="C17" s="1196"/>
      <c r="D17" s="1205"/>
      <c r="E17" s="3">
        <v>150</v>
      </c>
      <c r="F17" s="223" t="s">
        <v>98</v>
      </c>
      <c r="G17" s="122"/>
      <c r="H17" s="20"/>
      <c r="I17" s="20"/>
      <c r="J17" s="14"/>
      <c r="K17" s="20"/>
      <c r="L17" s="20"/>
      <c r="M17" s="20"/>
      <c r="N17" s="20"/>
      <c r="O17" s="20"/>
      <c r="P17" s="20"/>
      <c r="Q17" s="14"/>
      <c r="R17" s="20"/>
    </row>
    <row r="18" spans="1:27" ht="18.75" customHeight="1">
      <c r="A18" s="20"/>
      <c r="B18" s="542" t="s">
        <v>2</v>
      </c>
      <c r="C18" s="1196"/>
      <c r="D18" s="1205"/>
      <c r="E18" s="3">
        <v>160</v>
      </c>
      <c r="F18" s="223" t="s">
        <v>98</v>
      </c>
      <c r="G18" s="66"/>
      <c r="H18" s="20"/>
      <c r="I18" s="20"/>
      <c r="J18" s="14"/>
      <c r="K18" s="20"/>
      <c r="L18" s="20"/>
      <c r="M18" s="20"/>
      <c r="N18" s="20"/>
      <c r="O18" s="20"/>
      <c r="P18" s="20"/>
      <c r="Q18" s="14"/>
      <c r="R18" s="20"/>
    </row>
    <row r="19" spans="1:27" ht="18.75" customHeight="1" thickBot="1">
      <c r="A19" s="113"/>
      <c r="B19" s="389" t="s">
        <v>908</v>
      </c>
      <c r="C19" s="1196"/>
      <c r="D19" s="1205"/>
      <c r="E19" s="3" t="s">
        <v>280</v>
      </c>
      <c r="F19" s="481" t="s">
        <v>43</v>
      </c>
      <c r="G19" s="66"/>
      <c r="H19" s="20"/>
      <c r="I19" s="20"/>
      <c r="J19" s="14"/>
      <c r="K19" s="20"/>
      <c r="L19" s="20"/>
      <c r="M19" s="20"/>
      <c r="N19" s="20"/>
      <c r="O19" s="20"/>
      <c r="P19" s="20"/>
      <c r="Q19" s="14"/>
      <c r="R19" s="20"/>
    </row>
    <row r="20" spans="1:27" ht="18.75" customHeight="1">
      <c r="A20" s="113"/>
      <c r="B20" s="710" t="s">
        <v>1059</v>
      </c>
      <c r="C20" s="443">
        <f>SUM(C12:C19)</f>
        <v>0</v>
      </c>
      <c r="D20" s="443">
        <f>SUM(D12:D19)</f>
        <v>0</v>
      </c>
      <c r="E20" s="3" t="s">
        <v>16</v>
      </c>
      <c r="F20" s="711" t="s">
        <v>195</v>
      </c>
      <c r="G20" s="66"/>
      <c r="H20" s="20"/>
      <c r="I20" s="20"/>
      <c r="J20" s="14"/>
      <c r="K20" s="20"/>
      <c r="L20" s="20"/>
      <c r="M20" s="20"/>
      <c r="N20" s="20"/>
      <c r="O20" s="20"/>
      <c r="P20" s="20"/>
      <c r="Q20" s="14"/>
      <c r="R20" s="20"/>
    </row>
    <row r="21" spans="1:27" ht="18.75" customHeight="1">
      <c r="A21" s="113"/>
      <c r="B21" s="712" t="s">
        <v>1058</v>
      </c>
      <c r="C21" s="713"/>
      <c r="D21" s="714"/>
      <c r="E21" s="714"/>
      <c r="F21" s="715"/>
      <c r="G21" s="66"/>
      <c r="H21" s="20"/>
      <c r="I21" s="20"/>
      <c r="J21" s="14"/>
      <c r="K21" s="20"/>
      <c r="L21" s="20"/>
      <c r="M21" s="20"/>
      <c r="N21" s="20"/>
      <c r="O21" s="20"/>
      <c r="P21" s="20"/>
      <c r="Q21" s="14"/>
      <c r="R21" s="20"/>
    </row>
    <row r="22" spans="1:27" ht="18.75" customHeight="1">
      <c r="A22" s="113"/>
      <c r="B22" s="483" t="s">
        <v>984</v>
      </c>
      <c r="C22" s="396">
        <f>SUM(C12:C14)</f>
        <v>0</v>
      </c>
      <c r="D22" s="396">
        <f>SUM(D12:D14)</f>
        <v>0</v>
      </c>
      <c r="E22" s="3" t="s">
        <v>281</v>
      </c>
      <c r="F22" s="471" t="s">
        <v>182</v>
      </c>
      <c r="G22" s="66"/>
      <c r="H22" s="20"/>
      <c r="I22" s="20"/>
      <c r="J22" s="14"/>
      <c r="K22" s="20"/>
      <c r="L22" s="20"/>
      <c r="M22" s="20"/>
      <c r="N22" s="20"/>
      <c r="O22" s="20"/>
      <c r="P22" s="20"/>
      <c r="Q22" s="14"/>
      <c r="R22" s="20"/>
    </row>
    <row r="23" spans="1:27" ht="18.75" customHeight="1">
      <c r="A23" s="20"/>
      <c r="B23" s="389" t="s">
        <v>1057</v>
      </c>
      <c r="C23" s="396">
        <f>C20-C22</f>
        <v>0</v>
      </c>
      <c r="D23" s="396">
        <f>D20-D22</f>
        <v>0</v>
      </c>
      <c r="E23" s="3" t="s">
        <v>17</v>
      </c>
      <c r="F23" s="481" t="s">
        <v>98</v>
      </c>
      <c r="G23" s="66"/>
      <c r="H23" s="20"/>
      <c r="I23" s="20"/>
      <c r="J23" s="14"/>
      <c r="K23" s="20"/>
      <c r="L23" s="20"/>
      <c r="M23" s="20"/>
      <c r="N23" s="20"/>
      <c r="O23" s="20"/>
      <c r="P23" s="20"/>
      <c r="Q23" s="14"/>
      <c r="R23" s="20"/>
    </row>
    <row r="24" spans="1:27">
      <c r="A24" s="20"/>
      <c r="B24" s="74"/>
      <c r="C24" s="74"/>
      <c r="D24" s="32"/>
      <c r="E24" s="32"/>
      <c r="F24" s="32"/>
      <c r="G24" s="45"/>
      <c r="H24" s="32"/>
      <c r="I24" s="32"/>
      <c r="J24" s="32"/>
      <c r="K24" s="32"/>
      <c r="L24" s="32"/>
      <c r="M24" s="32"/>
      <c r="N24" s="32"/>
      <c r="O24" s="32"/>
      <c r="P24" s="20"/>
      <c r="Q24" s="14"/>
      <c r="R24" s="20"/>
    </row>
    <row r="25" spans="1:27">
      <c r="A25" s="20"/>
      <c r="B25" s="20"/>
      <c r="C25" s="20"/>
      <c r="D25" s="20"/>
      <c r="E25" s="20"/>
      <c r="F25" s="20"/>
      <c r="G25" s="20"/>
      <c r="H25" s="20"/>
      <c r="I25" s="20"/>
      <c r="J25" s="14"/>
      <c r="K25" s="20"/>
      <c r="L25" s="20"/>
      <c r="M25" s="20"/>
      <c r="N25" s="20"/>
      <c r="O25" s="20"/>
      <c r="P25" s="20"/>
      <c r="Q25" s="14"/>
      <c r="R25" s="20"/>
      <c r="Z25"/>
      <c r="AA25"/>
    </row>
  </sheetData>
  <sheetProtection password="F015" sheet="1" objects="1" scenarios="1"/>
  <dataConsolidate/>
  <dataValidations count="1">
    <dataValidation type="custom" allowBlank="1" showInputMessage="1" showErrorMessage="1" errorTitle="Monitor FTC template" error="Please only enter a numeric value into this cell." sqref="E21 D12:D21">
      <formula1>ISNONTEXT(#REF!)</formula1>
    </dataValidation>
  </dataValidations>
  <printOptions headings="1" gridLines="1"/>
  <pageMargins left="0.70866141732283472" right="0.70866141732283472" top="0.74803149606299213" bottom="0.74803149606299213" header="0.31496062992125984" footer="0.31496062992125984"/>
  <pageSetup paperSize="9" scale="36" orientation="landscape" r:id="rId1"/>
  <ignoredErrors>
    <ignoredError sqref="E19:E2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98"/>
  <sheetViews>
    <sheetView showGridLines="0" zoomScale="80" zoomScaleNormal="80" workbookViewId="0"/>
  </sheetViews>
  <sheetFormatPr defaultColWidth="10.7109375" defaultRowHeight="12.75"/>
  <cols>
    <col min="1" max="1" width="6.42578125" style="17" customWidth="1"/>
    <col min="2" max="2" width="51.7109375" style="19" customWidth="1"/>
    <col min="3" max="11" width="13" style="17" customWidth="1"/>
    <col min="12" max="12" width="13.140625" style="17" customWidth="1"/>
    <col min="13" max="13" width="10.5703125" style="17" bestFit="1" customWidth="1"/>
    <col min="14" max="14" width="10" style="17" customWidth="1"/>
    <col min="15" max="15" width="2.85546875" style="17" customWidth="1"/>
    <col min="16" max="16384" width="10.7109375" style="17"/>
  </cols>
  <sheetData>
    <row r="1" spans="1:15" ht="15.75">
      <c r="A1" s="33"/>
      <c r="B1" s="42" t="s">
        <v>158</v>
      </c>
      <c r="C1" s="33"/>
      <c r="D1" s="33"/>
      <c r="E1" s="33"/>
      <c r="F1" s="33"/>
      <c r="G1" s="33"/>
      <c r="H1" s="33"/>
      <c r="I1" s="33"/>
      <c r="J1" s="33"/>
      <c r="K1" s="33"/>
      <c r="L1" s="33"/>
      <c r="M1" s="33"/>
      <c r="N1" s="33"/>
      <c r="O1" s="33"/>
    </row>
    <row r="2" spans="1:15">
      <c r="A2" s="33"/>
      <c r="B2" s="43"/>
      <c r="C2" s="33"/>
      <c r="D2" s="33"/>
      <c r="E2" s="33"/>
      <c r="F2" s="33"/>
      <c r="G2" s="33"/>
      <c r="H2" s="33"/>
      <c r="I2" s="33"/>
      <c r="J2" s="33"/>
      <c r="K2" s="33"/>
      <c r="L2" s="33"/>
      <c r="M2" s="33"/>
      <c r="N2" s="33"/>
      <c r="O2" s="33"/>
    </row>
    <row r="3" spans="1:15">
      <c r="A3" s="33"/>
      <c r="B3" s="44" t="s">
        <v>1456</v>
      </c>
      <c r="C3" s="33"/>
      <c r="D3" s="33"/>
      <c r="E3" s="33"/>
      <c r="F3" s="33"/>
      <c r="G3" s="33"/>
      <c r="H3" s="33"/>
      <c r="I3" s="33"/>
      <c r="J3" s="33"/>
      <c r="K3" s="33"/>
      <c r="L3" s="33"/>
      <c r="M3" s="33"/>
      <c r="N3" s="33"/>
      <c r="O3" s="33"/>
    </row>
    <row r="4" spans="1:15">
      <c r="A4" s="33"/>
      <c r="B4" s="101" t="s">
        <v>688</v>
      </c>
      <c r="C4" s="33"/>
      <c r="D4" s="33"/>
      <c r="E4" s="33"/>
      <c r="F4" s="33"/>
      <c r="G4" s="33"/>
      <c r="H4" s="33"/>
      <c r="I4" s="33"/>
      <c r="J4" s="33"/>
      <c r="K4" s="33"/>
      <c r="L4" s="33"/>
      <c r="M4" s="33"/>
      <c r="N4" s="33"/>
      <c r="O4" s="33"/>
    </row>
    <row r="5" spans="1:15">
      <c r="A5" s="33"/>
      <c r="B5" s="34"/>
      <c r="C5" s="33"/>
      <c r="D5" s="33"/>
      <c r="E5" s="33"/>
      <c r="F5" s="33"/>
      <c r="G5" s="33"/>
      <c r="H5" s="33"/>
      <c r="I5" s="33"/>
      <c r="J5" s="33"/>
      <c r="K5" s="33"/>
      <c r="L5" s="33"/>
      <c r="M5" s="33"/>
      <c r="N5" s="33"/>
      <c r="O5" s="33"/>
    </row>
    <row r="6" spans="1:15">
      <c r="A6" s="33"/>
      <c r="B6" s="44" t="s">
        <v>48</v>
      </c>
      <c r="C6" s="33"/>
      <c r="D6" s="33"/>
      <c r="E6" s="33"/>
      <c r="F6" s="33"/>
      <c r="G6" s="33"/>
      <c r="H6" s="33"/>
      <c r="I6" s="33"/>
      <c r="J6" s="33"/>
      <c r="K6" s="33"/>
      <c r="L6" s="33"/>
      <c r="M6" s="33"/>
      <c r="N6" s="33"/>
      <c r="O6" s="33"/>
    </row>
    <row r="7" spans="1:15">
      <c r="A7" s="33"/>
      <c r="B7" s="41"/>
      <c r="C7" s="33"/>
      <c r="D7" s="33"/>
      <c r="E7" s="33"/>
      <c r="F7" s="33"/>
      <c r="G7" s="33"/>
      <c r="H7" s="33"/>
      <c r="I7" s="33"/>
      <c r="J7" s="33"/>
      <c r="K7" s="33"/>
      <c r="L7" s="33"/>
      <c r="M7" s="1239" t="s">
        <v>1635</v>
      </c>
      <c r="N7" s="1239">
        <v>1</v>
      </c>
      <c r="O7" s="53"/>
    </row>
    <row r="8" spans="1:15">
      <c r="A8" s="33"/>
      <c r="B8" s="731"/>
      <c r="C8" s="605" t="s">
        <v>750</v>
      </c>
      <c r="D8" s="605" t="s">
        <v>751</v>
      </c>
      <c r="E8" s="605" t="s">
        <v>752</v>
      </c>
      <c r="F8" s="605" t="s">
        <v>753</v>
      </c>
      <c r="G8" s="605" t="s">
        <v>754</v>
      </c>
      <c r="H8" s="605" t="s">
        <v>755</v>
      </c>
      <c r="I8" s="605" t="s">
        <v>756</v>
      </c>
      <c r="J8" s="605" t="s">
        <v>757</v>
      </c>
      <c r="K8" s="605" t="s">
        <v>758</v>
      </c>
      <c r="L8" s="605" t="s">
        <v>759</v>
      </c>
      <c r="M8" s="605" t="s">
        <v>95</v>
      </c>
      <c r="N8" s="732"/>
      <c r="O8" s="67"/>
    </row>
    <row r="9" spans="1:15" ht="45">
      <c r="A9" s="33"/>
      <c r="B9" s="417" t="s">
        <v>1293</v>
      </c>
      <c r="C9" s="456" t="s">
        <v>33</v>
      </c>
      <c r="D9" s="456" t="s">
        <v>359</v>
      </c>
      <c r="E9" s="456" t="s">
        <v>361</v>
      </c>
      <c r="F9" s="456" t="s">
        <v>362</v>
      </c>
      <c r="G9" s="456" t="s">
        <v>364</v>
      </c>
      <c r="H9" s="456" t="s">
        <v>363</v>
      </c>
      <c r="I9" s="456" t="s">
        <v>360</v>
      </c>
      <c r="J9" s="456" t="s">
        <v>661</v>
      </c>
      <c r="K9" s="456" t="s">
        <v>59</v>
      </c>
      <c r="L9" s="456" t="s">
        <v>624</v>
      </c>
      <c r="M9" s="647"/>
      <c r="N9" s="574" t="s">
        <v>141</v>
      </c>
      <c r="O9" s="67"/>
    </row>
    <row r="10" spans="1:15">
      <c r="A10" s="33"/>
      <c r="B10" s="693"/>
      <c r="C10" s="453" t="s">
        <v>97</v>
      </c>
      <c r="D10" s="453" t="s">
        <v>97</v>
      </c>
      <c r="E10" s="453" t="s">
        <v>97</v>
      </c>
      <c r="F10" s="453" t="s">
        <v>97</v>
      </c>
      <c r="G10" s="453" t="s">
        <v>97</v>
      </c>
      <c r="H10" s="453" t="s">
        <v>97</v>
      </c>
      <c r="I10" s="453" t="s">
        <v>97</v>
      </c>
      <c r="J10" s="453" t="s">
        <v>97</v>
      </c>
      <c r="K10" s="453" t="s">
        <v>97</v>
      </c>
      <c r="L10" s="574" t="s">
        <v>97</v>
      </c>
      <c r="M10" s="683" t="s">
        <v>96</v>
      </c>
      <c r="N10" s="477" t="s">
        <v>142</v>
      </c>
      <c r="O10" s="76"/>
    </row>
    <row r="11" spans="1:15" ht="39.75" customHeight="1">
      <c r="A11" s="33"/>
      <c r="B11" s="743" t="s">
        <v>1479</v>
      </c>
      <c r="C11" s="396">
        <f>SUM(D11:L11)</f>
        <v>0</v>
      </c>
      <c r="D11" s="397">
        <f>D65</f>
        <v>0</v>
      </c>
      <c r="E11" s="397">
        <f t="shared" ref="E11:L11" si="0">E65</f>
        <v>0</v>
      </c>
      <c r="F11" s="397">
        <f t="shared" si="0"/>
        <v>0</v>
      </c>
      <c r="G11" s="397">
        <f t="shared" si="0"/>
        <v>0</v>
      </c>
      <c r="H11" s="397">
        <f t="shared" si="0"/>
        <v>0</v>
      </c>
      <c r="I11" s="397">
        <f t="shared" si="0"/>
        <v>0</v>
      </c>
      <c r="J11" s="397">
        <f t="shared" si="0"/>
        <v>0</v>
      </c>
      <c r="K11" s="397">
        <f t="shared" si="0"/>
        <v>0</v>
      </c>
      <c r="L11" s="397">
        <f t="shared" si="0"/>
        <v>0</v>
      </c>
      <c r="M11" s="3">
        <v>100</v>
      </c>
      <c r="N11" s="609" t="s">
        <v>182</v>
      </c>
      <c r="O11" s="76"/>
    </row>
    <row r="12" spans="1:15" s="149" customFormat="1" ht="18.75" customHeight="1">
      <c r="A12" s="141"/>
      <c r="B12" s="594" t="s">
        <v>892</v>
      </c>
      <c r="C12" s="612">
        <f>SUM(D12:L12)</f>
        <v>0</v>
      </c>
      <c r="D12" s="442"/>
      <c r="E12" s="442"/>
      <c r="F12" s="442"/>
      <c r="G12" s="442"/>
      <c r="H12" s="442"/>
      <c r="I12" s="442"/>
      <c r="J12" s="442"/>
      <c r="K12" s="442"/>
      <c r="L12" s="442"/>
      <c r="M12" s="335" t="s">
        <v>274</v>
      </c>
      <c r="N12" s="341" t="s">
        <v>100</v>
      </c>
      <c r="O12" s="134"/>
    </row>
    <row r="13" spans="1:15" ht="18.75" customHeight="1" thickBot="1">
      <c r="A13" s="33"/>
      <c r="B13" s="742" t="s">
        <v>1294</v>
      </c>
      <c r="C13" s="396">
        <f t="shared" ref="C13:C42" si="1">SUM(D13:L13)</f>
        <v>0</v>
      </c>
      <c r="D13" s="511"/>
      <c r="E13" s="511"/>
      <c r="F13" s="511"/>
      <c r="G13" s="511"/>
      <c r="H13" s="511"/>
      <c r="I13" s="511"/>
      <c r="J13" s="511"/>
      <c r="K13" s="511"/>
      <c r="L13" s="511"/>
      <c r="M13" s="3" t="s">
        <v>1104</v>
      </c>
      <c r="N13" s="341" t="s">
        <v>100</v>
      </c>
      <c r="O13" s="76"/>
    </row>
    <row r="14" spans="1:15" ht="18.75" customHeight="1">
      <c r="A14" s="33"/>
      <c r="B14" s="735" t="s">
        <v>1480</v>
      </c>
      <c r="C14" s="443">
        <f t="shared" si="1"/>
        <v>0</v>
      </c>
      <c r="D14" s="443">
        <f>SUM(D11:D13)</f>
        <v>0</v>
      </c>
      <c r="E14" s="443">
        <f t="shared" ref="E14:K14" si="2">SUM(E11:E13)</f>
        <v>0</v>
      </c>
      <c r="F14" s="443">
        <f t="shared" si="2"/>
        <v>0</v>
      </c>
      <c r="G14" s="443">
        <f t="shared" si="2"/>
        <v>0</v>
      </c>
      <c r="H14" s="443">
        <f t="shared" si="2"/>
        <v>0</v>
      </c>
      <c r="I14" s="443">
        <f t="shared" si="2"/>
        <v>0</v>
      </c>
      <c r="J14" s="443">
        <f t="shared" si="2"/>
        <v>0</v>
      </c>
      <c r="K14" s="443">
        <f t="shared" si="2"/>
        <v>0</v>
      </c>
      <c r="L14" s="443">
        <f>SUM(L11:L13)</f>
        <v>0</v>
      </c>
      <c r="M14" s="3">
        <v>110</v>
      </c>
      <c r="N14" s="341" t="s">
        <v>98</v>
      </c>
      <c r="O14" s="70"/>
    </row>
    <row r="15" spans="1:15" ht="18.75" customHeight="1">
      <c r="A15" s="33"/>
      <c r="B15" s="740" t="s">
        <v>865</v>
      </c>
      <c r="C15" s="396">
        <f t="shared" si="1"/>
        <v>0</v>
      </c>
      <c r="D15" s="679"/>
      <c r="E15" s="679"/>
      <c r="F15" s="679"/>
      <c r="G15" s="679"/>
      <c r="H15" s="679"/>
      <c r="I15" s="679"/>
      <c r="J15" s="679"/>
      <c r="K15" s="679"/>
      <c r="L15" s="679"/>
      <c r="M15" s="3">
        <v>115</v>
      </c>
      <c r="N15" s="658" t="s">
        <v>98</v>
      </c>
      <c r="O15" s="70"/>
    </row>
    <row r="16" spans="1:15" s="153" customFormat="1" ht="18.75" customHeight="1">
      <c r="A16" s="448"/>
      <c r="B16" s="567" t="s">
        <v>1323</v>
      </c>
      <c r="C16" s="396">
        <f t="shared" ref="C16" si="3">SUM(D16:L16)</f>
        <v>0</v>
      </c>
      <c r="D16" s="442"/>
      <c r="E16" s="442"/>
      <c r="F16" s="442"/>
      <c r="G16" s="442"/>
      <c r="H16" s="442"/>
      <c r="I16" s="442"/>
      <c r="J16" s="442"/>
      <c r="K16" s="442"/>
      <c r="L16" s="442"/>
      <c r="M16" s="3" t="s">
        <v>1005</v>
      </c>
      <c r="N16" s="931" t="s">
        <v>195</v>
      </c>
      <c r="O16" s="145"/>
    </row>
    <row r="17" spans="1:15" ht="18.75" customHeight="1">
      <c r="A17" s="448"/>
      <c r="B17" s="643" t="s">
        <v>178</v>
      </c>
      <c r="C17" s="396">
        <f t="shared" si="1"/>
        <v>0</v>
      </c>
      <c r="D17" s="442"/>
      <c r="E17" s="442"/>
      <c r="F17" s="442"/>
      <c r="G17" s="442"/>
      <c r="H17" s="442"/>
      <c r="I17" s="442"/>
      <c r="J17" s="442"/>
      <c r="K17" s="442"/>
      <c r="L17" s="442"/>
      <c r="M17" s="3">
        <v>120</v>
      </c>
      <c r="N17" s="341" t="s">
        <v>98</v>
      </c>
      <c r="O17" s="70"/>
    </row>
    <row r="18" spans="1:15" s="1105" customFormat="1" ht="18.75" customHeight="1">
      <c r="A18" s="1107"/>
      <c r="B18" s="1131" t="s">
        <v>1384</v>
      </c>
      <c r="C18" s="1133">
        <f>SUM(D18:L18)</f>
        <v>0</v>
      </c>
      <c r="D18" s="442"/>
      <c r="E18" s="442"/>
      <c r="F18" s="442"/>
      <c r="G18" s="442"/>
      <c r="H18" s="442"/>
      <c r="I18" s="442"/>
      <c r="J18" s="442"/>
      <c r="K18" s="442"/>
      <c r="L18" s="442"/>
      <c r="M18" s="1121" t="s">
        <v>1034</v>
      </c>
      <c r="N18" s="1072" t="s">
        <v>182</v>
      </c>
      <c r="O18" s="145"/>
    </row>
    <row r="19" spans="1:15" ht="18.75" customHeight="1">
      <c r="A19" s="33"/>
      <c r="B19" s="643" t="s">
        <v>671</v>
      </c>
      <c r="C19" s="396">
        <f t="shared" si="1"/>
        <v>0</v>
      </c>
      <c r="D19" s="442"/>
      <c r="E19" s="442"/>
      <c r="F19" s="442"/>
      <c r="G19" s="442"/>
      <c r="H19" s="442"/>
      <c r="I19" s="442"/>
      <c r="J19" s="442"/>
      <c r="K19" s="442"/>
      <c r="L19" s="442"/>
      <c r="M19" s="3">
        <v>125</v>
      </c>
      <c r="N19" s="341" t="s">
        <v>98</v>
      </c>
      <c r="O19" s="70"/>
    </row>
    <row r="20" spans="1:15" ht="18.75" customHeight="1">
      <c r="A20" s="33"/>
      <c r="B20" s="643" t="s">
        <v>926</v>
      </c>
      <c r="C20" s="396">
        <f t="shared" si="1"/>
        <v>0</v>
      </c>
      <c r="D20" s="442"/>
      <c r="E20" s="442"/>
      <c r="F20" s="442"/>
      <c r="G20" s="442"/>
      <c r="H20" s="442"/>
      <c r="I20" s="442"/>
      <c r="J20" s="442"/>
      <c r="K20" s="442"/>
      <c r="L20" s="442"/>
      <c r="M20" s="3" t="s">
        <v>1007</v>
      </c>
      <c r="N20" s="341" t="s">
        <v>182</v>
      </c>
      <c r="O20" s="70"/>
    </row>
    <row r="21" spans="1:15" ht="18.75" customHeight="1">
      <c r="A21" s="33"/>
      <c r="B21" s="643" t="s">
        <v>927</v>
      </c>
      <c r="C21" s="396">
        <f t="shared" si="1"/>
        <v>0</v>
      </c>
      <c r="D21" s="442"/>
      <c r="E21" s="442"/>
      <c r="F21" s="442"/>
      <c r="G21" s="442"/>
      <c r="H21" s="442"/>
      <c r="I21" s="442"/>
      <c r="J21" s="442"/>
      <c r="K21" s="442"/>
      <c r="L21" s="442"/>
      <c r="M21" s="3" t="s">
        <v>1008</v>
      </c>
      <c r="N21" s="341" t="s">
        <v>182</v>
      </c>
      <c r="O21" s="70"/>
    </row>
    <row r="22" spans="1:15" ht="18.75" customHeight="1">
      <c r="A22" s="33"/>
      <c r="B22" s="643" t="s">
        <v>321</v>
      </c>
      <c r="C22" s="396">
        <f t="shared" si="1"/>
        <v>0</v>
      </c>
      <c r="D22" s="1196"/>
      <c r="E22" s="442"/>
      <c r="F22" s="442"/>
      <c r="G22" s="442"/>
      <c r="H22" s="442"/>
      <c r="I22" s="442"/>
      <c r="J22" s="442"/>
      <c r="K22" s="442"/>
      <c r="L22" s="442"/>
      <c r="M22" s="3">
        <v>130</v>
      </c>
      <c r="N22" s="341" t="s">
        <v>43</v>
      </c>
      <c r="O22" s="70"/>
    </row>
    <row r="23" spans="1:15" ht="18.75" customHeight="1">
      <c r="A23" s="33"/>
      <c r="B23" s="643" t="s">
        <v>928</v>
      </c>
      <c r="C23" s="396">
        <f t="shared" si="1"/>
        <v>0</v>
      </c>
      <c r="D23" s="1196"/>
      <c r="E23" s="442"/>
      <c r="F23" s="442"/>
      <c r="G23" s="442"/>
      <c r="H23" s="442"/>
      <c r="I23" s="442"/>
      <c r="J23" s="442"/>
      <c r="K23" s="442"/>
      <c r="L23" s="442"/>
      <c r="M23" s="3" t="s">
        <v>1009</v>
      </c>
      <c r="N23" s="341" t="s">
        <v>182</v>
      </c>
      <c r="O23" s="70"/>
    </row>
    <row r="24" spans="1:15" ht="18.75" customHeight="1">
      <c r="A24" s="33"/>
      <c r="B24" s="643" t="s">
        <v>151</v>
      </c>
      <c r="C24" s="396">
        <f t="shared" si="1"/>
        <v>0</v>
      </c>
      <c r="D24" s="442"/>
      <c r="E24" s="442"/>
      <c r="F24" s="442"/>
      <c r="G24" s="442"/>
      <c r="H24" s="442"/>
      <c r="I24" s="442"/>
      <c r="J24" s="442"/>
      <c r="K24" s="442"/>
      <c r="L24" s="442"/>
      <c r="M24" s="3">
        <v>135</v>
      </c>
      <c r="N24" s="341" t="s">
        <v>98</v>
      </c>
      <c r="O24" s="70"/>
    </row>
    <row r="25" spans="1:15" ht="18.75" customHeight="1">
      <c r="A25" s="33"/>
      <c r="B25" s="643" t="s">
        <v>672</v>
      </c>
      <c r="C25" s="396">
        <f t="shared" si="1"/>
        <v>0</v>
      </c>
      <c r="D25" s="442"/>
      <c r="E25" s="442"/>
      <c r="F25" s="442"/>
      <c r="G25" s="442"/>
      <c r="H25" s="442"/>
      <c r="I25" s="442"/>
      <c r="J25" s="442"/>
      <c r="K25" s="442"/>
      <c r="L25" s="442"/>
      <c r="M25" s="3">
        <v>140</v>
      </c>
      <c r="N25" s="931" t="s">
        <v>195</v>
      </c>
      <c r="O25" s="69"/>
    </row>
    <row r="26" spans="1:15" ht="30.75" customHeight="1">
      <c r="A26" s="33"/>
      <c r="B26" s="424" t="s">
        <v>1328</v>
      </c>
      <c r="C26" s="396">
        <f t="shared" si="1"/>
        <v>0</v>
      </c>
      <c r="D26" s="442"/>
      <c r="E26" s="442"/>
      <c r="F26" s="442"/>
      <c r="G26" s="442"/>
      <c r="H26" s="442"/>
      <c r="I26" s="442"/>
      <c r="J26" s="442"/>
      <c r="K26" s="442"/>
      <c r="L26" s="442"/>
      <c r="M26" s="3">
        <v>145</v>
      </c>
      <c r="N26" s="931" t="s">
        <v>195</v>
      </c>
      <c r="O26" s="69"/>
    </row>
    <row r="27" spans="1:15" ht="18.75" customHeight="1" thickBot="1">
      <c r="A27" s="33"/>
      <c r="B27" s="643" t="s">
        <v>179</v>
      </c>
      <c r="C27" s="396">
        <f t="shared" si="1"/>
        <v>0</v>
      </c>
      <c r="D27" s="442"/>
      <c r="E27" s="442"/>
      <c r="F27" s="442"/>
      <c r="G27" s="442"/>
      <c r="H27" s="442"/>
      <c r="I27" s="442"/>
      <c r="J27" s="442"/>
      <c r="K27" s="442"/>
      <c r="L27" s="442"/>
      <c r="M27" s="3">
        <v>150</v>
      </c>
      <c r="N27" s="341" t="s">
        <v>99</v>
      </c>
      <c r="O27" s="70"/>
    </row>
    <row r="28" spans="1:15" ht="18.75" customHeight="1">
      <c r="A28" s="33"/>
      <c r="B28" s="739" t="s">
        <v>1481</v>
      </c>
      <c r="C28" s="443">
        <f>SUM(D28:L28)</f>
        <v>0</v>
      </c>
      <c r="D28" s="443">
        <f>SUM(D14:D27)</f>
        <v>0</v>
      </c>
      <c r="E28" s="443">
        <f t="shared" ref="E28:K28" si="4">SUM(E14:E27)</f>
        <v>0</v>
      </c>
      <c r="F28" s="443">
        <f t="shared" si="4"/>
        <v>0</v>
      </c>
      <c r="G28" s="443">
        <f t="shared" si="4"/>
        <v>0</v>
      </c>
      <c r="H28" s="443">
        <f t="shared" si="4"/>
        <v>0</v>
      </c>
      <c r="I28" s="443">
        <f t="shared" si="4"/>
        <v>0</v>
      </c>
      <c r="J28" s="443">
        <f t="shared" si="4"/>
        <v>0</v>
      </c>
      <c r="K28" s="443">
        <f t="shared" si="4"/>
        <v>0</v>
      </c>
      <c r="L28" s="443">
        <f>SUM(L14:L27)</f>
        <v>0</v>
      </c>
      <c r="M28" s="3">
        <v>155</v>
      </c>
      <c r="N28" s="636" t="s">
        <v>98</v>
      </c>
      <c r="O28" s="70"/>
    </row>
    <row r="29" spans="1:15" ht="18.75" customHeight="1">
      <c r="A29" s="33"/>
      <c r="B29" s="740" t="s">
        <v>1482</v>
      </c>
      <c r="C29" s="396">
        <f t="shared" si="1"/>
        <v>0</v>
      </c>
      <c r="D29" s="397">
        <f>D79</f>
        <v>0</v>
      </c>
      <c r="E29" s="397">
        <f t="shared" ref="E29:L29" si="5">E79</f>
        <v>0</v>
      </c>
      <c r="F29" s="397">
        <f t="shared" si="5"/>
        <v>0</v>
      </c>
      <c r="G29" s="397">
        <f t="shared" si="5"/>
        <v>0</v>
      </c>
      <c r="H29" s="397">
        <f t="shared" si="5"/>
        <v>0</v>
      </c>
      <c r="I29" s="397">
        <f t="shared" si="5"/>
        <v>0</v>
      </c>
      <c r="J29" s="397">
        <f t="shared" si="5"/>
        <v>0</v>
      </c>
      <c r="K29" s="397">
        <f t="shared" si="5"/>
        <v>0</v>
      </c>
      <c r="L29" s="397">
        <f t="shared" si="5"/>
        <v>0</v>
      </c>
      <c r="M29" s="3">
        <v>160</v>
      </c>
      <c r="N29" s="636" t="s">
        <v>182</v>
      </c>
      <c r="O29" s="70"/>
    </row>
    <row r="30" spans="1:15" s="149" customFormat="1" ht="18.75" customHeight="1">
      <c r="A30" s="141"/>
      <c r="B30" s="594" t="s">
        <v>892</v>
      </c>
      <c r="C30" s="396">
        <f>SUM(D30:L30)</f>
        <v>0</v>
      </c>
      <c r="D30" s="442"/>
      <c r="E30" s="442"/>
      <c r="F30" s="442"/>
      <c r="G30" s="442"/>
      <c r="H30" s="442"/>
      <c r="I30" s="442"/>
      <c r="J30" s="442"/>
      <c r="K30" s="442"/>
      <c r="L30" s="442"/>
      <c r="M30" s="3" t="s">
        <v>280</v>
      </c>
      <c r="N30" s="636" t="s">
        <v>100</v>
      </c>
      <c r="O30" s="145"/>
    </row>
    <row r="31" spans="1:15" ht="18.75" customHeight="1" thickBot="1">
      <c r="A31" s="33"/>
      <c r="B31" s="742" t="s">
        <v>1294</v>
      </c>
      <c r="C31" s="396">
        <f t="shared" si="1"/>
        <v>0</v>
      </c>
      <c r="D31" s="511"/>
      <c r="E31" s="511"/>
      <c r="F31" s="511"/>
      <c r="G31" s="511"/>
      <c r="H31" s="511"/>
      <c r="I31" s="511"/>
      <c r="J31" s="511"/>
      <c r="K31" s="511"/>
      <c r="L31" s="511"/>
      <c r="M31" s="3" t="s">
        <v>1105</v>
      </c>
      <c r="N31" s="636" t="s">
        <v>100</v>
      </c>
      <c r="O31" s="70"/>
    </row>
    <row r="32" spans="1:15" ht="18.75" customHeight="1">
      <c r="A32" s="33"/>
      <c r="B32" s="736" t="s">
        <v>1483</v>
      </c>
      <c r="C32" s="443">
        <f t="shared" si="1"/>
        <v>0</v>
      </c>
      <c r="D32" s="443">
        <f t="shared" ref="D32:L32" si="6">SUM(D29:D31)</f>
        <v>0</v>
      </c>
      <c r="E32" s="443">
        <f t="shared" si="6"/>
        <v>0</v>
      </c>
      <c r="F32" s="443">
        <f t="shared" si="6"/>
        <v>0</v>
      </c>
      <c r="G32" s="443">
        <f t="shared" si="6"/>
        <v>0</v>
      </c>
      <c r="H32" s="443">
        <f t="shared" si="6"/>
        <v>0</v>
      </c>
      <c r="I32" s="443">
        <f t="shared" si="6"/>
        <v>0</v>
      </c>
      <c r="J32" s="443">
        <f t="shared" si="6"/>
        <v>0</v>
      </c>
      <c r="K32" s="443">
        <f t="shared" si="6"/>
        <v>0</v>
      </c>
      <c r="L32" s="443">
        <f t="shared" si="6"/>
        <v>0</v>
      </c>
      <c r="M32" s="3">
        <v>170</v>
      </c>
      <c r="N32" s="636" t="s">
        <v>98</v>
      </c>
      <c r="O32" s="70"/>
    </row>
    <row r="33" spans="1:16" ht="18.75" customHeight="1">
      <c r="A33" s="33"/>
      <c r="B33" s="736" t="s">
        <v>902</v>
      </c>
      <c r="C33" s="396">
        <f t="shared" si="1"/>
        <v>0</v>
      </c>
      <c r="D33" s="679"/>
      <c r="E33" s="679"/>
      <c r="F33" s="679"/>
      <c r="G33" s="679"/>
      <c r="H33" s="679"/>
      <c r="I33" s="679"/>
      <c r="J33" s="679"/>
      <c r="K33" s="679"/>
      <c r="L33" s="679"/>
      <c r="M33" s="3">
        <v>175</v>
      </c>
      <c r="N33" s="636" t="s">
        <v>98</v>
      </c>
      <c r="O33" s="70"/>
    </row>
    <row r="34" spans="1:16" s="153" customFormat="1" ht="18.75" customHeight="1">
      <c r="A34" s="448"/>
      <c r="B34" s="567" t="s">
        <v>1323</v>
      </c>
      <c r="C34" s="396">
        <f t="shared" ref="C34" si="7">SUM(D34:L34)</f>
        <v>0</v>
      </c>
      <c r="D34" s="442"/>
      <c r="E34" s="442"/>
      <c r="F34" s="442"/>
      <c r="G34" s="442"/>
      <c r="H34" s="442"/>
      <c r="I34" s="442"/>
      <c r="J34" s="442"/>
      <c r="K34" s="442"/>
      <c r="L34" s="511"/>
      <c r="M34" s="3" t="s">
        <v>1043</v>
      </c>
      <c r="N34" s="636" t="s">
        <v>195</v>
      </c>
      <c r="O34" s="145"/>
    </row>
    <row r="35" spans="1:16" ht="18.75" customHeight="1">
      <c r="A35" s="448"/>
      <c r="B35" s="643" t="s">
        <v>180</v>
      </c>
      <c r="C35" s="396">
        <f t="shared" si="1"/>
        <v>0</v>
      </c>
      <c r="D35" s="442"/>
      <c r="E35" s="442"/>
      <c r="F35" s="442"/>
      <c r="G35" s="442"/>
      <c r="H35" s="442"/>
      <c r="I35" s="442"/>
      <c r="J35" s="442"/>
      <c r="K35" s="442"/>
      <c r="L35" s="511"/>
      <c r="M35" s="3">
        <v>180</v>
      </c>
      <c r="N35" s="636" t="s">
        <v>98</v>
      </c>
      <c r="O35" s="70"/>
    </row>
    <row r="36" spans="1:16" ht="18.75" customHeight="1">
      <c r="A36" s="448"/>
      <c r="B36" s="643" t="s">
        <v>321</v>
      </c>
      <c r="C36" s="396">
        <f>SUM(D36:L36)</f>
        <v>0</v>
      </c>
      <c r="D36" s="1196"/>
      <c r="E36" s="442"/>
      <c r="F36" s="442"/>
      <c r="G36" s="442"/>
      <c r="H36" s="442"/>
      <c r="I36" s="442"/>
      <c r="J36" s="442"/>
      <c r="K36" s="442"/>
      <c r="L36" s="442"/>
      <c r="M36" s="3">
        <v>185</v>
      </c>
      <c r="N36" s="636" t="s">
        <v>182</v>
      </c>
      <c r="O36" s="70"/>
      <c r="P36" s="184"/>
    </row>
    <row r="37" spans="1:16" ht="18.75" customHeight="1">
      <c r="A37" s="33"/>
      <c r="B37" s="643" t="s">
        <v>928</v>
      </c>
      <c r="C37" s="396">
        <f>SUM(D37:L37)</f>
        <v>0</v>
      </c>
      <c r="D37" s="1196"/>
      <c r="E37" s="442"/>
      <c r="F37" s="442"/>
      <c r="G37" s="442"/>
      <c r="H37" s="442"/>
      <c r="I37" s="442"/>
      <c r="J37" s="442"/>
      <c r="K37" s="442"/>
      <c r="L37" s="442"/>
      <c r="M37" s="3" t="s">
        <v>997</v>
      </c>
      <c r="N37" s="636" t="s">
        <v>43</v>
      </c>
      <c r="O37" s="70"/>
    </row>
    <row r="38" spans="1:16" ht="18.75" customHeight="1">
      <c r="A38" s="33"/>
      <c r="B38" s="424" t="s">
        <v>151</v>
      </c>
      <c r="C38" s="396">
        <f t="shared" si="1"/>
        <v>0</v>
      </c>
      <c r="D38" s="442"/>
      <c r="E38" s="442"/>
      <c r="F38" s="442"/>
      <c r="G38" s="442"/>
      <c r="H38" s="442"/>
      <c r="I38" s="442"/>
      <c r="J38" s="442"/>
      <c r="K38" s="442"/>
      <c r="L38" s="442"/>
      <c r="M38" s="3">
        <v>190</v>
      </c>
      <c r="N38" s="636" t="s">
        <v>98</v>
      </c>
      <c r="O38" s="70"/>
    </row>
    <row r="39" spans="1:16" ht="18.75" customHeight="1">
      <c r="A39" s="33"/>
      <c r="B39" s="424" t="s">
        <v>672</v>
      </c>
      <c r="C39" s="396">
        <f t="shared" si="1"/>
        <v>0</v>
      </c>
      <c r="D39" s="442"/>
      <c r="E39" s="442"/>
      <c r="F39" s="442"/>
      <c r="G39" s="442"/>
      <c r="H39" s="442"/>
      <c r="I39" s="442"/>
      <c r="J39" s="442"/>
      <c r="K39" s="442"/>
      <c r="L39" s="1134"/>
      <c r="M39" s="3">
        <v>195</v>
      </c>
      <c r="N39" s="636" t="s">
        <v>99</v>
      </c>
      <c r="O39" s="70"/>
    </row>
    <row r="40" spans="1:16" ht="31.5" customHeight="1">
      <c r="A40" s="33"/>
      <c r="B40" s="424" t="s">
        <v>1328</v>
      </c>
      <c r="C40" s="396">
        <f t="shared" si="1"/>
        <v>0</v>
      </c>
      <c r="D40" s="442"/>
      <c r="E40" s="442"/>
      <c r="F40" s="442"/>
      <c r="G40" s="442"/>
      <c r="H40" s="442"/>
      <c r="I40" s="442"/>
      <c r="J40" s="442"/>
      <c r="K40" s="442"/>
      <c r="L40" s="511"/>
      <c r="M40" s="3">
        <v>200</v>
      </c>
      <c r="N40" s="636" t="s">
        <v>100</v>
      </c>
      <c r="O40" s="70"/>
    </row>
    <row r="41" spans="1:16" ht="18.75" customHeight="1" thickBot="1">
      <c r="A41" s="33"/>
      <c r="B41" s="643" t="s">
        <v>179</v>
      </c>
      <c r="C41" s="396">
        <f t="shared" si="1"/>
        <v>0</v>
      </c>
      <c r="D41" s="442"/>
      <c r="E41" s="442"/>
      <c r="F41" s="442"/>
      <c r="G41" s="442"/>
      <c r="H41" s="442"/>
      <c r="I41" s="442"/>
      <c r="J41" s="442"/>
      <c r="K41" s="442"/>
      <c r="L41" s="511"/>
      <c r="M41" s="3" t="s">
        <v>286</v>
      </c>
      <c r="N41" s="636" t="s">
        <v>100</v>
      </c>
      <c r="O41" s="70"/>
    </row>
    <row r="42" spans="1:16" ht="18.75" customHeight="1">
      <c r="A42" s="33"/>
      <c r="B42" s="363" t="s">
        <v>1484</v>
      </c>
      <c r="C42" s="443">
        <f t="shared" si="1"/>
        <v>0</v>
      </c>
      <c r="D42" s="443">
        <f t="shared" ref="D42:L42" si="8">SUM(D32:D41)</f>
        <v>0</v>
      </c>
      <c r="E42" s="443">
        <f t="shared" si="8"/>
        <v>0</v>
      </c>
      <c r="F42" s="443">
        <f t="shared" si="8"/>
        <v>0</v>
      </c>
      <c r="G42" s="443">
        <f t="shared" si="8"/>
        <v>0</v>
      </c>
      <c r="H42" s="443">
        <f t="shared" si="8"/>
        <v>0</v>
      </c>
      <c r="I42" s="443">
        <f t="shared" si="8"/>
        <v>0</v>
      </c>
      <c r="J42" s="443">
        <f t="shared" si="8"/>
        <v>0</v>
      </c>
      <c r="K42" s="443">
        <f t="shared" si="8"/>
        <v>0</v>
      </c>
      <c r="L42" s="443">
        <f t="shared" si="8"/>
        <v>0</v>
      </c>
      <c r="M42" s="3" t="s">
        <v>287</v>
      </c>
      <c r="N42" s="636" t="s">
        <v>98</v>
      </c>
      <c r="O42" s="70"/>
    </row>
    <row r="43" spans="1:16" s="1105" customFormat="1" ht="18.75" customHeight="1">
      <c r="A43" s="1107"/>
      <c r="B43" s="108"/>
      <c r="C43" s="1236"/>
      <c r="D43" s="1236"/>
      <c r="E43" s="1236"/>
      <c r="F43" s="1236"/>
      <c r="G43" s="1236"/>
      <c r="H43" s="1236"/>
      <c r="I43" s="1236"/>
      <c r="J43" s="1236"/>
      <c r="K43" s="1236"/>
      <c r="L43" s="1236"/>
      <c r="M43" s="1130"/>
      <c r="N43" s="148"/>
      <c r="O43" s="145"/>
    </row>
    <row r="44" spans="1:16">
      <c r="A44" s="33"/>
      <c r="B44" s="108"/>
      <c r="C44" s="103"/>
      <c r="D44" s="103"/>
      <c r="E44" s="103"/>
      <c r="F44" s="103"/>
      <c r="G44" s="103"/>
      <c r="H44" s="103"/>
      <c r="I44" s="103"/>
      <c r="J44" s="103"/>
      <c r="K44" s="103"/>
      <c r="L44" s="103"/>
      <c r="M44" s="1246" t="s">
        <v>1635</v>
      </c>
      <c r="N44" s="1239">
        <v>2</v>
      </c>
      <c r="O44" s="70"/>
    </row>
    <row r="45" spans="1:16">
      <c r="A45" s="33"/>
      <c r="B45" s="731"/>
      <c r="C45" s="605" t="s">
        <v>750</v>
      </c>
      <c r="D45" s="605" t="s">
        <v>751</v>
      </c>
      <c r="E45" s="605" t="s">
        <v>752</v>
      </c>
      <c r="F45" s="605" t="s">
        <v>753</v>
      </c>
      <c r="G45" s="605" t="s">
        <v>754</v>
      </c>
      <c r="H45" s="605" t="s">
        <v>755</v>
      </c>
      <c r="I45" s="605" t="s">
        <v>756</v>
      </c>
      <c r="J45" s="605" t="s">
        <v>757</v>
      </c>
      <c r="K45" s="605" t="s">
        <v>758</v>
      </c>
      <c r="L45" s="605" t="s">
        <v>759</v>
      </c>
      <c r="M45" s="605" t="s">
        <v>95</v>
      </c>
      <c r="N45" s="732"/>
      <c r="O45" s="67"/>
    </row>
    <row r="46" spans="1:16" ht="45">
      <c r="A46" s="33"/>
      <c r="B46" s="417" t="s">
        <v>1292</v>
      </c>
      <c r="C46" s="456" t="s">
        <v>33</v>
      </c>
      <c r="D46" s="456" t="s">
        <v>359</v>
      </c>
      <c r="E46" s="456" t="s">
        <v>361</v>
      </c>
      <c r="F46" s="456" t="s">
        <v>362</v>
      </c>
      <c r="G46" s="456" t="s">
        <v>364</v>
      </c>
      <c r="H46" s="456" t="s">
        <v>363</v>
      </c>
      <c r="I46" s="456" t="s">
        <v>360</v>
      </c>
      <c r="J46" s="456" t="s">
        <v>661</v>
      </c>
      <c r="K46" s="456" t="s">
        <v>59</v>
      </c>
      <c r="L46" s="456" t="s">
        <v>624</v>
      </c>
      <c r="M46" s="647"/>
      <c r="N46" s="281" t="s">
        <v>141</v>
      </c>
      <c r="O46" s="67"/>
    </row>
    <row r="47" spans="1:16" ht="13.5" thickBot="1">
      <c r="A47" s="33"/>
      <c r="B47" s="594"/>
      <c r="C47" s="367" t="s">
        <v>97</v>
      </c>
      <c r="D47" s="367" t="s">
        <v>97</v>
      </c>
      <c r="E47" s="367" t="s">
        <v>97</v>
      </c>
      <c r="F47" s="367" t="s">
        <v>97</v>
      </c>
      <c r="G47" s="367" t="s">
        <v>97</v>
      </c>
      <c r="H47" s="367" t="s">
        <v>97</v>
      </c>
      <c r="I47" s="367" t="s">
        <v>97</v>
      </c>
      <c r="J47" s="367" t="s">
        <v>97</v>
      </c>
      <c r="K47" s="367" t="s">
        <v>97</v>
      </c>
      <c r="L47" s="514" t="s">
        <v>97</v>
      </c>
      <c r="M47" s="3" t="s">
        <v>96</v>
      </c>
      <c r="N47" s="494" t="s">
        <v>142</v>
      </c>
      <c r="O47" s="76"/>
    </row>
    <row r="48" spans="1:16" ht="39" customHeight="1">
      <c r="A48" s="33"/>
      <c r="B48" s="733" t="s">
        <v>1485</v>
      </c>
      <c r="C48" s="1133">
        <f>SUM(D48:L48)</f>
        <v>0</v>
      </c>
      <c r="D48" s="404"/>
      <c r="E48" s="404"/>
      <c r="F48" s="404"/>
      <c r="G48" s="404"/>
      <c r="H48" s="404"/>
      <c r="I48" s="404"/>
      <c r="J48" s="404"/>
      <c r="K48" s="404"/>
      <c r="L48" s="404"/>
      <c r="M48" s="3" t="s">
        <v>304</v>
      </c>
      <c r="N48" s="734" t="s">
        <v>182</v>
      </c>
      <c r="O48" s="76"/>
    </row>
    <row r="49" spans="1:15" ht="18.75" customHeight="1">
      <c r="A49" s="1107"/>
      <c r="B49" s="594" t="s">
        <v>892</v>
      </c>
      <c r="C49" s="919">
        <f t="shared" ref="C49:C79" si="9">SUM(D49:L49)</f>
        <v>0</v>
      </c>
      <c r="D49" s="404"/>
      <c r="E49" s="404"/>
      <c r="F49" s="404"/>
      <c r="G49" s="404"/>
      <c r="H49" s="404"/>
      <c r="I49" s="404"/>
      <c r="J49" s="404"/>
      <c r="K49" s="404"/>
      <c r="L49" s="404"/>
      <c r="M49" s="3" t="s">
        <v>305</v>
      </c>
      <c r="N49" s="341" t="s">
        <v>100</v>
      </c>
      <c r="O49" s="76"/>
    </row>
    <row r="50" spans="1:15" s="446" customFormat="1" ht="18.75" customHeight="1" thickBot="1">
      <c r="A50" s="1107"/>
      <c r="B50" s="594" t="s">
        <v>1344</v>
      </c>
      <c r="C50" s="919">
        <f t="shared" si="9"/>
        <v>0</v>
      </c>
      <c r="D50" s="365"/>
      <c r="E50" s="365"/>
      <c r="F50" s="365"/>
      <c r="G50" s="365"/>
      <c r="H50" s="365"/>
      <c r="I50" s="365"/>
      <c r="J50" s="365"/>
      <c r="K50" s="365"/>
      <c r="L50" s="365"/>
      <c r="M50" s="906" t="s">
        <v>1312</v>
      </c>
      <c r="N50" s="341"/>
      <c r="O50" s="134"/>
    </row>
    <row r="51" spans="1:15" ht="18.75" customHeight="1">
      <c r="A51" s="1107"/>
      <c r="B51" s="735" t="s">
        <v>1486</v>
      </c>
      <c r="C51" s="443">
        <f t="shared" si="9"/>
        <v>0</v>
      </c>
      <c r="D51" s="443">
        <f>SUM(D48:D50)</f>
        <v>0</v>
      </c>
      <c r="E51" s="443">
        <f t="shared" ref="E51:L51" si="10">SUM(E48:E50)</f>
        <v>0</v>
      </c>
      <c r="F51" s="443">
        <f t="shared" si="10"/>
        <v>0</v>
      </c>
      <c r="G51" s="443">
        <f t="shared" si="10"/>
        <v>0</v>
      </c>
      <c r="H51" s="443">
        <f t="shared" si="10"/>
        <v>0</v>
      </c>
      <c r="I51" s="443">
        <f t="shared" si="10"/>
        <v>0</v>
      </c>
      <c r="J51" s="443">
        <f t="shared" si="10"/>
        <v>0</v>
      </c>
      <c r="K51" s="443">
        <f t="shared" si="10"/>
        <v>0</v>
      </c>
      <c r="L51" s="443">
        <f t="shared" si="10"/>
        <v>0</v>
      </c>
      <c r="M51" s="3" t="s">
        <v>18</v>
      </c>
      <c r="N51" s="341" t="s">
        <v>98</v>
      </c>
      <c r="O51" s="70"/>
    </row>
    <row r="52" spans="1:15" ht="18.75" customHeight="1">
      <c r="A52" s="1107"/>
      <c r="B52" s="736" t="s">
        <v>689</v>
      </c>
      <c r="C52" s="1133">
        <f t="shared" si="9"/>
        <v>0</v>
      </c>
      <c r="D52" s="679"/>
      <c r="E52" s="679"/>
      <c r="F52" s="679"/>
      <c r="G52" s="679"/>
      <c r="H52" s="679"/>
      <c r="I52" s="679"/>
      <c r="J52" s="679"/>
      <c r="K52" s="679"/>
      <c r="L52" s="679"/>
      <c r="M52" s="3" t="s">
        <v>306</v>
      </c>
      <c r="N52" s="341" t="s">
        <v>98</v>
      </c>
      <c r="O52" s="70"/>
    </row>
    <row r="53" spans="1:15" s="446" customFormat="1" ht="18.75" customHeight="1">
      <c r="A53" s="1107"/>
      <c r="B53" s="567" t="s">
        <v>1323</v>
      </c>
      <c r="C53" s="1133">
        <f t="shared" si="9"/>
        <v>0</v>
      </c>
      <c r="D53" s="511"/>
      <c r="E53" s="511"/>
      <c r="F53" s="511"/>
      <c r="G53" s="511"/>
      <c r="H53" s="511"/>
      <c r="I53" s="511"/>
      <c r="J53" s="511"/>
      <c r="K53" s="511"/>
      <c r="L53" s="511"/>
      <c r="M53" s="906" t="s">
        <v>1295</v>
      </c>
      <c r="N53" s="341" t="s">
        <v>100</v>
      </c>
      <c r="O53" s="145"/>
    </row>
    <row r="54" spans="1:15" ht="18.75" customHeight="1">
      <c r="A54" s="1107"/>
      <c r="B54" s="643" t="s">
        <v>178</v>
      </c>
      <c r="C54" s="1133">
        <f t="shared" si="9"/>
        <v>0</v>
      </c>
      <c r="D54" s="404"/>
      <c r="E54" s="404"/>
      <c r="F54" s="404"/>
      <c r="G54" s="404"/>
      <c r="H54" s="404"/>
      <c r="I54" s="404"/>
      <c r="J54" s="404"/>
      <c r="K54" s="404"/>
      <c r="L54" s="404"/>
      <c r="M54" s="3" t="s">
        <v>307</v>
      </c>
      <c r="N54" s="341" t="s">
        <v>98</v>
      </c>
      <c r="O54" s="70"/>
    </row>
    <row r="55" spans="1:15" s="1105" customFormat="1" ht="18.75" customHeight="1">
      <c r="A55" s="1107"/>
      <c r="B55" s="1131" t="s">
        <v>1384</v>
      </c>
      <c r="C55" s="1133">
        <f>SUM(D55:L55)</f>
        <v>0</v>
      </c>
      <c r="D55" s="1132"/>
      <c r="E55" s="1132"/>
      <c r="F55" s="1132"/>
      <c r="G55" s="1132"/>
      <c r="H55" s="1132"/>
      <c r="I55" s="1132"/>
      <c r="J55" s="1132"/>
      <c r="K55" s="1132"/>
      <c r="L55" s="1132"/>
      <c r="M55" s="1121" t="s">
        <v>990</v>
      </c>
      <c r="N55" s="1072" t="s">
        <v>182</v>
      </c>
      <c r="O55" s="145"/>
    </row>
    <row r="56" spans="1:15" ht="18.75" customHeight="1">
      <c r="A56" s="1107"/>
      <c r="B56" s="643" t="s">
        <v>671</v>
      </c>
      <c r="C56" s="1133">
        <f t="shared" si="9"/>
        <v>0</v>
      </c>
      <c r="D56" s="404"/>
      <c r="E56" s="404"/>
      <c r="F56" s="404"/>
      <c r="G56" s="404"/>
      <c r="H56" s="404"/>
      <c r="I56" s="404"/>
      <c r="J56" s="404"/>
      <c r="K56" s="404"/>
      <c r="L56" s="404"/>
      <c r="M56" s="3" t="s">
        <v>541</v>
      </c>
      <c r="N56" s="341" t="s">
        <v>98</v>
      </c>
      <c r="O56" s="70"/>
    </row>
    <row r="57" spans="1:15" ht="18.75" customHeight="1">
      <c r="A57" s="1107"/>
      <c r="B57" s="643" t="s">
        <v>926</v>
      </c>
      <c r="C57" s="1133">
        <f t="shared" si="9"/>
        <v>0</v>
      </c>
      <c r="D57" s="404"/>
      <c r="E57" s="404"/>
      <c r="F57" s="404"/>
      <c r="G57" s="404"/>
      <c r="H57" s="404"/>
      <c r="I57" s="404"/>
      <c r="J57" s="404"/>
      <c r="K57" s="404"/>
      <c r="L57" s="404"/>
      <c r="M57" s="3" t="s">
        <v>1010</v>
      </c>
      <c r="N57" s="341" t="s">
        <v>98</v>
      </c>
      <c r="O57" s="70"/>
    </row>
    <row r="58" spans="1:15" ht="18.75" customHeight="1">
      <c r="A58" s="1107"/>
      <c r="B58" s="643" t="s">
        <v>927</v>
      </c>
      <c r="C58" s="1133">
        <f t="shared" si="9"/>
        <v>0</v>
      </c>
      <c r="D58" s="404"/>
      <c r="E58" s="404"/>
      <c r="F58" s="404"/>
      <c r="G58" s="404"/>
      <c r="H58" s="404"/>
      <c r="I58" s="404"/>
      <c r="J58" s="404"/>
      <c r="K58" s="404"/>
      <c r="L58" s="404"/>
      <c r="M58" s="3" t="s">
        <v>1011</v>
      </c>
      <c r="N58" s="341" t="s">
        <v>182</v>
      </c>
      <c r="O58" s="70"/>
    </row>
    <row r="59" spans="1:15" ht="18.75" customHeight="1">
      <c r="A59" s="1107"/>
      <c r="B59" s="643" t="s">
        <v>321</v>
      </c>
      <c r="C59" s="1133">
        <f t="shared" si="9"/>
        <v>0</v>
      </c>
      <c r="D59" s="1205"/>
      <c r="E59" s="404"/>
      <c r="F59" s="404"/>
      <c r="G59" s="404"/>
      <c r="H59" s="404"/>
      <c r="I59" s="404"/>
      <c r="J59" s="404"/>
      <c r="K59" s="404"/>
      <c r="L59" s="404"/>
      <c r="M59" s="3" t="s">
        <v>542</v>
      </c>
      <c r="N59" s="341" t="s">
        <v>43</v>
      </c>
      <c r="O59" s="70"/>
    </row>
    <row r="60" spans="1:15" ht="18.75" customHeight="1">
      <c r="A60" s="1107"/>
      <c r="B60" s="643" t="s">
        <v>928</v>
      </c>
      <c r="C60" s="1133">
        <f t="shared" si="9"/>
        <v>0</v>
      </c>
      <c r="D60" s="1205"/>
      <c r="E60" s="404"/>
      <c r="F60" s="404"/>
      <c r="G60" s="404"/>
      <c r="H60" s="404"/>
      <c r="I60" s="404"/>
      <c r="J60" s="404"/>
      <c r="K60" s="404"/>
      <c r="L60" s="404"/>
      <c r="M60" s="3" t="s">
        <v>1012</v>
      </c>
      <c r="N60" s="341" t="s">
        <v>182</v>
      </c>
      <c r="O60" s="70"/>
    </row>
    <row r="61" spans="1:15" ht="18.75" customHeight="1">
      <c r="A61" s="1107"/>
      <c r="B61" s="643" t="s">
        <v>151</v>
      </c>
      <c r="C61" s="1133">
        <f t="shared" si="9"/>
        <v>0</v>
      </c>
      <c r="D61" s="404"/>
      <c r="E61" s="404"/>
      <c r="F61" s="404"/>
      <c r="G61" s="404"/>
      <c r="H61" s="404"/>
      <c r="I61" s="404"/>
      <c r="J61" s="404"/>
      <c r="K61" s="404"/>
      <c r="L61" s="404"/>
      <c r="M61" s="3" t="s">
        <v>608</v>
      </c>
      <c r="N61" s="341" t="s">
        <v>98</v>
      </c>
      <c r="O61" s="70"/>
    </row>
    <row r="62" spans="1:15" ht="18.75" customHeight="1">
      <c r="A62" s="1107"/>
      <c r="B62" s="643" t="s">
        <v>672</v>
      </c>
      <c r="C62" s="1133">
        <f t="shared" si="9"/>
        <v>0</v>
      </c>
      <c r="D62" s="404"/>
      <c r="E62" s="404"/>
      <c r="F62" s="404"/>
      <c r="G62" s="404"/>
      <c r="H62" s="404"/>
      <c r="I62" s="404"/>
      <c r="J62" s="404"/>
      <c r="K62" s="404"/>
      <c r="L62" s="404"/>
      <c r="M62" s="3" t="s">
        <v>573</v>
      </c>
      <c r="N62" s="931" t="s">
        <v>195</v>
      </c>
      <c r="O62" s="69"/>
    </row>
    <row r="63" spans="1:15" ht="28.5" customHeight="1">
      <c r="A63" s="1107"/>
      <c r="B63" s="424" t="s">
        <v>1328</v>
      </c>
      <c r="C63" s="1133">
        <f t="shared" si="9"/>
        <v>0</v>
      </c>
      <c r="D63" s="404"/>
      <c r="E63" s="404"/>
      <c r="F63" s="404"/>
      <c r="G63" s="404"/>
      <c r="H63" s="404"/>
      <c r="I63" s="404"/>
      <c r="J63" s="404"/>
      <c r="K63" s="404"/>
      <c r="L63" s="404"/>
      <c r="M63" s="3" t="s">
        <v>609</v>
      </c>
      <c r="N63" s="931" t="s">
        <v>195</v>
      </c>
      <c r="O63" s="69"/>
    </row>
    <row r="64" spans="1:15" ht="18.75" customHeight="1" thickBot="1">
      <c r="A64" s="1107"/>
      <c r="B64" s="643" t="s">
        <v>179</v>
      </c>
      <c r="C64" s="1133">
        <f t="shared" si="9"/>
        <v>0</v>
      </c>
      <c r="D64" s="404"/>
      <c r="E64" s="404"/>
      <c r="F64" s="404"/>
      <c r="G64" s="404"/>
      <c r="H64" s="404"/>
      <c r="I64" s="404"/>
      <c r="J64" s="404"/>
      <c r="K64" s="404"/>
      <c r="L64" s="404"/>
      <c r="M64" s="3" t="s">
        <v>613</v>
      </c>
      <c r="N64" s="341" t="s">
        <v>99</v>
      </c>
      <c r="O64" s="70"/>
    </row>
    <row r="65" spans="1:15" ht="18.75" customHeight="1">
      <c r="A65" s="1107"/>
      <c r="B65" s="739" t="s">
        <v>1487</v>
      </c>
      <c r="C65" s="443">
        <f t="shared" si="9"/>
        <v>0</v>
      </c>
      <c r="D65" s="443">
        <f t="shared" ref="D65:K65" si="11">SUM(D51:D64)</f>
        <v>0</v>
      </c>
      <c r="E65" s="443">
        <f t="shared" si="11"/>
        <v>0</v>
      </c>
      <c r="F65" s="443">
        <f t="shared" si="11"/>
        <v>0</v>
      </c>
      <c r="G65" s="443">
        <f t="shared" si="11"/>
        <v>0</v>
      </c>
      <c r="H65" s="443">
        <f t="shared" si="11"/>
        <v>0</v>
      </c>
      <c r="I65" s="443">
        <f t="shared" si="11"/>
        <v>0</v>
      </c>
      <c r="J65" s="443">
        <f t="shared" si="11"/>
        <v>0</v>
      </c>
      <c r="K65" s="443">
        <f t="shared" si="11"/>
        <v>0</v>
      </c>
      <c r="L65" s="443">
        <f>SUM(L51:L64)</f>
        <v>0</v>
      </c>
      <c r="M65" s="3" t="s">
        <v>852</v>
      </c>
      <c r="N65" s="658" t="s">
        <v>98</v>
      </c>
      <c r="O65" s="70"/>
    </row>
    <row r="66" spans="1:15" ht="18.75" customHeight="1">
      <c r="A66" s="1107"/>
      <c r="B66" s="740" t="s">
        <v>1488</v>
      </c>
      <c r="C66" s="1133">
        <f t="shared" si="9"/>
        <v>0</v>
      </c>
      <c r="D66" s="404"/>
      <c r="E66" s="404"/>
      <c r="F66" s="404"/>
      <c r="G66" s="404"/>
      <c r="H66" s="404"/>
      <c r="I66" s="404"/>
      <c r="J66" s="404"/>
      <c r="K66" s="404"/>
      <c r="L66" s="404"/>
      <c r="M66" s="3" t="s">
        <v>853</v>
      </c>
      <c r="N66" s="741" t="s">
        <v>182</v>
      </c>
      <c r="O66" s="70"/>
    </row>
    <row r="67" spans="1:15" ht="18.75" customHeight="1">
      <c r="A67" s="1107"/>
      <c r="B67" s="594" t="s">
        <v>892</v>
      </c>
      <c r="C67" s="1133">
        <f t="shared" si="9"/>
        <v>0</v>
      </c>
      <c r="D67" s="404"/>
      <c r="E67" s="404"/>
      <c r="F67" s="404"/>
      <c r="G67" s="404"/>
      <c r="H67" s="404"/>
      <c r="I67" s="404"/>
      <c r="J67" s="404"/>
      <c r="K67" s="404"/>
      <c r="L67" s="404"/>
      <c r="M67" s="3" t="s">
        <v>854</v>
      </c>
      <c r="N67" s="341" t="s">
        <v>100</v>
      </c>
      <c r="O67" s="70"/>
    </row>
    <row r="68" spans="1:15" s="446" customFormat="1" ht="18.75" customHeight="1" thickBot="1">
      <c r="A68" s="1107"/>
      <c r="B68" s="594" t="s">
        <v>1344</v>
      </c>
      <c r="C68" s="1133">
        <f t="shared" si="9"/>
        <v>0</v>
      </c>
      <c r="D68" s="365"/>
      <c r="E68" s="365"/>
      <c r="F68" s="365"/>
      <c r="G68" s="365"/>
      <c r="H68" s="365"/>
      <c r="I68" s="365"/>
      <c r="J68" s="365"/>
      <c r="K68" s="365"/>
      <c r="L68" s="365"/>
      <c r="M68" s="906" t="s">
        <v>1340</v>
      </c>
      <c r="N68" s="341"/>
      <c r="O68" s="145"/>
    </row>
    <row r="69" spans="1:15" ht="18.75" customHeight="1">
      <c r="A69" s="1107"/>
      <c r="B69" s="736" t="s">
        <v>1489</v>
      </c>
      <c r="C69" s="443">
        <f t="shared" si="9"/>
        <v>0</v>
      </c>
      <c r="D69" s="443">
        <f>SUM(D66:D68)</f>
        <v>0</v>
      </c>
      <c r="E69" s="443">
        <f t="shared" ref="E69:L69" si="12">SUM(E66:E68)</f>
        <v>0</v>
      </c>
      <c r="F69" s="443">
        <f t="shared" si="12"/>
        <v>0</v>
      </c>
      <c r="G69" s="443">
        <f t="shared" si="12"/>
        <v>0</v>
      </c>
      <c r="H69" s="443">
        <f t="shared" si="12"/>
        <v>0</v>
      </c>
      <c r="I69" s="443">
        <f t="shared" si="12"/>
        <v>0</v>
      </c>
      <c r="J69" s="443">
        <f t="shared" si="12"/>
        <v>0</v>
      </c>
      <c r="K69" s="443">
        <f t="shared" si="12"/>
        <v>0</v>
      </c>
      <c r="L69" s="443">
        <f t="shared" si="12"/>
        <v>0</v>
      </c>
      <c r="M69" s="3" t="s">
        <v>855</v>
      </c>
      <c r="N69" s="341" t="s">
        <v>98</v>
      </c>
      <c r="O69" s="70"/>
    </row>
    <row r="70" spans="1:15" ht="18.75" customHeight="1">
      <c r="A70" s="1107"/>
      <c r="B70" s="736" t="s">
        <v>902</v>
      </c>
      <c r="C70" s="1133">
        <f t="shared" si="9"/>
        <v>0</v>
      </c>
      <c r="D70" s="679"/>
      <c r="E70" s="679"/>
      <c r="F70" s="679"/>
      <c r="G70" s="679"/>
      <c r="H70" s="679"/>
      <c r="I70" s="679"/>
      <c r="J70" s="679"/>
      <c r="K70" s="679"/>
      <c r="L70" s="679"/>
      <c r="M70" s="3" t="s">
        <v>856</v>
      </c>
      <c r="N70" s="341" t="s">
        <v>98</v>
      </c>
      <c r="O70" s="70"/>
    </row>
    <row r="71" spans="1:15" s="446" customFormat="1" ht="18.75" customHeight="1">
      <c r="A71" s="1107"/>
      <c r="B71" s="567" t="s">
        <v>1323</v>
      </c>
      <c r="C71" s="1133">
        <f t="shared" ref="C71" si="13">SUM(D71:L71)</f>
        <v>0</v>
      </c>
      <c r="D71" s="511"/>
      <c r="E71" s="511"/>
      <c r="F71" s="511"/>
      <c r="G71" s="511"/>
      <c r="H71" s="511"/>
      <c r="I71" s="511"/>
      <c r="J71" s="511"/>
      <c r="K71" s="511"/>
      <c r="L71" s="511"/>
      <c r="M71" s="906" t="s">
        <v>1336</v>
      </c>
      <c r="N71" s="341" t="s">
        <v>100</v>
      </c>
      <c r="O71" s="145"/>
    </row>
    <row r="72" spans="1:15" ht="18.75" customHeight="1">
      <c r="A72" s="1107"/>
      <c r="B72" s="643" t="s">
        <v>180</v>
      </c>
      <c r="C72" s="1133">
        <f t="shared" si="9"/>
        <v>0</v>
      </c>
      <c r="D72" s="404"/>
      <c r="E72" s="404"/>
      <c r="F72" s="404"/>
      <c r="G72" s="404"/>
      <c r="H72" s="404"/>
      <c r="I72" s="404"/>
      <c r="J72" s="404"/>
      <c r="K72" s="404"/>
      <c r="L72" s="511"/>
      <c r="M72" s="3" t="s">
        <v>857</v>
      </c>
      <c r="N72" s="341" t="s">
        <v>98</v>
      </c>
      <c r="O72" s="70"/>
    </row>
    <row r="73" spans="1:15" ht="18.75" customHeight="1">
      <c r="A73" s="1107"/>
      <c r="B73" s="643" t="s">
        <v>321</v>
      </c>
      <c r="C73" s="1133">
        <f t="shared" si="9"/>
        <v>0</v>
      </c>
      <c r="D73" s="1205"/>
      <c r="E73" s="404"/>
      <c r="F73" s="404"/>
      <c r="G73" s="404"/>
      <c r="H73" s="404"/>
      <c r="I73" s="404"/>
      <c r="J73" s="404"/>
      <c r="K73" s="404"/>
      <c r="L73" s="404"/>
      <c r="M73" s="3" t="s">
        <v>858</v>
      </c>
      <c r="N73" s="341" t="s">
        <v>182</v>
      </c>
      <c r="O73" s="70"/>
    </row>
    <row r="74" spans="1:15" ht="18.75" customHeight="1">
      <c r="A74" s="1107"/>
      <c r="B74" s="737" t="s">
        <v>928</v>
      </c>
      <c r="C74" s="1133">
        <f t="shared" si="9"/>
        <v>0</v>
      </c>
      <c r="D74" s="1205"/>
      <c r="E74" s="404"/>
      <c r="F74" s="404"/>
      <c r="G74" s="404"/>
      <c r="H74" s="404"/>
      <c r="I74" s="404"/>
      <c r="J74" s="404"/>
      <c r="K74" s="404"/>
      <c r="L74" s="404"/>
      <c r="M74" s="3" t="s">
        <v>1013</v>
      </c>
      <c r="N74" s="341" t="s">
        <v>43</v>
      </c>
      <c r="O74" s="70"/>
    </row>
    <row r="75" spans="1:15" ht="18.75" customHeight="1">
      <c r="A75" s="1107"/>
      <c r="B75" s="424" t="s">
        <v>151</v>
      </c>
      <c r="C75" s="1133">
        <f t="shared" si="9"/>
        <v>0</v>
      </c>
      <c r="D75" s="404"/>
      <c r="E75" s="404"/>
      <c r="F75" s="404"/>
      <c r="G75" s="404"/>
      <c r="H75" s="404"/>
      <c r="I75" s="404"/>
      <c r="J75" s="404"/>
      <c r="K75" s="404"/>
      <c r="L75" s="404"/>
      <c r="M75" s="3" t="s">
        <v>859</v>
      </c>
      <c r="N75" s="341" t="s">
        <v>98</v>
      </c>
      <c r="O75" s="70"/>
    </row>
    <row r="76" spans="1:15" ht="18.75" customHeight="1">
      <c r="A76" s="1107"/>
      <c r="B76" s="424" t="s">
        <v>672</v>
      </c>
      <c r="C76" s="1133">
        <f t="shared" si="9"/>
        <v>0</v>
      </c>
      <c r="D76" s="404"/>
      <c r="E76" s="404"/>
      <c r="F76" s="404"/>
      <c r="G76" s="404"/>
      <c r="H76" s="404"/>
      <c r="I76" s="404"/>
      <c r="J76" s="404"/>
      <c r="K76" s="404"/>
      <c r="L76" s="1132"/>
      <c r="M76" s="3" t="s">
        <v>860</v>
      </c>
      <c r="N76" s="341" t="s">
        <v>99</v>
      </c>
      <c r="O76" s="70"/>
    </row>
    <row r="77" spans="1:15" ht="29.25" customHeight="1">
      <c r="A77" s="1107"/>
      <c r="B77" s="424" t="s">
        <v>1328</v>
      </c>
      <c r="C77" s="1133">
        <f t="shared" si="9"/>
        <v>0</v>
      </c>
      <c r="D77" s="404"/>
      <c r="E77" s="404"/>
      <c r="F77" s="404"/>
      <c r="G77" s="404"/>
      <c r="H77" s="404"/>
      <c r="I77" s="404"/>
      <c r="J77" s="404"/>
      <c r="K77" s="404"/>
      <c r="L77" s="511"/>
      <c r="M77" s="3" t="s">
        <v>861</v>
      </c>
      <c r="N77" s="341" t="s">
        <v>100</v>
      </c>
      <c r="O77" s="70"/>
    </row>
    <row r="78" spans="1:15" ht="18.75" customHeight="1" thickBot="1">
      <c r="A78" s="1107"/>
      <c r="B78" s="643" t="s">
        <v>179</v>
      </c>
      <c r="C78" s="1133">
        <f t="shared" si="9"/>
        <v>0</v>
      </c>
      <c r="D78" s="404"/>
      <c r="E78" s="404"/>
      <c r="F78" s="404"/>
      <c r="G78" s="404"/>
      <c r="H78" s="404"/>
      <c r="I78" s="404"/>
      <c r="J78" s="404"/>
      <c r="K78" s="404"/>
      <c r="L78" s="511"/>
      <c r="M78" s="3" t="s">
        <v>862</v>
      </c>
      <c r="N78" s="341" t="s">
        <v>100</v>
      </c>
      <c r="O78" s="70"/>
    </row>
    <row r="79" spans="1:15" ht="18.75" customHeight="1">
      <c r="A79" s="1107"/>
      <c r="B79" s="363" t="s">
        <v>1490</v>
      </c>
      <c r="C79" s="443">
        <f t="shared" si="9"/>
        <v>0</v>
      </c>
      <c r="D79" s="443">
        <f t="shared" ref="D79:L79" si="14">SUM(D69:D78)</f>
        <v>0</v>
      </c>
      <c r="E79" s="443">
        <f t="shared" si="14"/>
        <v>0</v>
      </c>
      <c r="F79" s="443">
        <f t="shared" si="14"/>
        <v>0</v>
      </c>
      <c r="G79" s="443">
        <f t="shared" si="14"/>
        <v>0</v>
      </c>
      <c r="H79" s="443">
        <f t="shared" si="14"/>
        <v>0</v>
      </c>
      <c r="I79" s="443">
        <f t="shared" si="14"/>
        <v>0</v>
      </c>
      <c r="J79" s="443">
        <f t="shared" si="14"/>
        <v>0</v>
      </c>
      <c r="K79" s="443">
        <f t="shared" si="14"/>
        <v>0</v>
      </c>
      <c r="L79" s="443">
        <f t="shared" si="14"/>
        <v>0</v>
      </c>
      <c r="M79" s="716" t="s">
        <v>898</v>
      </c>
      <c r="N79" s="490" t="s">
        <v>98</v>
      </c>
      <c r="O79" s="70"/>
    </row>
    <row r="80" spans="1:15" s="1105" customFormat="1" ht="18.75" customHeight="1">
      <c r="A80" s="1107"/>
      <c r="B80" s="108"/>
      <c r="C80" s="1236"/>
      <c r="D80" s="1236"/>
      <c r="E80" s="1236"/>
      <c r="F80" s="1236"/>
      <c r="G80" s="1236"/>
      <c r="H80" s="1236"/>
      <c r="I80" s="1236"/>
      <c r="J80" s="1236"/>
      <c r="K80" s="1236"/>
      <c r="L80" s="1236"/>
      <c r="M80" s="1247"/>
      <c r="N80" s="148"/>
      <c r="O80" s="145"/>
    </row>
    <row r="81" spans="1:15">
      <c r="A81" s="1107"/>
      <c r="B81" s="108"/>
      <c r="C81" s="103"/>
      <c r="D81" s="103"/>
      <c r="E81" s="103"/>
      <c r="F81" s="103"/>
      <c r="G81" s="103"/>
      <c r="H81" s="103"/>
      <c r="I81" s="103"/>
      <c r="J81" s="103"/>
      <c r="K81" s="103"/>
      <c r="L81" s="103"/>
      <c r="M81" s="1246" t="s">
        <v>1635</v>
      </c>
      <c r="N81" s="1248">
        <v>3</v>
      </c>
      <c r="O81" s="70"/>
    </row>
    <row r="82" spans="1:15">
      <c r="A82" s="1107"/>
      <c r="B82" s="717"/>
      <c r="C82" s="718" t="s">
        <v>760</v>
      </c>
      <c r="D82" s="718" t="s">
        <v>761</v>
      </c>
      <c r="E82" s="718" t="s">
        <v>762</v>
      </c>
      <c r="F82" s="718" t="s">
        <v>763</v>
      </c>
      <c r="G82" s="718" t="s">
        <v>764</v>
      </c>
      <c r="H82" s="718" t="s">
        <v>765</v>
      </c>
      <c r="I82" s="718" t="s">
        <v>766</v>
      </c>
      <c r="J82" s="718" t="s">
        <v>767</v>
      </c>
      <c r="K82" s="718" t="s">
        <v>676</v>
      </c>
      <c r="L82" s="718" t="s">
        <v>677</v>
      </c>
      <c r="M82" s="718" t="s">
        <v>95</v>
      </c>
      <c r="N82" s="719"/>
      <c r="O82" s="70"/>
    </row>
    <row r="83" spans="1:15" ht="45">
      <c r="A83" s="33"/>
      <c r="B83" s="720" t="s">
        <v>863</v>
      </c>
      <c r="C83" s="456" t="s">
        <v>33</v>
      </c>
      <c r="D83" s="456" t="s">
        <v>359</v>
      </c>
      <c r="E83" s="456" t="s">
        <v>361</v>
      </c>
      <c r="F83" s="456" t="s">
        <v>362</v>
      </c>
      <c r="G83" s="456" t="s">
        <v>364</v>
      </c>
      <c r="H83" s="456" t="s">
        <v>363</v>
      </c>
      <c r="I83" s="456" t="s">
        <v>360</v>
      </c>
      <c r="J83" s="456" t="s">
        <v>661</v>
      </c>
      <c r="K83" s="456" t="s">
        <v>59</v>
      </c>
      <c r="L83" s="456" t="s">
        <v>624</v>
      </c>
      <c r="M83" s="647"/>
      <c r="N83" s="1224" t="s">
        <v>141</v>
      </c>
      <c r="O83" s="1225"/>
    </row>
    <row r="84" spans="1:15">
      <c r="A84" s="33"/>
      <c r="B84" s="721"/>
      <c r="C84" s="367" t="s">
        <v>97</v>
      </c>
      <c r="D84" s="367" t="s">
        <v>97</v>
      </c>
      <c r="E84" s="367" t="s">
        <v>97</v>
      </c>
      <c r="F84" s="367" t="s">
        <v>97</v>
      </c>
      <c r="G84" s="367" t="s">
        <v>97</v>
      </c>
      <c r="H84" s="367" t="s">
        <v>97</v>
      </c>
      <c r="I84" s="367" t="s">
        <v>97</v>
      </c>
      <c r="J84" s="367" t="s">
        <v>97</v>
      </c>
      <c r="K84" s="367" t="s">
        <v>97</v>
      </c>
      <c r="L84" s="367" t="s">
        <v>97</v>
      </c>
      <c r="M84" s="526" t="s">
        <v>96</v>
      </c>
      <c r="N84" s="288" t="s">
        <v>142</v>
      </c>
      <c r="O84" s="70"/>
    </row>
    <row r="85" spans="1:15" ht="27" customHeight="1">
      <c r="A85" s="33"/>
      <c r="B85" s="417" t="s">
        <v>197</v>
      </c>
      <c r="C85" s="357"/>
      <c r="D85" s="358"/>
      <c r="E85" s="358"/>
      <c r="F85" s="358"/>
      <c r="G85" s="358"/>
      <c r="H85" s="358"/>
      <c r="I85" s="358"/>
      <c r="J85" s="358"/>
      <c r="K85" s="358"/>
      <c r="L85" s="358"/>
      <c r="M85" s="357"/>
      <c r="N85" s="723"/>
      <c r="O85" s="81"/>
    </row>
    <row r="86" spans="1:15" ht="18.75" customHeight="1">
      <c r="A86" s="33"/>
      <c r="B86" s="724" t="s">
        <v>1491</v>
      </c>
      <c r="C86" s="1133">
        <f>SUM(D86:L86)</f>
        <v>0</v>
      </c>
      <c r="D86" s="442"/>
      <c r="E86" s="442"/>
      <c r="F86" s="442"/>
      <c r="G86" s="442"/>
      <c r="H86" s="442"/>
      <c r="I86" s="442"/>
      <c r="J86" s="442"/>
      <c r="K86" s="442"/>
      <c r="L86" s="442"/>
      <c r="M86" s="467" t="s">
        <v>15</v>
      </c>
      <c r="N86" s="725" t="s">
        <v>98</v>
      </c>
      <c r="O86" s="70"/>
    </row>
    <row r="87" spans="1:15" ht="18.75" customHeight="1">
      <c r="A87" s="33"/>
      <c r="B87" s="724" t="s">
        <v>1492</v>
      </c>
      <c r="C87" s="1133">
        <f>SUM(D87:L87)</f>
        <v>0</v>
      </c>
      <c r="D87" s="442"/>
      <c r="E87" s="442"/>
      <c r="F87" s="442"/>
      <c r="G87" s="442"/>
      <c r="H87" s="442"/>
      <c r="I87" s="442"/>
      <c r="J87" s="442"/>
      <c r="K87" s="442"/>
      <c r="L87" s="442"/>
      <c r="M87" s="467" t="s">
        <v>909</v>
      </c>
      <c r="N87" s="725" t="s">
        <v>182</v>
      </c>
      <c r="O87" s="70"/>
    </row>
    <row r="88" spans="1:15" ht="18.75" customHeight="1" thickBot="1">
      <c r="A88" s="33"/>
      <c r="B88" s="726" t="s">
        <v>1493</v>
      </c>
      <c r="C88" s="1133">
        <f>SUM(D88:L88)</f>
        <v>0</v>
      </c>
      <c r="D88" s="1124">
        <f t="shared" ref="D88:L88" si="15">D89-SUM(D86:D87)</f>
        <v>0</v>
      </c>
      <c r="E88" s="1124">
        <f t="shared" si="15"/>
        <v>0</v>
      </c>
      <c r="F88" s="1124">
        <f t="shared" si="15"/>
        <v>0</v>
      </c>
      <c r="G88" s="1124">
        <f t="shared" si="15"/>
        <v>0</v>
      </c>
      <c r="H88" s="1124">
        <f t="shared" si="15"/>
        <v>0</v>
      </c>
      <c r="I88" s="1124">
        <f t="shared" si="15"/>
        <v>0</v>
      </c>
      <c r="J88" s="1124">
        <f t="shared" si="15"/>
        <v>0</v>
      </c>
      <c r="K88" s="1124">
        <f t="shared" si="15"/>
        <v>0</v>
      </c>
      <c r="L88" s="1124">
        <f t="shared" si="15"/>
        <v>0</v>
      </c>
      <c r="M88" s="528" t="s">
        <v>274</v>
      </c>
      <c r="N88" s="341" t="s">
        <v>98</v>
      </c>
      <c r="O88" s="70"/>
    </row>
    <row r="89" spans="1:15" ht="18.75" customHeight="1">
      <c r="A89" s="33"/>
      <c r="B89" s="369" t="s">
        <v>1494</v>
      </c>
      <c r="C89" s="443">
        <f t="shared" ref="C89:L89" si="16">C28-C42</f>
        <v>0</v>
      </c>
      <c r="D89" s="443">
        <f t="shared" si="16"/>
        <v>0</v>
      </c>
      <c r="E89" s="443">
        <f t="shared" si="16"/>
        <v>0</v>
      </c>
      <c r="F89" s="443">
        <f t="shared" si="16"/>
        <v>0</v>
      </c>
      <c r="G89" s="443">
        <f t="shared" si="16"/>
        <v>0</v>
      </c>
      <c r="H89" s="443">
        <f t="shared" si="16"/>
        <v>0</v>
      </c>
      <c r="I89" s="443">
        <f t="shared" si="16"/>
        <v>0</v>
      </c>
      <c r="J89" s="443">
        <f t="shared" si="16"/>
        <v>0</v>
      </c>
      <c r="K89" s="443">
        <f t="shared" si="16"/>
        <v>0</v>
      </c>
      <c r="L89" s="443">
        <f t="shared" si="16"/>
        <v>0</v>
      </c>
      <c r="M89" s="670" t="s">
        <v>31</v>
      </c>
      <c r="N89" s="658" t="s">
        <v>98</v>
      </c>
      <c r="O89" s="70"/>
    </row>
    <row r="90" spans="1:15" ht="18.75" customHeight="1">
      <c r="A90" s="33"/>
      <c r="B90" s="727" t="s">
        <v>197</v>
      </c>
      <c r="C90" s="728"/>
      <c r="D90" s="729"/>
      <c r="E90" s="729"/>
      <c r="F90" s="729"/>
      <c r="G90" s="729"/>
      <c r="H90" s="729"/>
      <c r="I90" s="729"/>
      <c r="J90" s="729"/>
      <c r="K90" s="729"/>
      <c r="L90" s="729"/>
      <c r="M90" s="728"/>
      <c r="N90" s="730"/>
      <c r="O90" s="81"/>
    </row>
    <row r="91" spans="1:15" ht="18.75" customHeight="1">
      <c r="A91" s="33"/>
      <c r="B91" s="724" t="s">
        <v>1495</v>
      </c>
      <c r="C91" s="1133">
        <f>SUM(D91:L91)</f>
        <v>0</v>
      </c>
      <c r="D91" s="404"/>
      <c r="E91" s="404"/>
      <c r="F91" s="404"/>
      <c r="G91" s="404"/>
      <c r="H91" s="404"/>
      <c r="I91" s="404"/>
      <c r="J91" s="404"/>
      <c r="K91" s="404"/>
      <c r="L91" s="404"/>
      <c r="M91" s="467" t="s">
        <v>910</v>
      </c>
      <c r="N91" s="725" t="s">
        <v>98</v>
      </c>
      <c r="O91" s="70"/>
    </row>
    <row r="92" spans="1:15" ht="18.75" customHeight="1">
      <c r="A92" s="33"/>
      <c r="B92" s="724" t="s">
        <v>1496</v>
      </c>
      <c r="C92" s="1133">
        <f>SUM(D92:L92)</f>
        <v>0</v>
      </c>
      <c r="D92" s="404"/>
      <c r="E92" s="404"/>
      <c r="F92" s="404"/>
      <c r="G92" s="404"/>
      <c r="H92" s="404"/>
      <c r="I92" s="404"/>
      <c r="J92" s="404"/>
      <c r="K92" s="404"/>
      <c r="L92" s="404"/>
      <c r="M92" s="467" t="s">
        <v>275</v>
      </c>
      <c r="N92" s="725" t="s">
        <v>182</v>
      </c>
      <c r="O92" s="70"/>
    </row>
    <row r="93" spans="1:15" ht="18.75" customHeight="1" thickBot="1">
      <c r="A93" s="33"/>
      <c r="B93" s="724" t="s">
        <v>1497</v>
      </c>
      <c r="C93" s="1133">
        <f>SUM(D93:L93)</f>
        <v>0</v>
      </c>
      <c r="D93" s="1124">
        <f t="shared" ref="D93:L93" si="17">D94-SUM(D91:D92)</f>
        <v>0</v>
      </c>
      <c r="E93" s="1124">
        <f t="shared" si="17"/>
        <v>0</v>
      </c>
      <c r="F93" s="1124">
        <f t="shared" si="17"/>
        <v>0</v>
      </c>
      <c r="G93" s="1124">
        <f t="shared" si="17"/>
        <v>0</v>
      </c>
      <c r="H93" s="1124">
        <f t="shared" si="17"/>
        <v>0</v>
      </c>
      <c r="I93" s="1124">
        <f t="shared" si="17"/>
        <v>0</v>
      </c>
      <c r="J93" s="1124">
        <f t="shared" si="17"/>
        <v>0</v>
      </c>
      <c r="K93" s="1124">
        <f t="shared" si="17"/>
        <v>0</v>
      </c>
      <c r="L93" s="1124">
        <f t="shared" si="17"/>
        <v>0</v>
      </c>
      <c r="M93" s="528" t="s">
        <v>32</v>
      </c>
      <c r="N93" s="341" t="s">
        <v>98</v>
      </c>
      <c r="O93" s="70"/>
    </row>
    <row r="94" spans="1:15" ht="18.75" customHeight="1">
      <c r="A94" s="33"/>
      <c r="B94" s="363" t="s">
        <v>1498</v>
      </c>
      <c r="C94" s="443">
        <f>C14-C32</f>
        <v>0</v>
      </c>
      <c r="D94" s="443">
        <f>D14-D32</f>
        <v>0</v>
      </c>
      <c r="E94" s="443">
        <f t="shared" ref="E94:K94" si="18">E14-E32</f>
        <v>0</v>
      </c>
      <c r="F94" s="443">
        <f>F14-F32</f>
        <v>0</v>
      </c>
      <c r="G94" s="443">
        <f t="shared" si="18"/>
        <v>0</v>
      </c>
      <c r="H94" s="443">
        <f t="shared" si="18"/>
        <v>0</v>
      </c>
      <c r="I94" s="443">
        <f t="shared" si="18"/>
        <v>0</v>
      </c>
      <c r="J94" s="443">
        <f t="shared" si="18"/>
        <v>0</v>
      </c>
      <c r="K94" s="443">
        <f t="shared" si="18"/>
        <v>0</v>
      </c>
      <c r="L94" s="443">
        <f>L14-L32</f>
        <v>0</v>
      </c>
      <c r="M94" s="387" t="s">
        <v>276</v>
      </c>
      <c r="N94" s="490" t="s">
        <v>98</v>
      </c>
      <c r="O94" s="70"/>
    </row>
    <row r="95" spans="1:15">
      <c r="A95" s="33"/>
      <c r="B95" s="95"/>
      <c r="C95" s="33"/>
      <c r="D95" s="33"/>
      <c r="E95" s="33"/>
      <c r="F95" s="33"/>
      <c r="G95" s="33"/>
      <c r="H95" s="33"/>
      <c r="I95" s="33"/>
      <c r="J95" s="33"/>
      <c r="K95" s="33"/>
      <c r="L95" s="33"/>
      <c r="M95" s="33"/>
      <c r="N95" s="33"/>
      <c r="O95" s="33"/>
    </row>
    <row r="96" spans="1:15">
      <c r="A96" s="1112"/>
    </row>
    <row r="97" spans="1:1">
      <c r="A97" s="1112"/>
    </row>
    <row r="98" spans="1:1">
      <c r="A98" s="1112"/>
    </row>
  </sheetData>
  <sheetProtection password="F015" sheet="1" objects="1" scenarios="1"/>
  <sortState ref="B84:B85">
    <sortCondition descending="1" ref="B84"/>
  </sortState>
  <customSheetViews>
    <customSheetView guid="{E4F26FFA-5313-49C9-9365-CBA576C57791}" scale="85" showGridLines="0" fitToPage="1" showRuler="0">
      <selection activeCell="B39" sqref="B39"/>
      <pageMargins left="0.74803149606299213" right="0.74803149606299213" top="0.3" bottom="0.34" header="0.21" footer="0.17"/>
      <pageSetup paperSize="9" scale="83" orientation="landscape" horizontalDpi="300" verticalDpi="300" r:id="rId1"/>
      <headerFooter alignWithMargins="0"/>
    </customSheetView>
  </customSheetViews>
  <phoneticPr fontId="0" type="noConversion"/>
  <printOptions gridLinesSet="0"/>
  <pageMargins left="0.74803149606299213" right="0.35433070866141736" top="0.35433070866141736" bottom="0.39370078740157483" header="0.19685039370078741" footer="0.19685039370078741"/>
  <pageSetup paperSize="9" scale="43" fitToHeight="2" orientation="landscape" horizontalDpi="300" verticalDpi="300" r:id="rId2"/>
  <headerFooter alignWithMargins="0"/>
  <ignoredErrors>
    <ignoredError sqref="C10:L10 M20:M23 M37:M42 C47:L47 C84:L84 M12:M13 M86:M95 M30:M34 M56:M79 M48:M54" numberStoredAsText="1"/>
    <ignoredError sqref="D29:L29" unlockedFormula="1"/>
    <ignoredError sqref="C35 C19:C29 C13:C15 C31:C33 C17 C38:C40" formulaRange="1"/>
    <ignoredError sqref="C34"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P154"/>
  <sheetViews>
    <sheetView showGridLines="0" zoomScale="80" zoomScaleNormal="80" workbookViewId="0"/>
  </sheetViews>
  <sheetFormatPr defaultColWidth="10.7109375" defaultRowHeight="12.75"/>
  <cols>
    <col min="1" max="1" width="6.42578125" style="17" customWidth="1"/>
    <col min="2" max="2" width="51.7109375" style="19" customWidth="1"/>
    <col min="3" max="3" width="14.140625" style="17" customWidth="1"/>
    <col min="4" max="4" width="12.85546875" style="17" bestFit="1" customWidth="1"/>
    <col min="5" max="5" width="13.140625" style="17" bestFit="1" customWidth="1"/>
    <col min="6" max="6" width="14.5703125" style="17" customWidth="1"/>
    <col min="7" max="7" width="15" style="17" customWidth="1"/>
    <col min="8" max="8" width="13.140625" style="17" bestFit="1" customWidth="1"/>
    <col min="9" max="9" width="12.5703125" style="17" bestFit="1" customWidth="1"/>
    <col min="10" max="10" width="12.5703125" style="17" customWidth="1"/>
    <col min="11" max="11" width="13.140625" style="17" bestFit="1" customWidth="1"/>
    <col min="12" max="12" width="13.140625" style="17" customWidth="1"/>
    <col min="13" max="13" width="9.5703125" style="17" customWidth="1"/>
    <col min="14" max="14" width="10.5703125" style="17" customWidth="1"/>
    <col min="15" max="16384" width="10.7109375" style="17"/>
  </cols>
  <sheetData>
    <row r="1" spans="1:14" ht="15.75">
      <c r="A1" s="33"/>
      <c r="B1" s="42" t="s">
        <v>158</v>
      </c>
      <c r="C1" s="33"/>
      <c r="D1" s="33"/>
      <c r="E1" s="33"/>
      <c r="F1" s="33"/>
      <c r="G1" s="33"/>
      <c r="H1" s="33"/>
      <c r="I1" s="33"/>
      <c r="J1" s="33"/>
      <c r="K1" s="33"/>
      <c r="L1" s="33"/>
      <c r="M1" s="33"/>
      <c r="N1" s="33"/>
    </row>
    <row r="2" spans="1:14">
      <c r="A2" s="33"/>
      <c r="B2" s="43"/>
      <c r="C2" s="33"/>
      <c r="D2" s="33"/>
      <c r="E2" s="33"/>
      <c r="F2" s="33"/>
      <c r="G2" s="33"/>
      <c r="H2" s="33"/>
      <c r="I2" s="33"/>
      <c r="J2" s="33"/>
      <c r="K2" s="33"/>
      <c r="L2" s="33"/>
      <c r="M2" s="33"/>
      <c r="N2" s="33"/>
    </row>
    <row r="3" spans="1:14">
      <c r="A3" s="33"/>
      <c r="B3" s="44" t="s">
        <v>1456</v>
      </c>
      <c r="C3" s="33"/>
      <c r="D3" s="33"/>
      <c r="E3" s="33"/>
      <c r="F3" s="33"/>
      <c r="G3" s="33"/>
      <c r="H3" s="33"/>
      <c r="I3" s="33"/>
      <c r="J3" s="33"/>
      <c r="K3" s="33"/>
      <c r="L3" s="33"/>
      <c r="M3" s="33"/>
      <c r="N3" s="33"/>
    </row>
    <row r="4" spans="1:14">
      <c r="A4" s="33"/>
      <c r="B4" s="101" t="s">
        <v>691</v>
      </c>
      <c r="C4" s="33"/>
      <c r="D4" s="33"/>
      <c r="E4" s="33"/>
      <c r="F4" s="33"/>
      <c r="G4" s="33"/>
      <c r="H4" s="33"/>
      <c r="I4" s="33"/>
      <c r="J4" s="33"/>
      <c r="K4" s="33"/>
      <c r="L4" s="33"/>
      <c r="M4" s="33"/>
      <c r="N4" s="33"/>
    </row>
    <row r="5" spans="1:14">
      <c r="A5" s="33"/>
      <c r="B5" s="34"/>
      <c r="C5" s="33"/>
      <c r="D5" s="33"/>
      <c r="E5" s="33"/>
      <c r="F5" s="33"/>
      <c r="G5" s="33"/>
      <c r="H5" s="33"/>
      <c r="I5" s="33"/>
      <c r="J5" s="33"/>
      <c r="K5" s="33"/>
      <c r="L5" s="141"/>
      <c r="M5" s="141"/>
      <c r="N5" s="33"/>
    </row>
    <row r="6" spans="1:14">
      <c r="A6" s="33"/>
      <c r="B6" s="44" t="s">
        <v>48</v>
      </c>
      <c r="C6" s="33"/>
      <c r="D6" s="33"/>
      <c r="E6" s="33"/>
      <c r="F6" s="33"/>
      <c r="G6" s="33"/>
      <c r="H6" s="33"/>
      <c r="I6" s="33"/>
      <c r="J6" s="33"/>
      <c r="K6" s="33"/>
      <c r="L6" s="141"/>
      <c r="M6" s="141"/>
      <c r="N6" s="33"/>
    </row>
    <row r="7" spans="1:14">
      <c r="A7" s="33"/>
      <c r="B7" s="41"/>
      <c r="C7" s="33"/>
      <c r="D7" s="33"/>
      <c r="E7" s="33"/>
      <c r="F7" s="33"/>
      <c r="G7" s="33"/>
      <c r="H7" s="33"/>
      <c r="I7" s="33"/>
      <c r="J7" s="33"/>
      <c r="K7" s="33"/>
      <c r="L7" s="141"/>
      <c r="M7" s="1239" t="s">
        <v>1635</v>
      </c>
      <c r="N7" s="1239">
        <v>1</v>
      </c>
    </row>
    <row r="8" spans="1:14">
      <c r="A8" s="33"/>
      <c r="B8" s="830"/>
      <c r="C8" s="833" t="s">
        <v>768</v>
      </c>
      <c r="D8" s="833" t="s">
        <v>769</v>
      </c>
      <c r="E8" s="833" t="s">
        <v>770</v>
      </c>
      <c r="F8" s="833" t="s">
        <v>771</v>
      </c>
      <c r="G8" s="833" t="s">
        <v>772</v>
      </c>
      <c r="H8" s="833" t="s">
        <v>773</v>
      </c>
      <c r="I8" s="833" t="s">
        <v>774</v>
      </c>
      <c r="J8" s="833" t="s">
        <v>775</v>
      </c>
      <c r="K8" s="833" t="s">
        <v>776</v>
      </c>
      <c r="L8" s="833" t="s">
        <v>1213</v>
      </c>
      <c r="M8" s="1249" t="s">
        <v>95</v>
      </c>
      <c r="N8" s="477"/>
    </row>
    <row r="9" spans="1:14" ht="45">
      <c r="A9" s="33"/>
      <c r="B9" s="417" t="s">
        <v>1291</v>
      </c>
      <c r="C9" s="456" t="s">
        <v>33</v>
      </c>
      <c r="D9" s="456" t="s">
        <v>629</v>
      </c>
      <c r="E9" s="456" t="s">
        <v>665</v>
      </c>
      <c r="F9" s="456" t="s">
        <v>666</v>
      </c>
      <c r="G9" s="456" t="s">
        <v>667</v>
      </c>
      <c r="H9" s="456" t="s">
        <v>668</v>
      </c>
      <c r="I9" s="456" t="s">
        <v>669</v>
      </c>
      <c r="J9" s="456" t="s">
        <v>81</v>
      </c>
      <c r="K9" s="456" t="s">
        <v>670</v>
      </c>
      <c r="L9" s="1092" t="s">
        <v>1214</v>
      </c>
      <c r="M9" s="832"/>
      <c r="N9" s="574" t="s">
        <v>141</v>
      </c>
    </row>
    <row r="10" spans="1:14">
      <c r="A10" s="33"/>
      <c r="B10" s="544"/>
      <c r="C10" s="367" t="s">
        <v>97</v>
      </c>
      <c r="D10" s="367" t="s">
        <v>97</v>
      </c>
      <c r="E10" s="367" t="s">
        <v>97</v>
      </c>
      <c r="F10" s="367" t="s">
        <v>97</v>
      </c>
      <c r="G10" s="367" t="s">
        <v>97</v>
      </c>
      <c r="H10" s="367" t="s">
        <v>97</v>
      </c>
      <c r="I10" s="367" t="s">
        <v>97</v>
      </c>
      <c r="J10" s="367" t="s">
        <v>97</v>
      </c>
      <c r="K10" s="367" t="s">
        <v>97</v>
      </c>
      <c r="L10" s="367" t="s">
        <v>97</v>
      </c>
      <c r="M10" s="834" t="s">
        <v>96</v>
      </c>
      <c r="N10" s="492" t="s">
        <v>142</v>
      </c>
    </row>
    <row r="11" spans="1:14" ht="34.5" customHeight="1">
      <c r="A11" s="33"/>
      <c r="B11" s="841" t="s">
        <v>1499</v>
      </c>
      <c r="C11" s="828">
        <f>SUM(D11:L11)</f>
        <v>0</v>
      </c>
      <c r="D11" s="828">
        <f>D64</f>
        <v>0</v>
      </c>
      <c r="E11" s="828">
        <f t="shared" ref="E11:K11" si="0">E64</f>
        <v>0</v>
      </c>
      <c r="F11" s="828">
        <f t="shared" si="0"/>
        <v>0</v>
      </c>
      <c r="G11" s="828">
        <f t="shared" si="0"/>
        <v>0</v>
      </c>
      <c r="H11" s="828">
        <f t="shared" si="0"/>
        <v>0</v>
      </c>
      <c r="I11" s="828">
        <f t="shared" si="0"/>
        <v>0</v>
      </c>
      <c r="J11" s="828">
        <f t="shared" si="0"/>
        <v>0</v>
      </c>
      <c r="K11" s="828">
        <f t="shared" si="0"/>
        <v>0</v>
      </c>
      <c r="L11" s="1100">
        <f t="shared" ref="L11" si="1">L64</f>
        <v>0</v>
      </c>
      <c r="M11" s="834" t="s">
        <v>15</v>
      </c>
      <c r="N11" s="837" t="s">
        <v>98</v>
      </c>
    </row>
    <row r="12" spans="1:14" s="149" customFormat="1" ht="18.75" customHeight="1">
      <c r="A12" s="141"/>
      <c r="B12" s="594" t="s">
        <v>892</v>
      </c>
      <c r="C12" s="1133">
        <f t="shared" ref="C12:C42" si="2">SUM(D12:L12)</f>
        <v>0</v>
      </c>
      <c r="D12" s="829"/>
      <c r="E12" s="829"/>
      <c r="F12" s="829"/>
      <c r="G12" s="829"/>
      <c r="H12" s="829"/>
      <c r="I12" s="829"/>
      <c r="J12" s="829"/>
      <c r="K12" s="829"/>
      <c r="L12" s="1100"/>
      <c r="M12" s="834" t="s">
        <v>274</v>
      </c>
      <c r="N12" s="341" t="s">
        <v>100</v>
      </c>
    </row>
    <row r="13" spans="1:14" ht="18.75" customHeight="1" thickBot="1">
      <c r="A13" s="33"/>
      <c r="B13" s="840" t="s">
        <v>1294</v>
      </c>
      <c r="C13" s="1133">
        <f t="shared" si="2"/>
        <v>0</v>
      </c>
      <c r="D13" s="511"/>
      <c r="E13" s="511"/>
      <c r="F13" s="511"/>
      <c r="G13" s="511"/>
      <c r="H13" s="511"/>
      <c r="I13" s="511"/>
      <c r="J13" s="511"/>
      <c r="K13" s="511"/>
      <c r="L13" s="1100"/>
      <c r="M13" s="834" t="s">
        <v>1104</v>
      </c>
      <c r="N13" s="341" t="s">
        <v>100</v>
      </c>
    </row>
    <row r="14" spans="1:14" ht="18.75" customHeight="1">
      <c r="A14" s="33"/>
      <c r="B14" s="736" t="s">
        <v>1480</v>
      </c>
      <c r="C14" s="443">
        <f t="shared" si="2"/>
        <v>0</v>
      </c>
      <c r="D14" s="443">
        <f>SUM(D11:D13)</f>
        <v>0</v>
      </c>
      <c r="E14" s="443">
        <f t="shared" ref="E14:K14" si="3">SUM(E11:E13)</f>
        <v>0</v>
      </c>
      <c r="F14" s="443">
        <f t="shared" si="3"/>
        <v>0</v>
      </c>
      <c r="G14" s="443">
        <f t="shared" si="3"/>
        <v>0</v>
      </c>
      <c r="H14" s="443">
        <f t="shared" si="3"/>
        <v>0</v>
      </c>
      <c r="I14" s="443">
        <f t="shared" si="3"/>
        <v>0</v>
      </c>
      <c r="J14" s="443">
        <f t="shared" si="3"/>
        <v>0</v>
      </c>
      <c r="K14" s="443">
        <f t="shared" si="3"/>
        <v>0</v>
      </c>
      <c r="L14" s="1100">
        <f t="shared" ref="L14" si="4">SUM(L11:L13)</f>
        <v>0</v>
      </c>
      <c r="M14" s="834" t="s">
        <v>31</v>
      </c>
      <c r="N14" s="341" t="s">
        <v>98</v>
      </c>
    </row>
    <row r="15" spans="1:14" ht="18.75" customHeight="1">
      <c r="A15" s="33"/>
      <c r="B15" s="736" t="s">
        <v>865</v>
      </c>
      <c r="C15" s="1133">
        <f t="shared" si="2"/>
        <v>0</v>
      </c>
      <c r="D15" s="826"/>
      <c r="E15" s="826"/>
      <c r="F15" s="826"/>
      <c r="G15" s="826"/>
      <c r="H15" s="826"/>
      <c r="I15" s="826"/>
      <c r="J15" s="826"/>
      <c r="K15" s="826"/>
      <c r="L15" s="1100"/>
      <c r="M15" s="834" t="s">
        <v>275</v>
      </c>
      <c r="N15" s="341" t="s">
        <v>98</v>
      </c>
    </row>
    <row r="16" spans="1:14" s="153" customFormat="1" ht="18.75" customHeight="1">
      <c r="A16" s="448"/>
      <c r="B16" s="856" t="s">
        <v>1323</v>
      </c>
      <c r="C16" s="1133">
        <f t="shared" si="2"/>
        <v>0</v>
      </c>
      <c r="D16" s="829"/>
      <c r="E16" s="829"/>
      <c r="F16" s="829"/>
      <c r="G16" s="1196"/>
      <c r="H16" s="829"/>
      <c r="I16" s="829"/>
      <c r="J16" s="829"/>
      <c r="K16" s="829"/>
      <c r="L16" s="1100"/>
      <c r="M16" s="834" t="s">
        <v>1005</v>
      </c>
      <c r="N16" s="341" t="s">
        <v>100</v>
      </c>
    </row>
    <row r="17" spans="1:15" s="149" customFormat="1" ht="18.75" customHeight="1">
      <c r="A17" s="141"/>
      <c r="B17" s="643" t="s">
        <v>178</v>
      </c>
      <c r="C17" s="1133">
        <f t="shared" si="2"/>
        <v>0</v>
      </c>
      <c r="D17" s="829"/>
      <c r="E17" s="829"/>
      <c r="F17" s="829"/>
      <c r="G17" s="1196"/>
      <c r="H17" s="829"/>
      <c r="I17" s="829"/>
      <c r="J17" s="829"/>
      <c r="K17" s="829"/>
      <c r="L17" s="1100"/>
      <c r="M17" s="834" t="s">
        <v>32</v>
      </c>
      <c r="N17" s="341" t="s">
        <v>182</v>
      </c>
    </row>
    <row r="18" spans="1:15" s="1105" customFormat="1" ht="18.75" customHeight="1">
      <c r="A18" s="1107"/>
      <c r="B18" s="1131" t="s">
        <v>1384</v>
      </c>
      <c r="C18" s="1133">
        <f>SUM(D18:L18)</f>
        <v>0</v>
      </c>
      <c r="D18" s="1134"/>
      <c r="E18" s="1134"/>
      <c r="F18" s="1134"/>
      <c r="G18" s="1196"/>
      <c r="H18" s="1134"/>
      <c r="I18" s="1134"/>
      <c r="J18" s="1134"/>
      <c r="K18" s="1134"/>
      <c r="L18" s="1100"/>
      <c r="M18" s="1121" t="s">
        <v>1034</v>
      </c>
      <c r="N18" s="1072" t="s">
        <v>182</v>
      </c>
    </row>
    <row r="19" spans="1:15" ht="18.75" customHeight="1">
      <c r="A19" s="33"/>
      <c r="B19" s="643" t="s">
        <v>899</v>
      </c>
      <c r="C19" s="1133">
        <f t="shared" si="2"/>
        <v>0</v>
      </c>
      <c r="D19" s="829"/>
      <c r="E19" s="829"/>
      <c r="F19" s="829"/>
      <c r="G19" s="1196"/>
      <c r="H19" s="829"/>
      <c r="I19" s="829"/>
      <c r="J19" s="829"/>
      <c r="K19" s="829"/>
      <c r="L19" s="1100"/>
      <c r="M19" s="834" t="s">
        <v>276</v>
      </c>
      <c r="N19" s="341" t="s">
        <v>98</v>
      </c>
    </row>
    <row r="20" spans="1:15" ht="18.75" customHeight="1">
      <c r="A20" s="33"/>
      <c r="B20" s="643" t="s">
        <v>927</v>
      </c>
      <c r="C20" s="1133">
        <f t="shared" si="2"/>
        <v>0</v>
      </c>
      <c r="D20" s="829"/>
      <c r="E20" s="829"/>
      <c r="F20" s="829"/>
      <c r="G20" s="1196"/>
      <c r="H20" s="829"/>
      <c r="I20" s="829"/>
      <c r="J20" s="829"/>
      <c r="K20" s="829"/>
      <c r="L20" s="1100"/>
      <c r="M20" s="834" t="s">
        <v>1007</v>
      </c>
      <c r="N20" s="341" t="s">
        <v>182</v>
      </c>
    </row>
    <row r="21" spans="1:15" ht="18.75" customHeight="1">
      <c r="A21" s="33"/>
      <c r="B21" s="643" t="s">
        <v>321</v>
      </c>
      <c r="C21" s="1133">
        <f t="shared" si="2"/>
        <v>0</v>
      </c>
      <c r="D21" s="829"/>
      <c r="E21" s="1196"/>
      <c r="F21" s="829"/>
      <c r="G21" s="1196"/>
      <c r="H21" s="829"/>
      <c r="I21" s="829"/>
      <c r="J21" s="829"/>
      <c r="K21" s="829"/>
      <c r="L21" s="1100"/>
      <c r="M21" s="834" t="s">
        <v>4</v>
      </c>
      <c r="N21" s="341" t="s">
        <v>43</v>
      </c>
    </row>
    <row r="22" spans="1:15" ht="18.75" customHeight="1">
      <c r="A22" s="33"/>
      <c r="B22" s="643" t="s">
        <v>908</v>
      </c>
      <c r="C22" s="1133">
        <f t="shared" si="2"/>
        <v>0</v>
      </c>
      <c r="D22" s="829"/>
      <c r="E22" s="1196"/>
      <c r="F22" s="829"/>
      <c r="G22" s="829"/>
      <c r="H22" s="829"/>
      <c r="I22" s="829"/>
      <c r="J22" s="829"/>
      <c r="K22" s="829"/>
      <c r="L22" s="1100"/>
      <c r="M22" s="834" t="s">
        <v>1009</v>
      </c>
      <c r="N22" s="341" t="s">
        <v>182</v>
      </c>
    </row>
    <row r="23" spans="1:15" ht="18.75" customHeight="1">
      <c r="A23" s="33"/>
      <c r="B23" s="643" t="s">
        <v>151</v>
      </c>
      <c r="C23" s="1133">
        <f t="shared" si="2"/>
        <v>0</v>
      </c>
      <c r="D23" s="829"/>
      <c r="E23" s="1196"/>
      <c r="F23" s="829"/>
      <c r="G23" s="829"/>
      <c r="H23" s="829"/>
      <c r="I23" s="829"/>
      <c r="J23" s="829"/>
      <c r="K23" s="829"/>
      <c r="L23" s="1100"/>
      <c r="M23" s="834" t="s">
        <v>277</v>
      </c>
      <c r="N23" s="341" t="s">
        <v>98</v>
      </c>
    </row>
    <row r="24" spans="1:15" ht="18.75" customHeight="1">
      <c r="A24" s="33"/>
      <c r="B24" s="643" t="s">
        <v>672</v>
      </c>
      <c r="C24" s="1133">
        <f t="shared" si="2"/>
        <v>0</v>
      </c>
      <c r="D24" s="829"/>
      <c r="E24" s="829"/>
      <c r="F24" s="829"/>
      <c r="G24" s="829"/>
      <c r="H24" s="829"/>
      <c r="I24" s="829"/>
      <c r="J24" s="829"/>
      <c r="K24" s="829"/>
      <c r="L24" s="1100"/>
      <c r="M24" s="834" t="s">
        <v>5</v>
      </c>
      <c r="N24" s="341" t="s">
        <v>98</v>
      </c>
    </row>
    <row r="25" spans="1:15" ht="30" customHeight="1">
      <c r="A25" s="33"/>
      <c r="B25" s="424" t="s">
        <v>1328</v>
      </c>
      <c r="C25" s="1133">
        <f t="shared" si="2"/>
        <v>0</v>
      </c>
      <c r="D25" s="829"/>
      <c r="E25" s="829"/>
      <c r="F25" s="829"/>
      <c r="G25" s="829"/>
      <c r="H25" s="829"/>
      <c r="I25" s="829"/>
      <c r="J25" s="829"/>
      <c r="K25" s="829"/>
      <c r="L25" s="1100"/>
      <c r="M25" s="834" t="s">
        <v>278</v>
      </c>
      <c r="N25" s="341" t="s">
        <v>100</v>
      </c>
    </row>
    <row r="26" spans="1:15" ht="18.75" customHeight="1" thickBot="1">
      <c r="A26"/>
      <c r="B26" s="643" t="s">
        <v>179</v>
      </c>
      <c r="C26" s="1133">
        <f t="shared" si="2"/>
        <v>0</v>
      </c>
      <c r="D26" s="829"/>
      <c r="E26" s="829"/>
      <c r="F26" s="829"/>
      <c r="G26" s="829"/>
      <c r="H26" s="829"/>
      <c r="I26" s="829"/>
      <c r="J26" s="829"/>
      <c r="K26" s="829"/>
      <c r="L26" s="1100"/>
      <c r="M26" s="834" t="s">
        <v>6</v>
      </c>
      <c r="N26" s="341" t="s">
        <v>99</v>
      </c>
    </row>
    <row r="27" spans="1:15" ht="18.75" customHeight="1">
      <c r="A27"/>
      <c r="B27" s="363" t="s">
        <v>1500</v>
      </c>
      <c r="C27" s="443">
        <f t="shared" si="2"/>
        <v>0</v>
      </c>
      <c r="D27" s="443">
        <f t="shared" ref="D27:L27" si="5">SUM(D14:D26)</f>
        <v>0</v>
      </c>
      <c r="E27" s="443">
        <f t="shared" si="5"/>
        <v>0</v>
      </c>
      <c r="F27" s="443">
        <f t="shared" si="5"/>
        <v>0</v>
      </c>
      <c r="G27" s="443">
        <f t="shared" si="5"/>
        <v>0</v>
      </c>
      <c r="H27" s="443">
        <f t="shared" si="5"/>
        <v>0</v>
      </c>
      <c r="I27" s="443">
        <f t="shared" si="5"/>
        <v>0</v>
      </c>
      <c r="J27" s="443">
        <f t="shared" si="5"/>
        <v>0</v>
      </c>
      <c r="K27" s="443">
        <f t="shared" si="5"/>
        <v>0</v>
      </c>
      <c r="L27" s="1100">
        <f t="shared" si="5"/>
        <v>0</v>
      </c>
      <c r="M27" s="834" t="s">
        <v>279</v>
      </c>
      <c r="N27" s="490" t="s">
        <v>98</v>
      </c>
    </row>
    <row r="28" spans="1:15" s="446" customFormat="1" ht="18.75" customHeight="1">
      <c r="A28"/>
      <c r="B28"/>
      <c r="C28"/>
      <c r="D28"/>
      <c r="E28"/>
      <c r="F28"/>
      <c r="G28"/>
      <c r="H28"/>
      <c r="I28"/>
      <c r="J28"/>
      <c r="K28"/>
      <c r="L28"/>
      <c r="M28" s="838"/>
      <c r="N28" s="658"/>
    </row>
    <row r="29" spans="1:15" ht="34.5" customHeight="1">
      <c r="A29"/>
      <c r="B29" s="836" t="s">
        <v>1501</v>
      </c>
      <c r="C29" s="1133">
        <f t="shared" si="2"/>
        <v>0</v>
      </c>
      <c r="D29" s="1124">
        <f>D79</f>
        <v>0</v>
      </c>
      <c r="E29" s="1124">
        <f t="shared" ref="E29:K29" si="6">E79</f>
        <v>0</v>
      </c>
      <c r="F29" s="1124">
        <f t="shared" si="6"/>
        <v>0</v>
      </c>
      <c r="G29" s="1124">
        <f t="shared" si="6"/>
        <v>0</v>
      </c>
      <c r="H29" s="1124">
        <f t="shared" si="6"/>
        <v>0</v>
      </c>
      <c r="I29" s="1124">
        <f t="shared" si="6"/>
        <v>0</v>
      </c>
      <c r="J29" s="1124">
        <f t="shared" si="6"/>
        <v>0</v>
      </c>
      <c r="K29" s="1124">
        <f t="shared" si="6"/>
        <v>0</v>
      </c>
      <c r="L29" s="1100">
        <f t="shared" ref="L29" si="7">L79</f>
        <v>0</v>
      </c>
      <c r="M29" s="834" t="s">
        <v>7</v>
      </c>
      <c r="N29" s="837" t="s">
        <v>98</v>
      </c>
    </row>
    <row r="30" spans="1:15" s="149" customFormat="1" ht="18.75" customHeight="1">
      <c r="A30"/>
      <c r="B30" s="594" t="s">
        <v>892</v>
      </c>
      <c r="C30" s="1133">
        <f t="shared" si="2"/>
        <v>0</v>
      </c>
      <c r="D30" s="829"/>
      <c r="E30" s="829"/>
      <c r="F30" s="829"/>
      <c r="G30" s="829"/>
      <c r="H30" s="829"/>
      <c r="I30" s="829"/>
      <c r="J30" s="829"/>
      <c r="K30" s="829"/>
      <c r="L30" s="1100"/>
      <c r="M30" s="834" t="s">
        <v>280</v>
      </c>
      <c r="N30" s="341" t="s">
        <v>100</v>
      </c>
      <c r="O30"/>
    </row>
    <row r="31" spans="1:15" ht="18.75" customHeight="1" thickBot="1">
      <c r="A31"/>
      <c r="B31" s="840" t="s">
        <v>1294</v>
      </c>
      <c r="C31" s="1133">
        <f t="shared" si="2"/>
        <v>0</v>
      </c>
      <c r="D31" s="511"/>
      <c r="E31" s="511"/>
      <c r="F31" s="511"/>
      <c r="G31" s="511"/>
      <c r="H31" s="511"/>
      <c r="I31" s="511"/>
      <c r="J31" s="511"/>
      <c r="K31" s="511"/>
      <c r="L31" s="1100"/>
      <c r="M31" s="834" t="s">
        <v>1105</v>
      </c>
      <c r="N31" s="341" t="s">
        <v>100</v>
      </c>
      <c r="O31"/>
    </row>
    <row r="32" spans="1:15" ht="18.75" customHeight="1">
      <c r="A32"/>
      <c r="B32" s="736" t="s">
        <v>1502</v>
      </c>
      <c r="C32" s="443">
        <f t="shared" si="2"/>
        <v>0</v>
      </c>
      <c r="D32" s="443">
        <f>SUM(D29:D31)</f>
        <v>0</v>
      </c>
      <c r="E32" s="443">
        <f t="shared" ref="E32:K32" si="8">SUM(E29:E31)</f>
        <v>0</v>
      </c>
      <c r="F32" s="443">
        <f t="shared" si="8"/>
        <v>0</v>
      </c>
      <c r="G32" s="443">
        <f t="shared" si="8"/>
        <v>0</v>
      </c>
      <c r="H32" s="443">
        <f t="shared" si="8"/>
        <v>0</v>
      </c>
      <c r="I32" s="443">
        <f t="shared" si="8"/>
        <v>0</v>
      </c>
      <c r="J32" s="443">
        <f t="shared" si="8"/>
        <v>0</v>
      </c>
      <c r="K32" s="443">
        <f t="shared" si="8"/>
        <v>0</v>
      </c>
      <c r="L32" s="1100">
        <f t="shared" ref="L32" si="9">SUM(L29:L31)</f>
        <v>0</v>
      </c>
      <c r="M32" s="834" t="s">
        <v>16</v>
      </c>
      <c r="N32" s="341" t="s">
        <v>98</v>
      </c>
      <c r="O32"/>
    </row>
    <row r="33" spans="1:15" ht="18.75" customHeight="1">
      <c r="A33"/>
      <c r="B33" s="736" t="s">
        <v>690</v>
      </c>
      <c r="C33" s="1133">
        <f t="shared" si="2"/>
        <v>0</v>
      </c>
      <c r="D33" s="826"/>
      <c r="E33" s="826"/>
      <c r="F33" s="826"/>
      <c r="G33" s="826"/>
      <c r="H33" s="826"/>
      <c r="I33" s="826"/>
      <c r="J33" s="826"/>
      <c r="K33" s="826"/>
      <c r="L33" s="1100"/>
      <c r="M33" s="834" t="s">
        <v>281</v>
      </c>
      <c r="N33" s="341" t="s">
        <v>98</v>
      </c>
      <c r="O33"/>
    </row>
    <row r="34" spans="1:15" s="153" customFormat="1" ht="18.75" customHeight="1">
      <c r="A34"/>
      <c r="B34" s="856" t="s">
        <v>1323</v>
      </c>
      <c r="C34" s="1133">
        <f t="shared" si="2"/>
        <v>0</v>
      </c>
      <c r="D34" s="829"/>
      <c r="E34" s="829"/>
      <c r="F34" s="829"/>
      <c r="G34" s="829"/>
      <c r="H34" s="829"/>
      <c r="I34" s="829"/>
      <c r="J34" s="829"/>
      <c r="K34" s="829"/>
      <c r="L34" s="1100"/>
      <c r="M34" s="834" t="s">
        <v>1043</v>
      </c>
      <c r="N34" s="341" t="s">
        <v>100</v>
      </c>
      <c r="O34"/>
    </row>
    <row r="35" spans="1:15" ht="18.75" customHeight="1">
      <c r="A35"/>
      <c r="B35" s="643" t="s">
        <v>180</v>
      </c>
      <c r="C35" s="1133">
        <f t="shared" si="2"/>
        <v>0</v>
      </c>
      <c r="D35" s="1100"/>
      <c r="E35" s="829"/>
      <c r="F35" s="829"/>
      <c r="G35" s="1100"/>
      <c r="H35" s="829"/>
      <c r="I35" s="829"/>
      <c r="J35" s="829"/>
      <c r="K35" s="829"/>
      <c r="L35" s="1100"/>
      <c r="M35" s="834" t="s">
        <v>17</v>
      </c>
      <c r="N35" s="341" t="s">
        <v>98</v>
      </c>
      <c r="O35"/>
    </row>
    <row r="36" spans="1:15" ht="18.75" customHeight="1">
      <c r="A36"/>
      <c r="B36" s="643" t="s">
        <v>321</v>
      </c>
      <c r="C36" s="1133">
        <f t="shared" si="2"/>
        <v>0</v>
      </c>
      <c r="D36" s="829"/>
      <c r="E36" s="1196"/>
      <c r="F36" s="829"/>
      <c r="G36" s="829"/>
      <c r="H36" s="829"/>
      <c r="I36" s="829"/>
      <c r="J36" s="829"/>
      <c r="K36" s="829"/>
      <c r="L36" s="1100"/>
      <c r="M36" s="834" t="s">
        <v>282</v>
      </c>
      <c r="N36" s="341" t="s">
        <v>182</v>
      </c>
      <c r="O36"/>
    </row>
    <row r="37" spans="1:15" ht="18.75" customHeight="1">
      <c r="A37"/>
      <c r="B37" s="424" t="s">
        <v>908</v>
      </c>
      <c r="C37" s="1133">
        <f t="shared" si="2"/>
        <v>0</v>
      </c>
      <c r="D37" s="829"/>
      <c r="E37" s="1196"/>
      <c r="F37" s="829"/>
      <c r="G37" s="829"/>
      <c r="H37" s="829"/>
      <c r="I37" s="829"/>
      <c r="J37" s="829"/>
      <c r="K37" s="829"/>
      <c r="L37" s="1100"/>
      <c r="M37" s="834" t="s">
        <v>1014</v>
      </c>
      <c r="N37" s="341" t="s">
        <v>43</v>
      </c>
      <c r="O37"/>
    </row>
    <row r="38" spans="1:15" ht="18.75" customHeight="1">
      <c r="A38"/>
      <c r="B38" s="424" t="s">
        <v>151</v>
      </c>
      <c r="C38" s="1133">
        <f t="shared" si="2"/>
        <v>0</v>
      </c>
      <c r="D38" s="829"/>
      <c r="E38" s="829"/>
      <c r="F38" s="829"/>
      <c r="G38" s="829"/>
      <c r="H38" s="829"/>
      <c r="I38" s="829"/>
      <c r="J38" s="829"/>
      <c r="K38" s="829"/>
      <c r="L38" s="1100"/>
      <c r="M38" s="834" t="s">
        <v>283</v>
      </c>
      <c r="N38" s="341" t="s">
        <v>98</v>
      </c>
      <c r="O38"/>
    </row>
    <row r="39" spans="1:15" ht="18.75" customHeight="1">
      <c r="A39"/>
      <c r="B39" s="424" t="s">
        <v>672</v>
      </c>
      <c r="C39" s="1133">
        <f t="shared" si="2"/>
        <v>0</v>
      </c>
      <c r="D39" s="829"/>
      <c r="E39" s="829"/>
      <c r="F39" s="829"/>
      <c r="G39" s="1134"/>
      <c r="H39" s="829"/>
      <c r="I39" s="829"/>
      <c r="J39" s="829"/>
      <c r="K39" s="829"/>
      <c r="L39" s="1100"/>
      <c r="M39" s="834" t="s">
        <v>284</v>
      </c>
      <c r="N39" s="341" t="s">
        <v>99</v>
      </c>
      <c r="O39"/>
    </row>
    <row r="40" spans="1:15" ht="29.25" customHeight="1">
      <c r="A40"/>
      <c r="B40" s="424" t="s">
        <v>1328</v>
      </c>
      <c r="C40" s="1133">
        <f t="shared" si="2"/>
        <v>0</v>
      </c>
      <c r="D40" s="829"/>
      <c r="E40" s="829"/>
      <c r="F40" s="829"/>
      <c r="G40" s="1100"/>
      <c r="H40" s="829"/>
      <c r="I40" s="829"/>
      <c r="J40" s="829"/>
      <c r="K40" s="829"/>
      <c r="L40" s="1100"/>
      <c r="M40" s="834" t="s">
        <v>285</v>
      </c>
      <c r="N40" s="1110" t="s">
        <v>100</v>
      </c>
      <c r="O40" s="183"/>
    </row>
    <row r="41" spans="1:15" ht="18.75" customHeight="1" thickBot="1">
      <c r="A41"/>
      <c r="B41" s="643" t="s">
        <v>179</v>
      </c>
      <c r="C41" s="1133">
        <f t="shared" si="2"/>
        <v>0</v>
      </c>
      <c r="D41" s="829"/>
      <c r="E41" s="829"/>
      <c r="F41" s="829"/>
      <c r="G41" s="1100"/>
      <c r="H41" s="829"/>
      <c r="I41" s="829"/>
      <c r="J41" s="829"/>
      <c r="K41" s="829"/>
      <c r="L41" s="1100"/>
      <c r="M41" s="834" t="s">
        <v>286</v>
      </c>
      <c r="N41" s="341" t="s">
        <v>100</v>
      </c>
    </row>
    <row r="42" spans="1:15" ht="18.75" customHeight="1">
      <c r="A42"/>
      <c r="B42" s="824" t="s">
        <v>1503</v>
      </c>
      <c r="C42" s="443">
        <f t="shared" si="2"/>
        <v>0</v>
      </c>
      <c r="D42" s="443">
        <f t="shared" ref="D42:L42" si="10">SUM(D32:D41)</f>
        <v>0</v>
      </c>
      <c r="E42" s="443">
        <f t="shared" si="10"/>
        <v>0</v>
      </c>
      <c r="F42" s="443">
        <f t="shared" si="10"/>
        <v>0</v>
      </c>
      <c r="G42" s="443">
        <f t="shared" si="10"/>
        <v>0</v>
      </c>
      <c r="H42" s="443">
        <f t="shared" si="10"/>
        <v>0</v>
      </c>
      <c r="I42" s="443">
        <f t="shared" si="10"/>
        <v>0</v>
      </c>
      <c r="J42" s="443">
        <f t="shared" si="10"/>
        <v>0</v>
      </c>
      <c r="K42" s="443">
        <f t="shared" si="10"/>
        <v>0</v>
      </c>
      <c r="L42" s="1100">
        <f t="shared" si="10"/>
        <v>0</v>
      </c>
      <c r="M42" s="834" t="s">
        <v>287</v>
      </c>
      <c r="N42" s="825" t="s">
        <v>98</v>
      </c>
    </row>
    <row r="43" spans="1:15" s="1105" customFormat="1" ht="18.75" customHeight="1">
      <c r="A43" s="1130"/>
      <c r="B43" s="108"/>
      <c r="C43" s="1236"/>
      <c r="D43" s="1236"/>
      <c r="E43" s="1236"/>
      <c r="F43" s="1236"/>
      <c r="G43" s="1236"/>
      <c r="H43" s="1236"/>
      <c r="I43" s="1236"/>
      <c r="J43" s="1236"/>
      <c r="K43" s="1236"/>
      <c r="L43" s="1130"/>
      <c r="M43" s="1130"/>
      <c r="N43" s="148"/>
    </row>
    <row r="44" spans="1:15">
      <c r="A44"/>
      <c r="B44" s="108"/>
      <c r="C44" s="103"/>
      <c r="D44" s="103"/>
      <c r="E44" s="103"/>
      <c r="F44" s="103"/>
      <c r="G44" s="103"/>
      <c r="H44" s="103"/>
      <c r="I44" s="103"/>
      <c r="J44" s="103"/>
      <c r="K44" s="103"/>
      <c r="L44" s="103"/>
      <c r="M44" s="1246" t="s">
        <v>1635</v>
      </c>
      <c r="N44" s="1239">
        <v>2</v>
      </c>
    </row>
    <row r="45" spans="1:15">
      <c r="A45"/>
      <c r="B45" s="830"/>
      <c r="C45" s="835" t="s">
        <v>768</v>
      </c>
      <c r="D45" s="835" t="s">
        <v>769</v>
      </c>
      <c r="E45" s="835" t="s">
        <v>770</v>
      </c>
      <c r="F45" s="835" t="s">
        <v>771</v>
      </c>
      <c r="G45" s="835" t="s">
        <v>772</v>
      </c>
      <c r="H45" s="835" t="s">
        <v>773</v>
      </c>
      <c r="I45" s="835" t="s">
        <v>774</v>
      </c>
      <c r="J45" s="835" t="s">
        <v>775</v>
      </c>
      <c r="K45" s="835" t="s">
        <v>776</v>
      </c>
      <c r="L45" s="835" t="s">
        <v>1213</v>
      </c>
      <c r="M45" s="835" t="s">
        <v>95</v>
      </c>
      <c r="N45" s="831"/>
    </row>
    <row r="46" spans="1:15" ht="45">
      <c r="A46"/>
      <c r="B46" s="417" t="s">
        <v>1290</v>
      </c>
      <c r="C46" s="456" t="s">
        <v>33</v>
      </c>
      <c r="D46" s="456" t="s">
        <v>629</v>
      </c>
      <c r="E46" s="456" t="s">
        <v>665</v>
      </c>
      <c r="F46" s="456" t="s">
        <v>666</v>
      </c>
      <c r="G46" s="456" t="s">
        <v>667</v>
      </c>
      <c r="H46" s="456" t="s">
        <v>668</v>
      </c>
      <c r="I46" s="456" t="s">
        <v>669</v>
      </c>
      <c r="J46" s="456" t="s">
        <v>81</v>
      </c>
      <c r="K46" s="456" t="s">
        <v>670</v>
      </c>
      <c r="L46" s="1092" t="s">
        <v>1214</v>
      </c>
      <c r="M46" s="832"/>
      <c r="N46" s="574" t="s">
        <v>141</v>
      </c>
    </row>
    <row r="47" spans="1:15">
      <c r="A47"/>
      <c r="B47" s="544"/>
      <c r="C47" s="367" t="s">
        <v>97</v>
      </c>
      <c r="D47" s="367" t="s">
        <v>97</v>
      </c>
      <c r="E47" s="367" t="s">
        <v>97</v>
      </c>
      <c r="F47" s="367" t="s">
        <v>97</v>
      </c>
      <c r="G47" s="367" t="s">
        <v>97</v>
      </c>
      <c r="H47" s="367" t="s">
        <v>97</v>
      </c>
      <c r="I47" s="367" t="s">
        <v>97</v>
      </c>
      <c r="J47" s="367" t="s">
        <v>97</v>
      </c>
      <c r="K47" s="367" t="s">
        <v>97</v>
      </c>
      <c r="L47" s="367" t="s">
        <v>97</v>
      </c>
      <c r="M47" s="834" t="s">
        <v>96</v>
      </c>
      <c r="N47" s="492" t="s">
        <v>142</v>
      </c>
    </row>
    <row r="48" spans="1:15" ht="18.75" customHeight="1">
      <c r="A48"/>
      <c r="B48" s="735" t="s">
        <v>1485</v>
      </c>
      <c r="C48" s="1133">
        <f>SUM(D48:L48)</f>
        <v>0</v>
      </c>
      <c r="D48" s="365"/>
      <c r="E48" s="365"/>
      <c r="F48" s="365"/>
      <c r="G48" s="365"/>
      <c r="H48" s="365"/>
      <c r="I48" s="365"/>
      <c r="J48" s="365"/>
      <c r="K48" s="365"/>
      <c r="L48" s="1100"/>
      <c r="M48" s="335" t="s">
        <v>304</v>
      </c>
      <c r="N48" s="341" t="s">
        <v>98</v>
      </c>
    </row>
    <row r="49" spans="1:15" ht="18.75" customHeight="1">
      <c r="A49"/>
      <c r="B49" s="594" t="s">
        <v>892</v>
      </c>
      <c r="C49" s="1133">
        <f t="shared" ref="C49:C79" si="11">SUM(D49:L49)</f>
        <v>0</v>
      </c>
      <c r="D49" s="827"/>
      <c r="E49" s="827"/>
      <c r="F49" s="827"/>
      <c r="G49" s="827"/>
      <c r="H49" s="827"/>
      <c r="I49" s="827"/>
      <c r="J49" s="827"/>
      <c r="K49" s="827"/>
      <c r="L49" s="1100"/>
      <c r="M49" s="834" t="s">
        <v>305</v>
      </c>
      <c r="N49" s="341" t="s">
        <v>100</v>
      </c>
    </row>
    <row r="50" spans="1:15" s="446" customFormat="1" ht="18.75" customHeight="1" thickBot="1">
      <c r="A50"/>
      <c r="B50" s="594" t="s">
        <v>1338</v>
      </c>
      <c r="C50" s="1133">
        <f t="shared" si="11"/>
        <v>0</v>
      </c>
      <c r="D50" s="365"/>
      <c r="E50" s="365"/>
      <c r="F50" s="365"/>
      <c r="G50" s="365"/>
      <c r="H50" s="365"/>
      <c r="I50" s="365"/>
      <c r="J50" s="365"/>
      <c r="K50" s="365"/>
      <c r="L50" s="1100"/>
      <c r="M50" s="906" t="s">
        <v>1312</v>
      </c>
      <c r="N50" s="341" t="s">
        <v>100</v>
      </c>
    </row>
    <row r="51" spans="1:15" ht="18.75" customHeight="1">
      <c r="A51"/>
      <c r="B51" s="735" t="s">
        <v>1504</v>
      </c>
      <c r="C51" s="443">
        <f t="shared" si="11"/>
        <v>0</v>
      </c>
      <c r="D51" s="443">
        <f>SUM(D48:D50)</f>
        <v>0</v>
      </c>
      <c r="E51" s="443">
        <f t="shared" ref="E51:L51" si="12">SUM(E48:E50)</f>
        <v>0</v>
      </c>
      <c r="F51" s="443">
        <f t="shared" si="12"/>
        <v>0</v>
      </c>
      <c r="G51" s="443">
        <f t="shared" si="12"/>
        <v>0</v>
      </c>
      <c r="H51" s="443">
        <f t="shared" si="12"/>
        <v>0</v>
      </c>
      <c r="I51" s="443">
        <f t="shared" si="12"/>
        <v>0</v>
      </c>
      <c r="J51" s="443">
        <f t="shared" si="12"/>
        <v>0</v>
      </c>
      <c r="K51" s="443">
        <f t="shared" si="12"/>
        <v>0</v>
      </c>
      <c r="L51" s="1100">
        <f t="shared" si="12"/>
        <v>0</v>
      </c>
      <c r="M51" s="834" t="s">
        <v>18</v>
      </c>
      <c r="N51" s="341" t="s">
        <v>98</v>
      </c>
    </row>
    <row r="52" spans="1:15" ht="18.75" customHeight="1">
      <c r="A52"/>
      <c r="B52" s="736" t="s">
        <v>865</v>
      </c>
      <c r="C52" s="1133">
        <f t="shared" si="11"/>
        <v>0</v>
      </c>
      <c r="D52" s="826"/>
      <c r="E52" s="826"/>
      <c r="F52" s="826"/>
      <c r="G52" s="826"/>
      <c r="H52" s="826"/>
      <c r="I52" s="826"/>
      <c r="J52" s="826"/>
      <c r="K52" s="826"/>
      <c r="L52" s="1100"/>
      <c r="M52" s="834" t="s">
        <v>306</v>
      </c>
      <c r="N52" s="341" t="s">
        <v>98</v>
      </c>
    </row>
    <row r="53" spans="1:15" s="446" customFormat="1" ht="18.75" customHeight="1">
      <c r="A53"/>
      <c r="B53" s="856" t="s">
        <v>1323</v>
      </c>
      <c r="C53" s="1133">
        <f t="shared" si="11"/>
        <v>0</v>
      </c>
      <c r="D53" s="1036"/>
      <c r="E53" s="1036"/>
      <c r="F53" s="1036"/>
      <c r="G53" s="1036"/>
      <c r="H53" s="1036"/>
      <c r="I53" s="1036"/>
      <c r="J53" s="1036"/>
      <c r="K53" s="1036"/>
      <c r="L53" s="1100"/>
      <c r="M53" s="906" t="s">
        <v>1295</v>
      </c>
      <c r="N53" s="341" t="s">
        <v>100</v>
      </c>
    </row>
    <row r="54" spans="1:15" ht="18.75" customHeight="1">
      <c r="A54"/>
      <c r="B54" s="643" t="s">
        <v>178</v>
      </c>
      <c r="C54" s="1133">
        <f t="shared" si="11"/>
        <v>0</v>
      </c>
      <c r="D54" s="827"/>
      <c r="E54" s="827"/>
      <c r="F54" s="827"/>
      <c r="G54" s="1205"/>
      <c r="H54" s="827"/>
      <c r="I54" s="827"/>
      <c r="J54" s="827"/>
      <c r="K54" s="827"/>
      <c r="L54" s="1100"/>
      <c r="M54" s="834" t="s">
        <v>307</v>
      </c>
      <c r="N54" s="341" t="s">
        <v>98</v>
      </c>
    </row>
    <row r="55" spans="1:15" s="1105" customFormat="1" ht="18.75" customHeight="1">
      <c r="A55" s="1112"/>
      <c r="B55" s="1131" t="s">
        <v>1384</v>
      </c>
      <c r="C55" s="1133">
        <f>SUM(D55:L55)</f>
        <v>0</v>
      </c>
      <c r="D55" s="1132"/>
      <c r="E55" s="1132"/>
      <c r="F55" s="1132"/>
      <c r="G55" s="1205"/>
      <c r="H55" s="1132"/>
      <c r="I55" s="1132"/>
      <c r="J55" s="1132"/>
      <c r="K55" s="1132"/>
      <c r="L55" s="1100"/>
      <c r="M55" s="1121" t="s">
        <v>990</v>
      </c>
      <c r="N55" s="1072" t="s">
        <v>182</v>
      </c>
    </row>
    <row r="56" spans="1:15" ht="18.75" customHeight="1">
      <c r="A56"/>
      <c r="B56" s="643" t="s">
        <v>899</v>
      </c>
      <c r="C56" s="1133">
        <f t="shared" si="11"/>
        <v>0</v>
      </c>
      <c r="D56" s="827"/>
      <c r="E56" s="827"/>
      <c r="F56" s="827"/>
      <c r="G56" s="1205"/>
      <c r="H56" s="827"/>
      <c r="I56" s="827"/>
      <c r="J56" s="827"/>
      <c r="K56" s="827"/>
      <c r="L56" s="1100"/>
      <c r="M56" s="834" t="s">
        <v>541</v>
      </c>
      <c r="N56" s="341" t="s">
        <v>98</v>
      </c>
    </row>
    <row r="57" spans="1:15" ht="18.75" customHeight="1">
      <c r="A57"/>
      <c r="B57" s="424" t="s">
        <v>927</v>
      </c>
      <c r="C57" s="1133">
        <f t="shared" si="11"/>
        <v>0</v>
      </c>
      <c r="D57" s="827"/>
      <c r="E57" s="1205"/>
      <c r="F57" s="827"/>
      <c r="G57" s="1205"/>
      <c r="H57" s="827"/>
      <c r="I57" s="827"/>
      <c r="J57" s="827"/>
      <c r="K57" s="827"/>
      <c r="L57" s="1100"/>
      <c r="M57" s="834" t="s">
        <v>664</v>
      </c>
      <c r="N57" s="341" t="s">
        <v>182</v>
      </c>
    </row>
    <row r="58" spans="1:15" ht="18.75" customHeight="1">
      <c r="A58"/>
      <c r="B58" s="424" t="s">
        <v>321</v>
      </c>
      <c r="C58" s="1133">
        <f t="shared" si="11"/>
        <v>0</v>
      </c>
      <c r="D58" s="827"/>
      <c r="E58" s="1205"/>
      <c r="F58" s="827"/>
      <c r="G58" s="827"/>
      <c r="H58" s="827"/>
      <c r="I58" s="827"/>
      <c r="J58" s="827"/>
      <c r="K58" s="827"/>
      <c r="L58" s="1100"/>
      <c r="M58" s="834" t="s">
        <v>542</v>
      </c>
      <c r="N58" s="341" t="s">
        <v>182</v>
      </c>
    </row>
    <row r="59" spans="1:15" ht="18.75" customHeight="1">
      <c r="A59"/>
      <c r="B59" s="424" t="s">
        <v>908</v>
      </c>
      <c r="C59" s="1133">
        <f t="shared" si="11"/>
        <v>0</v>
      </c>
      <c r="D59" s="827"/>
      <c r="E59" s="1205"/>
      <c r="F59" s="827"/>
      <c r="G59" s="827"/>
      <c r="H59" s="827"/>
      <c r="I59" s="827"/>
      <c r="J59" s="827"/>
      <c r="K59" s="827"/>
      <c r="L59" s="1100"/>
      <c r="M59" s="834" t="s">
        <v>1012</v>
      </c>
      <c r="N59" s="341" t="s">
        <v>43</v>
      </c>
    </row>
    <row r="60" spans="1:15" ht="18.75" customHeight="1">
      <c r="A60"/>
      <c r="B60" s="424" t="s">
        <v>151</v>
      </c>
      <c r="C60" s="1133">
        <f t="shared" si="11"/>
        <v>0</v>
      </c>
      <c r="D60" s="827"/>
      <c r="E60" s="827"/>
      <c r="F60" s="827"/>
      <c r="G60" s="827"/>
      <c r="H60" s="827"/>
      <c r="I60" s="827"/>
      <c r="J60" s="827"/>
      <c r="K60" s="827"/>
      <c r="L60" s="1100"/>
      <c r="M60" s="834" t="s">
        <v>608</v>
      </c>
      <c r="N60" s="341" t="s">
        <v>98</v>
      </c>
    </row>
    <row r="61" spans="1:15" ht="18.75" customHeight="1">
      <c r="A61"/>
      <c r="B61" s="643" t="s">
        <v>672</v>
      </c>
      <c r="C61" s="1133">
        <f t="shared" si="11"/>
        <v>0</v>
      </c>
      <c r="D61" s="827"/>
      <c r="E61" s="827"/>
      <c r="F61" s="827"/>
      <c r="G61" s="827"/>
      <c r="H61" s="827"/>
      <c r="I61" s="827"/>
      <c r="J61" s="827"/>
      <c r="K61" s="827"/>
      <c r="L61" s="1100"/>
      <c r="M61" s="834" t="s">
        <v>573</v>
      </c>
      <c r="N61" s="738" t="s">
        <v>98</v>
      </c>
    </row>
    <row r="62" spans="1:15" ht="31.5" customHeight="1">
      <c r="A62"/>
      <c r="B62" s="424" t="s">
        <v>1328</v>
      </c>
      <c r="C62" s="1133">
        <f t="shared" si="11"/>
        <v>0</v>
      </c>
      <c r="D62" s="827"/>
      <c r="E62" s="827"/>
      <c r="F62" s="827"/>
      <c r="G62" s="827"/>
      <c r="H62" s="827"/>
      <c r="I62" s="827"/>
      <c r="J62" s="827"/>
      <c r="K62" s="827"/>
      <c r="L62" s="1100"/>
      <c r="M62" s="834" t="s">
        <v>609</v>
      </c>
      <c r="N62" s="1110" t="s">
        <v>100</v>
      </c>
      <c r="O62" s="183"/>
    </row>
    <row r="63" spans="1:15" ht="18.75" customHeight="1" thickBot="1">
      <c r="A63"/>
      <c r="B63" s="643" t="s">
        <v>179</v>
      </c>
      <c r="C63" s="1133">
        <f t="shared" si="11"/>
        <v>0</v>
      </c>
      <c r="D63" s="827"/>
      <c r="E63" s="827"/>
      <c r="F63" s="827"/>
      <c r="G63" s="827"/>
      <c r="H63" s="827"/>
      <c r="I63" s="827"/>
      <c r="J63" s="827"/>
      <c r="K63" s="827"/>
      <c r="L63" s="1100"/>
      <c r="M63" s="834" t="s">
        <v>613</v>
      </c>
      <c r="N63" s="341" t="s">
        <v>99</v>
      </c>
    </row>
    <row r="64" spans="1:15" ht="18.75" customHeight="1">
      <c r="A64"/>
      <c r="B64" s="363" t="s">
        <v>1487</v>
      </c>
      <c r="C64" s="443">
        <f t="shared" si="11"/>
        <v>0</v>
      </c>
      <c r="D64" s="443">
        <f t="shared" ref="D64:L64" si="13">SUM(D51:D63)</f>
        <v>0</v>
      </c>
      <c r="E64" s="443">
        <f t="shared" si="13"/>
        <v>0</v>
      </c>
      <c r="F64" s="443">
        <f t="shared" si="13"/>
        <v>0</v>
      </c>
      <c r="G64" s="443">
        <f t="shared" si="13"/>
        <v>0</v>
      </c>
      <c r="H64" s="443">
        <f t="shared" si="13"/>
        <v>0</v>
      </c>
      <c r="I64" s="443">
        <f t="shared" si="13"/>
        <v>0</v>
      </c>
      <c r="J64" s="443">
        <f t="shared" si="13"/>
        <v>0</v>
      </c>
      <c r="K64" s="443">
        <f t="shared" si="13"/>
        <v>0</v>
      </c>
      <c r="L64" s="1100">
        <f t="shared" si="13"/>
        <v>0</v>
      </c>
      <c r="M64" s="834" t="s">
        <v>852</v>
      </c>
      <c r="N64" s="490" t="s">
        <v>98</v>
      </c>
    </row>
    <row r="65" spans="1:16" s="446" customFormat="1" ht="18.75" customHeight="1">
      <c r="A65"/>
      <c r="B65" s="839"/>
      <c r="C65"/>
      <c r="D65"/>
      <c r="E65"/>
      <c r="F65"/>
      <c r="G65"/>
      <c r="H65"/>
      <c r="I65"/>
      <c r="J65"/>
      <c r="K65"/>
      <c r="L65"/>
      <c r="M65" s="838"/>
      <c r="N65" s="658"/>
    </row>
    <row r="66" spans="1:16" ht="33" customHeight="1">
      <c r="A66"/>
      <c r="B66" s="836" t="s">
        <v>1505</v>
      </c>
      <c r="C66" s="828">
        <f t="shared" si="11"/>
        <v>0</v>
      </c>
      <c r="D66" s="827"/>
      <c r="E66" s="827"/>
      <c r="F66" s="827"/>
      <c r="G66" s="827"/>
      <c r="H66" s="827"/>
      <c r="I66" s="827"/>
      <c r="J66" s="827"/>
      <c r="K66" s="827"/>
      <c r="L66" s="1100"/>
      <c r="M66" s="834" t="s">
        <v>853</v>
      </c>
      <c r="N66" s="837" t="s">
        <v>98</v>
      </c>
      <c r="P66" s="184"/>
    </row>
    <row r="67" spans="1:16" ht="18.75" customHeight="1">
      <c r="A67"/>
      <c r="B67" s="594" t="s">
        <v>892</v>
      </c>
      <c r="C67" s="828">
        <f t="shared" si="11"/>
        <v>0</v>
      </c>
      <c r="D67" s="827"/>
      <c r="E67" s="827"/>
      <c r="F67" s="827"/>
      <c r="G67" s="827"/>
      <c r="H67" s="827"/>
      <c r="I67" s="827"/>
      <c r="J67" s="827"/>
      <c r="K67" s="827"/>
      <c r="L67" s="1100"/>
      <c r="M67" s="834" t="s">
        <v>854</v>
      </c>
      <c r="N67" s="341" t="s">
        <v>98</v>
      </c>
    </row>
    <row r="68" spans="1:16" s="446" customFormat="1" ht="18.75" customHeight="1" thickBot="1">
      <c r="A68"/>
      <c r="B68" s="594" t="s">
        <v>1344</v>
      </c>
      <c r="C68" s="828">
        <f t="shared" si="11"/>
        <v>0</v>
      </c>
      <c r="D68" s="365"/>
      <c r="E68" s="365"/>
      <c r="F68" s="365"/>
      <c r="G68" s="365"/>
      <c r="H68" s="365"/>
      <c r="I68" s="365"/>
      <c r="J68" s="365"/>
      <c r="K68" s="365"/>
      <c r="L68" s="1100"/>
      <c r="M68" s="906" t="s">
        <v>1340</v>
      </c>
      <c r="N68" s="341" t="s">
        <v>100</v>
      </c>
    </row>
    <row r="69" spans="1:16" ht="18.75" customHeight="1">
      <c r="A69"/>
      <c r="B69" s="736" t="s">
        <v>1506</v>
      </c>
      <c r="C69" s="443">
        <f t="shared" si="11"/>
        <v>0</v>
      </c>
      <c r="D69" s="443">
        <f>SUM(D66:D68)</f>
        <v>0</v>
      </c>
      <c r="E69" s="443">
        <f t="shared" ref="E69:L69" si="14">SUM(E66:E68)</f>
        <v>0</v>
      </c>
      <c r="F69" s="443">
        <f t="shared" si="14"/>
        <v>0</v>
      </c>
      <c r="G69" s="443">
        <f t="shared" si="14"/>
        <v>0</v>
      </c>
      <c r="H69" s="443">
        <f t="shared" si="14"/>
        <v>0</v>
      </c>
      <c r="I69" s="443">
        <f t="shared" si="14"/>
        <v>0</v>
      </c>
      <c r="J69" s="443">
        <f t="shared" si="14"/>
        <v>0</v>
      </c>
      <c r="K69" s="443">
        <f t="shared" si="14"/>
        <v>0</v>
      </c>
      <c r="L69" s="1100">
        <f t="shared" si="14"/>
        <v>0</v>
      </c>
      <c r="M69" s="834" t="s">
        <v>855</v>
      </c>
      <c r="N69" s="341" t="s">
        <v>98</v>
      </c>
    </row>
    <row r="70" spans="1:16" ht="18.75" customHeight="1">
      <c r="A70"/>
      <c r="B70" s="736" t="s">
        <v>690</v>
      </c>
      <c r="C70" s="828">
        <f t="shared" si="11"/>
        <v>0</v>
      </c>
      <c r="D70" s="826"/>
      <c r="E70" s="826"/>
      <c r="F70" s="826"/>
      <c r="G70" s="826"/>
      <c r="H70" s="826"/>
      <c r="I70" s="826"/>
      <c r="J70" s="826"/>
      <c r="K70" s="826"/>
      <c r="L70" s="1100"/>
      <c r="M70" s="834" t="s">
        <v>856</v>
      </c>
      <c r="N70" s="341" t="s">
        <v>98</v>
      </c>
    </row>
    <row r="71" spans="1:16" s="446" customFormat="1" ht="18.75" customHeight="1">
      <c r="A71"/>
      <c r="B71" s="856" t="s">
        <v>1323</v>
      </c>
      <c r="C71" s="1133">
        <f t="shared" si="11"/>
        <v>0</v>
      </c>
      <c r="D71" s="1036"/>
      <c r="E71" s="1036"/>
      <c r="F71" s="1036"/>
      <c r="G71" s="1036"/>
      <c r="H71" s="1036"/>
      <c r="I71" s="1036"/>
      <c r="J71" s="1036"/>
      <c r="K71" s="1036"/>
      <c r="L71" s="1100"/>
      <c r="M71" s="906" t="s">
        <v>1336</v>
      </c>
      <c r="N71" s="341" t="s">
        <v>100</v>
      </c>
      <c r="O71"/>
    </row>
    <row r="72" spans="1:16" ht="18.75" customHeight="1">
      <c r="A72"/>
      <c r="B72" s="643" t="s">
        <v>180</v>
      </c>
      <c r="C72" s="828">
        <f t="shared" si="11"/>
        <v>0</v>
      </c>
      <c r="D72" s="1100"/>
      <c r="E72" s="1205"/>
      <c r="F72" s="827"/>
      <c r="G72" s="1100"/>
      <c r="H72" s="827"/>
      <c r="I72" s="827"/>
      <c r="J72" s="827"/>
      <c r="K72" s="827"/>
      <c r="L72" s="1100"/>
      <c r="M72" s="834" t="s">
        <v>857</v>
      </c>
      <c r="N72" s="341" t="s">
        <v>98</v>
      </c>
      <c r="O72"/>
    </row>
    <row r="73" spans="1:16" ht="18.75" customHeight="1">
      <c r="A73"/>
      <c r="B73" s="643" t="s">
        <v>321</v>
      </c>
      <c r="C73" s="828">
        <f t="shared" si="11"/>
        <v>0</v>
      </c>
      <c r="D73" s="827"/>
      <c r="E73" s="1205"/>
      <c r="F73" s="827"/>
      <c r="G73" s="827"/>
      <c r="H73" s="827"/>
      <c r="I73" s="827"/>
      <c r="J73" s="827"/>
      <c r="K73" s="827"/>
      <c r="L73" s="1100"/>
      <c r="M73" s="834" t="s">
        <v>858</v>
      </c>
      <c r="N73" s="752" t="s">
        <v>182</v>
      </c>
      <c r="O73"/>
    </row>
    <row r="74" spans="1:16" ht="18.75" customHeight="1">
      <c r="A74"/>
      <c r="B74" s="424" t="s">
        <v>908</v>
      </c>
      <c r="C74" s="828">
        <f t="shared" si="11"/>
        <v>0</v>
      </c>
      <c r="D74" s="827"/>
      <c r="E74" s="1205"/>
      <c r="F74" s="827"/>
      <c r="G74" s="827"/>
      <c r="H74" s="827"/>
      <c r="I74" s="827"/>
      <c r="J74" s="827"/>
      <c r="K74" s="827"/>
      <c r="L74" s="1100"/>
      <c r="M74" s="834" t="s">
        <v>1013</v>
      </c>
      <c r="N74" s="752" t="s">
        <v>43</v>
      </c>
      <c r="O74"/>
    </row>
    <row r="75" spans="1:16" ht="18.75" customHeight="1">
      <c r="A75"/>
      <c r="B75" s="424" t="s">
        <v>151</v>
      </c>
      <c r="C75" s="828">
        <f t="shared" si="11"/>
        <v>0</v>
      </c>
      <c r="D75" s="827"/>
      <c r="E75" s="827"/>
      <c r="F75" s="827"/>
      <c r="G75" s="827"/>
      <c r="H75" s="827"/>
      <c r="I75" s="827"/>
      <c r="J75" s="827"/>
      <c r="K75" s="827"/>
      <c r="L75" s="1100"/>
      <c r="M75" s="834" t="s">
        <v>859</v>
      </c>
      <c r="N75" s="341" t="s">
        <v>98</v>
      </c>
    </row>
    <row r="76" spans="1:16" ht="18.75" customHeight="1">
      <c r="A76"/>
      <c r="B76" s="424" t="s">
        <v>672</v>
      </c>
      <c r="C76" s="828">
        <f t="shared" si="11"/>
        <v>0</v>
      </c>
      <c r="D76" s="827"/>
      <c r="E76" s="827"/>
      <c r="F76" s="827"/>
      <c r="G76" s="1132"/>
      <c r="H76" s="827"/>
      <c r="I76" s="827"/>
      <c r="J76" s="827"/>
      <c r="K76" s="827"/>
      <c r="L76" s="1100"/>
      <c r="M76" s="834" t="s">
        <v>1015</v>
      </c>
      <c r="N76" s="341" t="s">
        <v>99</v>
      </c>
    </row>
    <row r="77" spans="1:16" ht="31.5" customHeight="1">
      <c r="A77"/>
      <c r="B77" s="424" t="s">
        <v>1328</v>
      </c>
      <c r="C77" s="828">
        <f t="shared" si="11"/>
        <v>0</v>
      </c>
      <c r="D77" s="827"/>
      <c r="E77" s="827"/>
      <c r="F77" s="827"/>
      <c r="G77" s="1100"/>
      <c r="H77" s="827"/>
      <c r="I77" s="827"/>
      <c r="J77" s="827"/>
      <c r="K77" s="827"/>
      <c r="L77" s="1100"/>
      <c r="M77" s="834" t="s">
        <v>861</v>
      </c>
      <c r="N77" s="341" t="s">
        <v>100</v>
      </c>
    </row>
    <row r="78" spans="1:16" ht="18.75" customHeight="1" thickBot="1">
      <c r="A78"/>
      <c r="B78" s="643" t="s">
        <v>179</v>
      </c>
      <c r="C78" s="828">
        <f t="shared" si="11"/>
        <v>0</v>
      </c>
      <c r="D78" s="827"/>
      <c r="E78" s="827"/>
      <c r="F78" s="827"/>
      <c r="G78" s="1100"/>
      <c r="H78" s="827"/>
      <c r="I78" s="827"/>
      <c r="J78" s="827"/>
      <c r="K78" s="827"/>
      <c r="L78" s="1100"/>
      <c r="M78" s="834" t="s">
        <v>862</v>
      </c>
      <c r="N78" s="341" t="s">
        <v>100</v>
      </c>
    </row>
    <row r="79" spans="1:16" ht="18.75" customHeight="1">
      <c r="A79"/>
      <c r="B79" s="824" t="s">
        <v>1507</v>
      </c>
      <c r="C79" s="443">
        <f t="shared" si="11"/>
        <v>0</v>
      </c>
      <c r="D79" s="443">
        <f t="shared" ref="D79:L79" si="15">SUM(D69:D78)</f>
        <v>0</v>
      </c>
      <c r="E79" s="443">
        <f t="shared" si="15"/>
        <v>0</v>
      </c>
      <c r="F79" s="443">
        <f t="shared" si="15"/>
        <v>0</v>
      </c>
      <c r="G79" s="443">
        <f t="shared" si="15"/>
        <v>0</v>
      </c>
      <c r="H79" s="443">
        <f t="shared" si="15"/>
        <v>0</v>
      </c>
      <c r="I79" s="443">
        <f t="shared" si="15"/>
        <v>0</v>
      </c>
      <c r="J79" s="443">
        <f t="shared" si="15"/>
        <v>0</v>
      </c>
      <c r="K79" s="443">
        <f t="shared" si="15"/>
        <v>0</v>
      </c>
      <c r="L79" s="1100">
        <f t="shared" si="15"/>
        <v>0</v>
      </c>
      <c r="M79" s="834" t="s">
        <v>898</v>
      </c>
      <c r="N79" s="825" t="s">
        <v>98</v>
      </c>
    </row>
    <row r="80" spans="1:16" s="1105" customFormat="1" ht="18.75" customHeight="1">
      <c r="A80" s="1130"/>
      <c r="B80" s="108"/>
      <c r="C80" s="1236"/>
      <c r="D80" s="1236"/>
      <c r="E80" s="1236"/>
      <c r="F80" s="1236"/>
      <c r="G80" s="1236"/>
      <c r="H80" s="1236"/>
      <c r="I80" s="1236"/>
      <c r="J80" s="1236"/>
      <c r="K80" s="1236"/>
      <c r="L80" s="1130"/>
      <c r="M80" s="1130"/>
      <c r="N80" s="148"/>
    </row>
    <row r="81" spans="1:15">
      <c r="A81"/>
      <c r="B81" s="108"/>
      <c r="C81" s="103"/>
      <c r="D81" s="103"/>
      <c r="E81" s="103"/>
      <c r="F81" s="103"/>
      <c r="G81" s="103"/>
      <c r="H81" s="103"/>
      <c r="I81" s="103"/>
      <c r="J81" s="103"/>
      <c r="K81" s="103"/>
      <c r="L81" s="103"/>
      <c r="M81" s="1251" t="s">
        <v>1635</v>
      </c>
      <c r="N81" s="1239">
        <v>3</v>
      </c>
    </row>
    <row r="82" spans="1:15">
      <c r="A82"/>
      <c r="B82" s="1035"/>
      <c r="C82" s="986" t="s">
        <v>777</v>
      </c>
      <c r="D82" s="986" t="s">
        <v>778</v>
      </c>
      <c r="E82" s="986" t="s">
        <v>779</v>
      </c>
      <c r="F82" s="986" t="s">
        <v>780</v>
      </c>
      <c r="G82" s="986" t="s">
        <v>781</v>
      </c>
      <c r="H82" s="986" t="s">
        <v>782</v>
      </c>
      <c r="I82" s="986" t="s">
        <v>783</v>
      </c>
      <c r="J82" s="986" t="s">
        <v>784</v>
      </c>
      <c r="K82" s="986" t="s">
        <v>785</v>
      </c>
      <c r="L82" s="986" t="s">
        <v>1215</v>
      </c>
      <c r="M82" s="1249" t="s">
        <v>95</v>
      </c>
      <c r="N82" s="1250"/>
    </row>
    <row r="83" spans="1:15" ht="45">
      <c r="A83"/>
      <c r="B83" s="417" t="s">
        <v>864</v>
      </c>
      <c r="C83" s="456" t="s">
        <v>33</v>
      </c>
      <c r="D83" s="456" t="s">
        <v>629</v>
      </c>
      <c r="E83" s="456" t="s">
        <v>665</v>
      </c>
      <c r="F83" s="456" t="s">
        <v>666</v>
      </c>
      <c r="G83" s="456" t="s">
        <v>667</v>
      </c>
      <c r="H83" s="456" t="s">
        <v>668</v>
      </c>
      <c r="I83" s="456" t="s">
        <v>669</v>
      </c>
      <c r="J83" s="456" t="s">
        <v>81</v>
      </c>
      <c r="K83" s="456" t="s">
        <v>670</v>
      </c>
      <c r="L83" s="1092" t="s">
        <v>1214</v>
      </c>
      <c r="M83" s="1031"/>
      <c r="N83" s="983" t="s">
        <v>141</v>
      </c>
    </row>
    <row r="84" spans="1:15" ht="13.5" thickBot="1">
      <c r="A84"/>
      <c r="B84" s="1032" t="s">
        <v>1508</v>
      </c>
      <c r="C84" s="129" t="s">
        <v>97</v>
      </c>
      <c r="D84" s="129" t="s">
        <v>97</v>
      </c>
      <c r="E84" s="129" t="s">
        <v>97</v>
      </c>
      <c r="F84" s="129" t="s">
        <v>97</v>
      </c>
      <c r="G84" s="129" t="s">
        <v>97</v>
      </c>
      <c r="H84" s="129" t="s">
        <v>97</v>
      </c>
      <c r="I84" s="129" t="s">
        <v>97</v>
      </c>
      <c r="J84" s="129" t="s">
        <v>97</v>
      </c>
      <c r="K84" s="129" t="s">
        <v>97</v>
      </c>
      <c r="L84" s="129" t="s">
        <v>97</v>
      </c>
      <c r="M84" s="906" t="s">
        <v>96</v>
      </c>
      <c r="N84" s="1027" t="s">
        <v>142</v>
      </c>
    </row>
    <row r="85" spans="1:15" ht="18.75" customHeight="1">
      <c r="A85"/>
      <c r="B85" s="1033" t="s">
        <v>868</v>
      </c>
      <c r="C85" s="919">
        <f>SUM(D85:L85)</f>
        <v>0</v>
      </c>
      <c r="D85" s="912"/>
      <c r="E85" s="912"/>
      <c r="F85" s="912"/>
      <c r="G85" s="912"/>
      <c r="H85" s="912"/>
      <c r="I85" s="912"/>
      <c r="J85" s="912"/>
      <c r="K85" s="912"/>
      <c r="L85" s="1100"/>
      <c r="M85" s="906" t="s">
        <v>15</v>
      </c>
      <c r="N85" s="354" t="s">
        <v>98</v>
      </c>
    </row>
    <row r="86" spans="1:15" ht="18.75" customHeight="1">
      <c r="A86"/>
      <c r="B86" s="1033" t="s">
        <v>1329</v>
      </c>
      <c r="C86" s="919">
        <f t="shared" ref="C86:C91" si="16">SUM(D86:L86)</f>
        <v>0</v>
      </c>
      <c r="D86" s="912"/>
      <c r="E86" s="912"/>
      <c r="F86" s="912"/>
      <c r="G86" s="912"/>
      <c r="H86" s="912"/>
      <c r="I86" s="912"/>
      <c r="J86" s="912"/>
      <c r="K86" s="912"/>
      <c r="L86" s="1100"/>
      <c r="M86" s="906" t="s">
        <v>31</v>
      </c>
      <c r="N86" s="354" t="s">
        <v>98</v>
      </c>
    </row>
    <row r="87" spans="1:15" ht="28.5" customHeight="1">
      <c r="A87"/>
      <c r="B87" s="1034" t="s">
        <v>1106</v>
      </c>
      <c r="C87" s="919">
        <f t="shared" si="16"/>
        <v>0</v>
      </c>
      <c r="D87" s="912"/>
      <c r="E87" s="912"/>
      <c r="F87" s="912"/>
      <c r="G87" s="912"/>
      <c r="H87" s="912"/>
      <c r="I87" s="912"/>
      <c r="J87" s="912"/>
      <c r="K87" s="912"/>
      <c r="L87" s="1100"/>
      <c r="M87" s="906" t="s">
        <v>275</v>
      </c>
      <c r="N87" s="354" t="s">
        <v>98</v>
      </c>
    </row>
    <row r="88" spans="1:15" s="149" customFormat="1" ht="18.75" customHeight="1">
      <c r="A88"/>
      <c r="B88" s="1033" t="s">
        <v>1107</v>
      </c>
      <c r="C88" s="919">
        <f t="shared" si="16"/>
        <v>0</v>
      </c>
      <c r="D88" s="912"/>
      <c r="E88" s="912"/>
      <c r="F88" s="912"/>
      <c r="G88" s="912"/>
      <c r="H88" s="912"/>
      <c r="I88" s="912"/>
      <c r="J88" s="912"/>
      <c r="K88" s="912"/>
      <c r="L88" s="1100"/>
      <c r="M88" s="906" t="s">
        <v>910</v>
      </c>
      <c r="N88" s="354" t="s">
        <v>98</v>
      </c>
    </row>
    <row r="89" spans="1:15" ht="18.75" customHeight="1">
      <c r="A89"/>
      <c r="B89" s="1033" t="s">
        <v>929</v>
      </c>
      <c r="C89" s="919">
        <f t="shared" si="16"/>
        <v>0</v>
      </c>
      <c r="D89" s="912"/>
      <c r="E89" s="912"/>
      <c r="F89" s="912"/>
      <c r="G89" s="912"/>
      <c r="H89" s="912"/>
      <c r="I89" s="912"/>
      <c r="J89" s="912"/>
      <c r="K89" s="912"/>
      <c r="L89" s="1100"/>
      <c r="M89" s="906" t="s">
        <v>1005</v>
      </c>
      <c r="N89" s="341" t="s">
        <v>182</v>
      </c>
    </row>
    <row r="90" spans="1:15" ht="18.75" customHeight="1" thickBot="1">
      <c r="A90"/>
      <c r="B90" s="1033" t="s">
        <v>673</v>
      </c>
      <c r="C90" s="919">
        <f t="shared" si="16"/>
        <v>0</v>
      </c>
      <c r="D90" s="1124">
        <f>D91-SUM(D85:D89)</f>
        <v>0</v>
      </c>
      <c r="E90" s="1124">
        <f t="shared" ref="E90:K90" si="17">E91-SUM(E85:E89)</f>
        <v>0</v>
      </c>
      <c r="F90" s="1124">
        <f t="shared" si="17"/>
        <v>0</v>
      </c>
      <c r="G90" s="1124">
        <f t="shared" si="17"/>
        <v>0</v>
      </c>
      <c r="H90" s="1124">
        <f t="shared" si="17"/>
        <v>0</v>
      </c>
      <c r="I90" s="1124">
        <f t="shared" si="17"/>
        <v>0</v>
      </c>
      <c r="J90" s="1124">
        <f t="shared" si="17"/>
        <v>0</v>
      </c>
      <c r="K90" s="1124">
        <f t="shared" si="17"/>
        <v>0</v>
      </c>
      <c r="L90" s="1100">
        <f t="shared" ref="L90" si="18">L91-SUM(L85:L89)</f>
        <v>0</v>
      </c>
      <c r="M90" s="906" t="s">
        <v>32</v>
      </c>
      <c r="N90" s="354" t="s">
        <v>98</v>
      </c>
    </row>
    <row r="91" spans="1:15" ht="18.75" customHeight="1">
      <c r="A91"/>
      <c r="B91" s="721" t="s">
        <v>1509</v>
      </c>
      <c r="C91" s="443">
        <f t="shared" si="16"/>
        <v>0</v>
      </c>
      <c r="D91" s="443">
        <f t="shared" ref="D91:L91" si="19">D27-D42</f>
        <v>0</v>
      </c>
      <c r="E91" s="443">
        <f t="shared" si="19"/>
        <v>0</v>
      </c>
      <c r="F91" s="443">
        <f t="shared" si="19"/>
        <v>0</v>
      </c>
      <c r="G91" s="443">
        <f t="shared" si="19"/>
        <v>0</v>
      </c>
      <c r="H91" s="443">
        <f t="shared" si="19"/>
        <v>0</v>
      </c>
      <c r="I91" s="443">
        <f t="shared" si="19"/>
        <v>0</v>
      </c>
      <c r="J91" s="443">
        <f t="shared" si="19"/>
        <v>0</v>
      </c>
      <c r="K91" s="443">
        <f t="shared" si="19"/>
        <v>0</v>
      </c>
      <c r="L91" s="1100">
        <f t="shared" si="19"/>
        <v>0</v>
      </c>
      <c r="M91" s="906" t="s">
        <v>276</v>
      </c>
      <c r="N91" s="354" t="s">
        <v>98</v>
      </c>
    </row>
    <row r="92" spans="1:15" s="1105" customFormat="1" ht="18.75" customHeight="1">
      <c r="A92" s="1130"/>
      <c r="B92" s="108"/>
      <c r="C92" s="1236"/>
      <c r="D92" s="1236"/>
      <c r="E92" s="1236"/>
      <c r="F92" s="1236"/>
      <c r="G92" s="1236"/>
      <c r="H92" s="1236"/>
      <c r="I92" s="1236"/>
      <c r="J92" s="1236"/>
      <c r="K92" s="1236"/>
      <c r="L92" s="1130"/>
      <c r="M92" s="1130"/>
      <c r="N92" s="148"/>
    </row>
    <row r="93" spans="1:15">
      <c r="A93"/>
      <c r="B93"/>
      <c r="C93"/>
      <c r="D93"/>
      <c r="E93"/>
      <c r="F93"/>
      <c r="G93"/>
      <c r="H93"/>
      <c r="I93"/>
      <c r="J93"/>
      <c r="K93"/>
      <c r="L93"/>
      <c r="M93" s="1252" t="s">
        <v>1635</v>
      </c>
      <c r="N93" s="1252">
        <v>4</v>
      </c>
      <c r="O93"/>
    </row>
    <row r="94" spans="1:15">
      <c r="A94"/>
      <c r="B94" s="1029"/>
      <c r="C94" s="981" t="s">
        <v>786</v>
      </c>
      <c r="D94" s="981" t="s">
        <v>787</v>
      </c>
      <c r="E94" s="981" t="s">
        <v>788</v>
      </c>
      <c r="F94" s="981" t="s">
        <v>789</v>
      </c>
      <c r="G94" s="981" t="s">
        <v>790</v>
      </c>
      <c r="H94" s="981" t="s">
        <v>791</v>
      </c>
      <c r="I94" s="981" t="s">
        <v>792</v>
      </c>
      <c r="J94" s="981" t="s">
        <v>793</v>
      </c>
      <c r="K94" s="981" t="s">
        <v>794</v>
      </c>
      <c r="L94" s="981" t="s">
        <v>1216</v>
      </c>
      <c r="M94" s="981" t="s">
        <v>95</v>
      </c>
      <c r="N94" s="1030"/>
    </row>
    <row r="95" spans="1:15" ht="45">
      <c r="A95"/>
      <c r="B95" s="417" t="s">
        <v>1510</v>
      </c>
      <c r="C95" s="456" t="s">
        <v>33</v>
      </c>
      <c r="D95" s="456" t="s">
        <v>629</v>
      </c>
      <c r="E95" s="456" t="s">
        <v>665</v>
      </c>
      <c r="F95" s="456" t="s">
        <v>666</v>
      </c>
      <c r="G95" s="456" t="s">
        <v>667</v>
      </c>
      <c r="H95" s="456" t="s">
        <v>668</v>
      </c>
      <c r="I95" s="456" t="s">
        <v>669</v>
      </c>
      <c r="J95" s="456" t="s">
        <v>81</v>
      </c>
      <c r="K95" s="456" t="s">
        <v>670</v>
      </c>
      <c r="L95" s="1092" t="s">
        <v>1214</v>
      </c>
      <c r="M95" s="1031"/>
      <c r="N95" s="1028"/>
    </row>
    <row r="96" spans="1:15" ht="13.5" thickBot="1">
      <c r="A96"/>
      <c r="B96" s="1032"/>
      <c r="C96" s="129" t="s">
        <v>97</v>
      </c>
      <c r="D96" s="129" t="s">
        <v>97</v>
      </c>
      <c r="E96" s="129" t="s">
        <v>97</v>
      </c>
      <c r="F96" s="129" t="s">
        <v>97</v>
      </c>
      <c r="G96" s="129" t="s">
        <v>97</v>
      </c>
      <c r="H96" s="129" t="s">
        <v>97</v>
      </c>
      <c r="I96" s="129" t="s">
        <v>97</v>
      </c>
      <c r="J96" s="129" t="s">
        <v>97</v>
      </c>
      <c r="K96" s="129" t="s">
        <v>97</v>
      </c>
      <c r="L96" s="129" t="s">
        <v>97</v>
      </c>
      <c r="M96" s="906" t="s">
        <v>96</v>
      </c>
      <c r="N96" s="1027" t="s">
        <v>142</v>
      </c>
    </row>
    <row r="97" spans="1:14" ht="18.75" customHeight="1">
      <c r="A97"/>
      <c r="B97" s="1033" t="s">
        <v>868</v>
      </c>
      <c r="C97" s="919">
        <f>SUM(D97:L97)</f>
        <v>0</v>
      </c>
      <c r="D97" s="923"/>
      <c r="E97" s="923"/>
      <c r="F97" s="923"/>
      <c r="G97" s="923"/>
      <c r="H97" s="923"/>
      <c r="I97" s="923"/>
      <c r="J97" s="923"/>
      <c r="K97" s="923"/>
      <c r="L97" s="1100"/>
      <c r="M97" s="906" t="s">
        <v>15</v>
      </c>
      <c r="N97" s="354" t="s">
        <v>98</v>
      </c>
    </row>
    <row r="98" spans="1:14" ht="18.75" customHeight="1">
      <c r="A98"/>
      <c r="B98" s="1033" t="s">
        <v>1329</v>
      </c>
      <c r="C98" s="919">
        <f t="shared" ref="C98:C103" si="20">SUM(D98:L98)</f>
        <v>0</v>
      </c>
      <c r="D98" s="923"/>
      <c r="E98" s="923"/>
      <c r="F98" s="923"/>
      <c r="G98" s="923"/>
      <c r="H98" s="923"/>
      <c r="I98" s="923"/>
      <c r="J98" s="923"/>
      <c r="K98" s="923"/>
      <c r="L98" s="1100"/>
      <c r="M98" s="906" t="s">
        <v>31</v>
      </c>
      <c r="N98" s="354" t="s">
        <v>98</v>
      </c>
    </row>
    <row r="99" spans="1:14" ht="30" customHeight="1">
      <c r="A99"/>
      <c r="B99" s="1034" t="s">
        <v>1106</v>
      </c>
      <c r="C99" s="919">
        <f t="shared" si="20"/>
        <v>0</v>
      </c>
      <c r="D99" s="923"/>
      <c r="E99" s="923"/>
      <c r="F99" s="923"/>
      <c r="G99" s="923"/>
      <c r="H99" s="923"/>
      <c r="I99" s="923"/>
      <c r="J99" s="923"/>
      <c r="K99" s="923"/>
      <c r="L99" s="1100"/>
      <c r="M99" s="906" t="s">
        <v>275</v>
      </c>
      <c r="N99" s="354" t="s">
        <v>98</v>
      </c>
    </row>
    <row r="100" spans="1:14" s="149" customFormat="1" ht="18.75" customHeight="1">
      <c r="A100"/>
      <c r="B100" s="1033" t="s">
        <v>1107</v>
      </c>
      <c r="C100" s="919">
        <f t="shared" si="20"/>
        <v>0</v>
      </c>
      <c r="D100" s="923"/>
      <c r="E100" s="923"/>
      <c r="F100" s="923"/>
      <c r="G100" s="923"/>
      <c r="H100" s="923"/>
      <c r="I100" s="923"/>
      <c r="J100" s="923"/>
      <c r="K100" s="923"/>
      <c r="L100" s="1100"/>
      <c r="M100" s="906" t="s">
        <v>910</v>
      </c>
      <c r="N100" s="354" t="s">
        <v>98</v>
      </c>
    </row>
    <row r="101" spans="1:14" ht="18.75" customHeight="1">
      <c r="A101"/>
      <c r="B101" s="1033" t="s">
        <v>929</v>
      </c>
      <c r="C101" s="919">
        <f t="shared" si="20"/>
        <v>0</v>
      </c>
      <c r="D101" s="923"/>
      <c r="E101" s="923"/>
      <c r="F101" s="923"/>
      <c r="G101" s="923"/>
      <c r="H101" s="923"/>
      <c r="I101" s="923"/>
      <c r="J101" s="923"/>
      <c r="K101" s="923"/>
      <c r="L101" s="1100"/>
      <c r="M101" s="906" t="s">
        <v>1016</v>
      </c>
      <c r="N101" s="341" t="s">
        <v>182</v>
      </c>
    </row>
    <row r="102" spans="1:14" ht="18.75" customHeight="1" thickBot="1">
      <c r="A102"/>
      <c r="B102" s="1033" t="s">
        <v>673</v>
      </c>
      <c r="C102" s="919">
        <f t="shared" si="20"/>
        <v>0</v>
      </c>
      <c r="D102" s="1124">
        <f>D103-SUM(D97:D101)</f>
        <v>0</v>
      </c>
      <c r="E102" s="1124">
        <f t="shared" ref="E102:K102" si="21">E103-SUM(E97:E101)</f>
        <v>0</v>
      </c>
      <c r="F102" s="1124">
        <f t="shared" si="21"/>
        <v>0</v>
      </c>
      <c r="G102" s="1124">
        <f t="shared" si="21"/>
        <v>0</v>
      </c>
      <c r="H102" s="1124">
        <f t="shared" si="21"/>
        <v>0</v>
      </c>
      <c r="I102" s="1124">
        <f t="shared" si="21"/>
        <v>0</v>
      </c>
      <c r="J102" s="1124">
        <f t="shared" si="21"/>
        <v>0</v>
      </c>
      <c r="K102" s="1124">
        <f t="shared" si="21"/>
        <v>0</v>
      </c>
      <c r="L102" s="1100">
        <f t="shared" ref="L102" si="22">L103-SUM(L97:L101)</f>
        <v>0</v>
      </c>
      <c r="M102" s="906" t="s">
        <v>32</v>
      </c>
      <c r="N102" s="341" t="s">
        <v>98</v>
      </c>
    </row>
    <row r="103" spans="1:14" ht="18.75" customHeight="1">
      <c r="A103"/>
      <c r="B103" s="363" t="s">
        <v>1511</v>
      </c>
      <c r="C103" s="443">
        <f t="shared" si="20"/>
        <v>0</v>
      </c>
      <c r="D103" s="443">
        <f t="shared" ref="D103:L103" si="23">D14-D32</f>
        <v>0</v>
      </c>
      <c r="E103" s="443">
        <f t="shared" si="23"/>
        <v>0</v>
      </c>
      <c r="F103" s="443">
        <f t="shared" si="23"/>
        <v>0</v>
      </c>
      <c r="G103" s="443">
        <f t="shared" si="23"/>
        <v>0</v>
      </c>
      <c r="H103" s="443">
        <f t="shared" si="23"/>
        <v>0</v>
      </c>
      <c r="I103" s="443">
        <f t="shared" si="23"/>
        <v>0</v>
      </c>
      <c r="J103" s="443">
        <f t="shared" si="23"/>
        <v>0</v>
      </c>
      <c r="K103" s="443">
        <f t="shared" si="23"/>
        <v>0</v>
      </c>
      <c r="L103" s="1100">
        <f t="shared" si="23"/>
        <v>0</v>
      </c>
      <c r="M103" s="906" t="s">
        <v>276</v>
      </c>
      <c r="N103" s="490" t="s">
        <v>98</v>
      </c>
    </row>
    <row r="104" spans="1:14">
      <c r="A104"/>
      <c r="B104" s="95"/>
      <c r="C104" s="33"/>
      <c r="D104" s="33"/>
      <c r="E104" s="33"/>
      <c r="F104" s="33"/>
      <c r="G104" s="33"/>
      <c r="H104" s="33"/>
      <c r="I104" s="33"/>
      <c r="J104" s="33"/>
      <c r="K104" s="33"/>
      <c r="L104" s="33"/>
      <c r="M104" s="33"/>
      <c r="N104" s="33"/>
    </row>
    <row r="105" spans="1:14">
      <c r="A105"/>
    </row>
    <row r="106" spans="1:14">
      <c r="A106"/>
    </row>
    <row r="107" spans="1:14">
      <c r="A107"/>
    </row>
    <row r="108" spans="1:14">
      <c r="A108"/>
    </row>
    <row r="109" spans="1:14">
      <c r="A109"/>
    </row>
    <row r="110" spans="1:14">
      <c r="A110"/>
    </row>
    <row r="111" spans="1:14">
      <c r="A111"/>
    </row>
    <row r="112" spans="1:14">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sheetData>
  <sheetProtection password="F015" sheet="1" objects="1" scenarios="1"/>
  <dataValidations count="1">
    <dataValidation type="decimal" operator="greaterThanOrEqual" allowBlank="1" showInputMessage="1" showErrorMessage="1" sqref="D85:L89 D97:L101">
      <formula1>0</formula1>
    </dataValidation>
  </dataValidations>
  <printOptions gridLinesSet="0"/>
  <pageMargins left="0.74803149606299213" right="0.35433070866141736" top="0.35433070866141736" bottom="0.39370078740157483" header="0.19685039370078741" footer="0.19685039370078741"/>
  <pageSetup paperSize="9" scale="35" fitToHeight="2" orientation="landscape" horizontalDpi="300" verticalDpi="300" r:id="rId1"/>
  <headerFooter alignWithMargins="0"/>
  <ignoredErrors>
    <ignoredError sqref="C10:L10 C84:L84 C96:L96 C47:L47 M85:M91 M97:M103 M29:M42 M19:M27 M66:M79 M56:M64 M48:M54 M11:M17"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N61"/>
  <sheetViews>
    <sheetView showGridLines="0" zoomScale="80" zoomScaleNormal="80" workbookViewId="0"/>
  </sheetViews>
  <sheetFormatPr defaultColWidth="10.7109375" defaultRowHeight="12.75"/>
  <cols>
    <col min="1" max="1" width="6.42578125" style="17" customWidth="1"/>
    <col min="2" max="2" width="48.140625" style="19" customWidth="1"/>
    <col min="3" max="3" width="12" style="17" bestFit="1" customWidth="1"/>
    <col min="4" max="7" width="13" style="17" customWidth="1"/>
    <col min="8" max="8" width="12.85546875" style="17" bestFit="1" customWidth="1"/>
    <col min="9" max="9" width="12.85546875" style="17" customWidth="1"/>
    <col min="10" max="10" width="13.140625" style="17" bestFit="1" customWidth="1"/>
    <col min="11" max="11" width="12.5703125" style="17" bestFit="1" customWidth="1"/>
    <col min="12" max="14" width="12.5703125" style="17" customWidth="1"/>
    <col min="15" max="15" width="13.140625" style="17" bestFit="1" customWidth="1"/>
    <col min="16" max="16" width="10.5703125" style="17" bestFit="1" customWidth="1"/>
    <col min="17" max="17" width="8.5703125" style="17" customWidth="1"/>
    <col min="18" max="18" width="2.85546875" style="17" customWidth="1"/>
    <col min="19" max="16384" width="10.7109375" style="17"/>
  </cols>
  <sheetData>
    <row r="1" spans="1:9" ht="15.75">
      <c r="A1"/>
      <c r="B1" s="42" t="s">
        <v>158</v>
      </c>
      <c r="C1" s="33"/>
      <c r="D1" s="33"/>
      <c r="E1" s="33"/>
      <c r="F1" s="33"/>
      <c r="G1" s="33"/>
      <c r="H1" s="33"/>
    </row>
    <row r="2" spans="1:9">
      <c r="A2"/>
      <c r="B2" s="43"/>
      <c r="C2" s="33"/>
      <c r="D2" s="33"/>
      <c r="E2" s="33"/>
      <c r="F2" s="33"/>
      <c r="G2" s="33"/>
      <c r="H2" s="33"/>
    </row>
    <row r="3" spans="1:9">
      <c r="A3"/>
      <c r="B3" s="44" t="s">
        <v>1456</v>
      </c>
      <c r="C3" s="33"/>
      <c r="D3" s="33"/>
      <c r="E3" s="33"/>
      <c r="F3" s="33"/>
      <c r="G3" s="33"/>
      <c r="H3" s="33"/>
    </row>
    <row r="4" spans="1:9">
      <c r="A4"/>
      <c r="B4" s="101" t="s">
        <v>725</v>
      </c>
      <c r="C4" s="33"/>
      <c r="D4" s="33"/>
      <c r="E4" s="33"/>
      <c r="F4" s="33"/>
      <c r="G4" s="33"/>
      <c r="H4" s="33"/>
    </row>
    <row r="5" spans="1:9">
      <c r="A5"/>
      <c r="B5" s="34"/>
      <c r="C5" s="33"/>
      <c r="D5" s="33"/>
      <c r="E5" s="33"/>
      <c r="F5" s="33"/>
      <c r="G5" s="33"/>
      <c r="H5" s="33"/>
    </row>
    <row r="6" spans="1:9">
      <c r="A6"/>
      <c r="B6" s="44" t="s">
        <v>48</v>
      </c>
      <c r="C6" s="33"/>
      <c r="D6" s="33"/>
      <c r="E6" s="33"/>
      <c r="F6" s="33"/>
      <c r="G6" s="33"/>
      <c r="H6" s="33"/>
    </row>
    <row r="7" spans="1:9">
      <c r="A7"/>
      <c r="B7" s="38"/>
      <c r="C7" s="33"/>
      <c r="D7" s="33"/>
      <c r="E7" s="33"/>
      <c r="F7" s="33"/>
      <c r="G7" s="1239" t="s">
        <v>1635</v>
      </c>
      <c r="H7" s="1239">
        <v>1</v>
      </c>
    </row>
    <row r="8" spans="1:9" ht="13.5" customHeight="1">
      <c r="A8"/>
      <c r="B8" s="488"/>
      <c r="C8" s="2" t="s">
        <v>492</v>
      </c>
      <c r="D8" s="2" t="s">
        <v>493</v>
      </c>
      <c r="E8" s="2" t="s">
        <v>494</v>
      </c>
      <c r="F8" s="2" t="s">
        <v>495</v>
      </c>
      <c r="G8" s="2" t="s">
        <v>95</v>
      </c>
      <c r="H8" s="478"/>
    </row>
    <row r="9" spans="1:9" ht="25.5">
      <c r="A9"/>
      <c r="B9" s="439" t="s">
        <v>707</v>
      </c>
      <c r="C9" s="456" t="s">
        <v>33</v>
      </c>
      <c r="D9" s="944" t="s">
        <v>1330</v>
      </c>
      <c r="E9" s="944" t="s">
        <v>1331</v>
      </c>
      <c r="F9" s="944" t="s">
        <v>1332</v>
      </c>
      <c r="G9" s="438"/>
      <c r="H9" s="477" t="s">
        <v>141</v>
      </c>
    </row>
    <row r="10" spans="1:9">
      <c r="A10"/>
      <c r="B10" s="493"/>
      <c r="C10" s="503" t="s">
        <v>97</v>
      </c>
      <c r="D10" s="503" t="s">
        <v>97</v>
      </c>
      <c r="E10" s="503" t="s">
        <v>97</v>
      </c>
      <c r="F10" s="503" t="s">
        <v>97</v>
      </c>
      <c r="G10" s="3" t="s">
        <v>96</v>
      </c>
      <c r="H10" s="477" t="s">
        <v>142</v>
      </c>
    </row>
    <row r="11" spans="1:9" s="18" customFormat="1" ht="18.75" customHeight="1">
      <c r="A11"/>
      <c r="B11" s="403" t="s">
        <v>365</v>
      </c>
      <c r="C11" s="1133">
        <f>SUM(D11:F11)</f>
        <v>0</v>
      </c>
      <c r="D11" s="404"/>
      <c r="E11" s="404"/>
      <c r="F11" s="404"/>
      <c r="G11" s="3" t="s">
        <v>274</v>
      </c>
      <c r="H11" s="471" t="s">
        <v>182</v>
      </c>
    </row>
    <row r="12" spans="1:9" s="18" customFormat="1" ht="18.75" customHeight="1">
      <c r="A12"/>
      <c r="B12" s="403" t="s">
        <v>1512</v>
      </c>
      <c r="C12" s="1133">
        <f>SUM(D12:F12)</f>
        <v>0</v>
      </c>
      <c r="D12" s="404"/>
      <c r="E12" s="404"/>
      <c r="F12" s="404"/>
      <c r="G12" s="3" t="s">
        <v>31</v>
      </c>
      <c r="H12" s="471" t="s">
        <v>182</v>
      </c>
      <c r="I12" s="1041"/>
    </row>
    <row r="13" spans="1:9" s="18" customFormat="1" ht="18.75" customHeight="1">
      <c r="A13"/>
      <c r="B13" s="403" t="s">
        <v>1513</v>
      </c>
      <c r="C13" s="1133">
        <f>SUM(D13:F13)</f>
        <v>0</v>
      </c>
      <c r="D13" s="444"/>
      <c r="E13" s="444"/>
      <c r="F13" s="444"/>
      <c r="G13" s="3" t="s">
        <v>275</v>
      </c>
      <c r="H13" s="471" t="s">
        <v>182</v>
      </c>
    </row>
    <row r="14" spans="1:9" s="18" customFormat="1" ht="24">
      <c r="A14"/>
      <c r="B14" s="437" t="s">
        <v>1060</v>
      </c>
      <c r="C14" s="1100"/>
      <c r="D14" s="943"/>
      <c r="E14" s="943"/>
      <c r="F14" s="943"/>
      <c r="G14" s="3" t="s">
        <v>32</v>
      </c>
      <c r="H14" s="400" t="s">
        <v>1300</v>
      </c>
    </row>
    <row r="15" spans="1:9">
      <c r="A15"/>
      <c r="B15" s="38"/>
      <c r="C15" s="33"/>
      <c r="D15" s="33"/>
      <c r="E15" s="33"/>
      <c r="F15" s="33"/>
      <c r="G15" s="33"/>
      <c r="H15" s="33"/>
    </row>
    <row r="16" spans="1:9">
      <c r="A16"/>
      <c r="B16" s="38"/>
      <c r="C16" s="33"/>
      <c r="D16" s="33"/>
      <c r="E16" s="1239" t="s">
        <v>1635</v>
      </c>
      <c r="F16" s="1239">
        <v>2</v>
      </c>
      <c r="G16" s="33"/>
      <c r="H16" s="33"/>
    </row>
    <row r="17" spans="1:13">
      <c r="A17"/>
      <c r="B17" s="488"/>
      <c r="C17" s="2" t="s">
        <v>496</v>
      </c>
      <c r="D17" s="2" t="s">
        <v>795</v>
      </c>
      <c r="E17" s="2" t="s">
        <v>95</v>
      </c>
      <c r="F17" s="478"/>
      <c r="G17" s="33"/>
      <c r="H17" s="33"/>
    </row>
    <row r="18" spans="1:13" ht="18.75" customHeight="1">
      <c r="A18"/>
      <c r="B18" s="439" t="s">
        <v>708</v>
      </c>
      <c r="C18" s="455" t="s">
        <v>366</v>
      </c>
      <c r="D18" s="401" t="s">
        <v>367</v>
      </c>
      <c r="E18" s="466"/>
      <c r="F18" s="477" t="s">
        <v>141</v>
      </c>
      <c r="G18" s="33"/>
      <c r="H18" s="33"/>
    </row>
    <row r="19" spans="1:13" ht="18.75" customHeight="1">
      <c r="A19"/>
      <c r="B19" s="509"/>
      <c r="C19" s="503" t="s">
        <v>368</v>
      </c>
      <c r="D19" s="479" t="s">
        <v>368</v>
      </c>
      <c r="E19" s="3" t="s">
        <v>96</v>
      </c>
      <c r="F19" s="477" t="s">
        <v>142</v>
      </c>
      <c r="G19" s="33"/>
      <c r="H19" s="33"/>
    </row>
    <row r="20" spans="1:13" s="18" customFormat="1" ht="18.75" customHeight="1">
      <c r="A20"/>
      <c r="B20" s="469" t="s">
        <v>369</v>
      </c>
      <c r="C20" s="489"/>
      <c r="D20" s="489"/>
      <c r="E20" s="398"/>
      <c r="F20" s="471" t="s">
        <v>182</v>
      </c>
      <c r="G20" s="55"/>
      <c r="H20" s="55"/>
    </row>
    <row r="21" spans="1:13" s="18" customFormat="1" ht="18.75" customHeight="1">
      <c r="A21"/>
      <c r="B21" s="480" t="s">
        <v>370</v>
      </c>
      <c r="C21" s="444"/>
      <c r="D21" s="444"/>
      <c r="E21" s="3">
        <v>110</v>
      </c>
      <c r="F21" s="471" t="s">
        <v>182</v>
      </c>
      <c r="G21" s="55"/>
      <c r="H21" s="55"/>
    </row>
    <row r="22" spans="1:13" s="18" customFormat="1" ht="18.75" customHeight="1">
      <c r="A22"/>
      <c r="B22" s="480" t="s">
        <v>77</v>
      </c>
      <c r="C22" s="444"/>
      <c r="D22" s="444"/>
      <c r="E22" s="3">
        <v>120</v>
      </c>
      <c r="F22" s="471" t="s">
        <v>182</v>
      </c>
      <c r="G22" s="55"/>
      <c r="H22" s="55"/>
    </row>
    <row r="23" spans="1:13" s="18" customFormat="1" ht="18.75" customHeight="1">
      <c r="A23"/>
      <c r="B23" s="480" t="s">
        <v>56</v>
      </c>
      <c r="C23" s="444"/>
      <c r="D23" s="444"/>
      <c r="E23" s="3">
        <v>130</v>
      </c>
      <c r="F23" s="471" t="s">
        <v>182</v>
      </c>
      <c r="G23" s="55"/>
      <c r="H23" s="55"/>
    </row>
    <row r="24" spans="1:13" s="18" customFormat="1" ht="18.75" customHeight="1">
      <c r="A24"/>
      <c r="B24" s="394" t="s">
        <v>655</v>
      </c>
      <c r="C24" s="489"/>
      <c r="D24" s="489"/>
      <c r="E24" s="398"/>
      <c r="F24" s="471" t="s">
        <v>182</v>
      </c>
      <c r="G24" s="55"/>
      <c r="H24" s="55"/>
    </row>
    <row r="25" spans="1:13" s="18" customFormat="1" ht="18.75" customHeight="1">
      <c r="A25"/>
      <c r="B25" s="480" t="s">
        <v>371</v>
      </c>
      <c r="C25" s="444"/>
      <c r="D25" s="444"/>
      <c r="E25" s="3">
        <v>160</v>
      </c>
      <c r="F25" s="471" t="s">
        <v>182</v>
      </c>
      <c r="G25" s="55"/>
      <c r="H25" s="55"/>
    </row>
    <row r="26" spans="1:13" s="18" customFormat="1" ht="18.75" customHeight="1">
      <c r="A26"/>
      <c r="B26" s="480" t="s">
        <v>372</v>
      </c>
      <c r="C26" s="444"/>
      <c r="D26" s="444"/>
      <c r="E26" s="3">
        <v>170</v>
      </c>
      <c r="F26" s="471" t="s">
        <v>182</v>
      </c>
      <c r="G26" s="55"/>
      <c r="H26" s="55"/>
    </row>
    <row r="27" spans="1:13" s="18" customFormat="1" ht="18.75" customHeight="1">
      <c r="A27"/>
      <c r="B27" s="480" t="s">
        <v>373</v>
      </c>
      <c r="C27" s="444"/>
      <c r="D27" s="444"/>
      <c r="E27" s="3">
        <v>180</v>
      </c>
      <c r="F27" s="471" t="s">
        <v>182</v>
      </c>
      <c r="G27" s="55"/>
      <c r="H27" s="55"/>
    </row>
    <row r="28" spans="1:13" s="18" customFormat="1" ht="18.75" customHeight="1">
      <c r="A28"/>
      <c r="B28" s="480" t="s">
        <v>56</v>
      </c>
      <c r="C28" s="444"/>
      <c r="D28" s="444"/>
      <c r="E28" s="3">
        <v>190</v>
      </c>
      <c r="F28" s="471" t="s">
        <v>182</v>
      </c>
      <c r="G28" s="55"/>
      <c r="H28" s="55"/>
    </row>
    <row r="29" spans="1:13" s="18" customFormat="1" ht="18.75" customHeight="1">
      <c r="A29"/>
      <c r="B29" s="480" t="s">
        <v>59</v>
      </c>
      <c r="C29" s="444"/>
      <c r="D29" s="444"/>
      <c r="E29" s="3">
        <v>201</v>
      </c>
      <c r="F29" s="471" t="s">
        <v>182</v>
      </c>
      <c r="G29" s="55"/>
      <c r="H29" s="55"/>
    </row>
    <row r="30" spans="1:13">
      <c r="A30"/>
      <c r="B30" s="38"/>
      <c r="C30" s="33"/>
      <c r="D30" s="33"/>
      <c r="E30" s="33"/>
      <c r="F30" s="33"/>
      <c r="G30" s="33"/>
      <c r="H30" s="33"/>
    </row>
    <row r="31" spans="1:13" s="446" customFormat="1">
      <c r="A31"/>
      <c r="B31" s="450"/>
      <c r="C31" s="448"/>
      <c r="D31" s="448"/>
      <c r="E31" s="1239" t="s">
        <v>1635</v>
      </c>
      <c r="F31" s="1239">
        <v>3</v>
      </c>
      <c r="G31" s="448"/>
      <c r="H31" s="448"/>
    </row>
    <row r="32" spans="1:13">
      <c r="A32"/>
      <c r="B32" s="482"/>
      <c r="C32" s="2" t="s">
        <v>796</v>
      </c>
      <c r="D32" s="2" t="s">
        <v>797</v>
      </c>
      <c r="E32" s="2" t="s">
        <v>95</v>
      </c>
      <c r="F32" s="478"/>
      <c r="G32" s="33"/>
      <c r="H32" s="33"/>
      <c r="I32" s="33"/>
      <c r="J32" s="33"/>
      <c r="K32" s="33"/>
      <c r="L32" s="33"/>
      <c r="M32" s="33"/>
    </row>
    <row r="33" spans="1:14" ht="25.5">
      <c r="A33"/>
      <c r="B33" s="1" t="s">
        <v>709</v>
      </c>
      <c r="C33" s="453" t="s">
        <v>366</v>
      </c>
      <c r="D33" s="453" t="s">
        <v>367</v>
      </c>
      <c r="E33" s="466"/>
      <c r="F33" s="477" t="s">
        <v>141</v>
      </c>
      <c r="G33" s="33"/>
      <c r="H33" s="33"/>
      <c r="I33" s="33"/>
      <c r="J33" s="33"/>
      <c r="K33" s="33"/>
      <c r="L33" s="33"/>
      <c r="M33" s="33"/>
    </row>
    <row r="34" spans="1:14">
      <c r="A34"/>
      <c r="B34" s="509"/>
      <c r="C34" s="503" t="s">
        <v>368</v>
      </c>
      <c r="D34" s="150" t="s">
        <v>368</v>
      </c>
      <c r="E34" s="3" t="s">
        <v>96</v>
      </c>
      <c r="F34" s="492" t="s">
        <v>142</v>
      </c>
      <c r="G34" s="33"/>
      <c r="H34" s="33"/>
      <c r="I34" s="33"/>
      <c r="J34" s="33"/>
      <c r="K34" s="33"/>
      <c r="L34" s="33"/>
      <c r="M34" s="33"/>
    </row>
    <row r="35" spans="1:14" ht="18.75" customHeight="1">
      <c r="A35"/>
      <c r="B35" s="395" t="s">
        <v>674</v>
      </c>
      <c r="C35" s="442"/>
      <c r="D35" s="442"/>
      <c r="E35" s="335">
        <v>100</v>
      </c>
      <c r="F35" s="481" t="s">
        <v>182</v>
      </c>
      <c r="G35" s="33"/>
      <c r="H35" s="33"/>
      <c r="I35" s="33"/>
      <c r="J35" s="33"/>
      <c r="K35" s="33"/>
      <c r="L35" s="33"/>
      <c r="M35" s="33"/>
    </row>
    <row r="36" spans="1:14" ht="18.75" customHeight="1">
      <c r="A36"/>
      <c r="B36" s="484" t="s">
        <v>78</v>
      </c>
      <c r="C36" s="444"/>
      <c r="D36" s="444"/>
      <c r="E36" s="3">
        <v>110</v>
      </c>
      <c r="F36" s="471" t="s">
        <v>182</v>
      </c>
      <c r="G36" s="33"/>
      <c r="H36" s="33"/>
      <c r="I36" s="33"/>
      <c r="J36" s="33"/>
      <c r="K36" s="33"/>
      <c r="L36" s="33"/>
      <c r="M36" s="33"/>
    </row>
    <row r="37" spans="1:14" ht="18.75" customHeight="1">
      <c r="A37"/>
      <c r="B37" s="484" t="s">
        <v>181</v>
      </c>
      <c r="C37" s="444"/>
      <c r="D37" s="444"/>
      <c r="E37" s="3">
        <v>120</v>
      </c>
      <c r="F37" s="471" t="s">
        <v>182</v>
      </c>
      <c r="G37" s="33"/>
      <c r="H37" s="33"/>
      <c r="I37" s="33"/>
      <c r="J37" s="33"/>
      <c r="K37" s="33"/>
      <c r="L37" s="33"/>
      <c r="M37" s="33"/>
    </row>
    <row r="38" spans="1:14" ht="18.75" customHeight="1">
      <c r="A38"/>
      <c r="B38" s="484" t="s">
        <v>675</v>
      </c>
      <c r="C38" s="444"/>
      <c r="D38" s="444"/>
      <c r="E38" s="3">
        <v>130</v>
      </c>
      <c r="F38" s="471" t="s">
        <v>182</v>
      </c>
      <c r="G38" s="33"/>
      <c r="H38" s="33"/>
      <c r="I38" s="33"/>
      <c r="J38" s="33"/>
      <c r="K38" s="33"/>
      <c r="L38" s="33"/>
      <c r="M38" s="33"/>
    </row>
    <row r="39" spans="1:14" ht="18.75" customHeight="1">
      <c r="A39"/>
      <c r="B39" s="484" t="s">
        <v>79</v>
      </c>
      <c r="C39" s="444"/>
      <c r="D39" s="444"/>
      <c r="E39" s="3">
        <v>140</v>
      </c>
      <c r="F39" s="471" t="s">
        <v>182</v>
      </c>
      <c r="G39" s="33"/>
      <c r="H39" s="33"/>
      <c r="I39" s="33"/>
      <c r="J39" s="33"/>
      <c r="K39" s="33"/>
      <c r="L39" s="33"/>
      <c r="M39" s="33"/>
    </row>
    <row r="40" spans="1:14" ht="18.75" customHeight="1">
      <c r="A40"/>
      <c r="B40" s="484" t="s">
        <v>80</v>
      </c>
      <c r="C40" s="444"/>
      <c r="D40" s="444"/>
      <c r="E40" s="3">
        <v>150</v>
      </c>
      <c r="F40" s="471" t="s">
        <v>182</v>
      </c>
      <c r="G40" s="33"/>
      <c r="H40" s="33"/>
      <c r="I40" s="33"/>
      <c r="J40" s="33"/>
      <c r="K40" s="33"/>
      <c r="L40" s="33"/>
      <c r="M40" s="33"/>
    </row>
    <row r="41" spans="1:14" ht="18.75" customHeight="1">
      <c r="A41"/>
      <c r="B41" s="484" t="s">
        <v>81</v>
      </c>
      <c r="C41" s="444"/>
      <c r="D41" s="444"/>
      <c r="E41" s="3">
        <v>160</v>
      </c>
      <c r="F41" s="471" t="s">
        <v>182</v>
      </c>
      <c r="G41" s="33"/>
      <c r="H41" s="33"/>
      <c r="I41" s="33"/>
      <c r="J41" s="33"/>
      <c r="K41" s="33"/>
      <c r="L41" s="33"/>
      <c r="M41" s="33"/>
    </row>
    <row r="42" spans="1:14" s="446" customFormat="1" ht="18.75" customHeight="1">
      <c r="A42"/>
      <c r="B42" s="399" t="s">
        <v>82</v>
      </c>
      <c r="C42" s="444"/>
      <c r="D42" s="444"/>
      <c r="E42" s="3">
        <v>170</v>
      </c>
      <c r="F42" s="471" t="s">
        <v>182</v>
      </c>
      <c r="G42" s="448"/>
      <c r="H42" s="448"/>
      <c r="I42" s="448"/>
      <c r="J42" s="448"/>
      <c r="K42" s="448"/>
      <c r="L42" s="448"/>
      <c r="M42" s="448"/>
    </row>
    <row r="43" spans="1:14" ht="18.75" customHeight="1">
      <c r="A43"/>
      <c r="B43" s="484" t="s">
        <v>1301</v>
      </c>
      <c r="C43" s="1100"/>
      <c r="D43" s="1100"/>
      <c r="E43" s="3" t="s">
        <v>17</v>
      </c>
      <c r="F43" s="471" t="s">
        <v>182</v>
      </c>
      <c r="G43" s="33"/>
      <c r="H43" s="33"/>
      <c r="I43" s="33"/>
      <c r="J43" s="33"/>
      <c r="K43" s="33"/>
      <c r="L43" s="33"/>
      <c r="M43" s="33"/>
    </row>
    <row r="44" spans="1:14">
      <c r="A44"/>
    </row>
    <row r="45" spans="1:14" s="446" customFormat="1">
      <c r="A45"/>
      <c r="B45" s="447"/>
      <c r="M45" s="1239" t="s">
        <v>1635</v>
      </c>
      <c r="N45" s="1239">
        <v>4</v>
      </c>
    </row>
    <row r="46" spans="1:14">
      <c r="A46"/>
      <c r="B46" s="482"/>
      <c r="C46" s="917" t="s">
        <v>883</v>
      </c>
      <c r="D46" s="917" t="s">
        <v>884</v>
      </c>
      <c r="E46" s="917" t="s">
        <v>885</v>
      </c>
      <c r="F46" s="917" t="s">
        <v>886</v>
      </c>
      <c r="G46" s="917" t="s">
        <v>887</v>
      </c>
      <c r="H46" s="917" t="s">
        <v>888</v>
      </c>
      <c r="I46" s="917" t="s">
        <v>889</v>
      </c>
      <c r="J46" s="917" t="s">
        <v>890</v>
      </c>
      <c r="K46" s="917" t="s">
        <v>891</v>
      </c>
      <c r="L46" s="917" t="s">
        <v>1303</v>
      </c>
      <c r="M46" s="917" t="s">
        <v>95</v>
      </c>
      <c r="N46" s="478"/>
    </row>
    <row r="47" spans="1:14" ht="33.75">
      <c r="A47"/>
      <c r="B47" s="1" t="s">
        <v>1289</v>
      </c>
      <c r="C47" s="456" t="s">
        <v>33</v>
      </c>
      <c r="D47" s="456" t="s">
        <v>674</v>
      </c>
      <c r="E47" s="456" t="s">
        <v>78</v>
      </c>
      <c r="F47" s="456" t="s">
        <v>181</v>
      </c>
      <c r="G47" s="456" t="s">
        <v>675</v>
      </c>
      <c r="H47" s="456" t="s">
        <v>79</v>
      </c>
      <c r="I47" s="456" t="s">
        <v>80</v>
      </c>
      <c r="J47" s="456" t="s">
        <v>81</v>
      </c>
      <c r="K47" s="456" t="s">
        <v>82</v>
      </c>
      <c r="L47" s="1183" t="s">
        <v>1301</v>
      </c>
      <c r="M47" s="466"/>
      <c r="N47" s="477" t="s">
        <v>141</v>
      </c>
    </row>
    <row r="48" spans="1:14">
      <c r="A48"/>
      <c r="B48" s="509"/>
      <c r="C48" s="503" t="s">
        <v>97</v>
      </c>
      <c r="D48" s="503" t="s">
        <v>97</v>
      </c>
      <c r="E48" s="503" t="s">
        <v>97</v>
      </c>
      <c r="F48" s="503" t="s">
        <v>97</v>
      </c>
      <c r="G48" s="503" t="s">
        <v>97</v>
      </c>
      <c r="H48" s="503" t="s">
        <v>97</v>
      </c>
      <c r="I48" s="503" t="s">
        <v>97</v>
      </c>
      <c r="J48" s="503" t="s">
        <v>97</v>
      </c>
      <c r="K48" s="503" t="s">
        <v>97</v>
      </c>
      <c r="L48" s="503" t="s">
        <v>35</v>
      </c>
      <c r="M48" s="906" t="s">
        <v>96</v>
      </c>
      <c r="N48" s="492" t="s">
        <v>142</v>
      </c>
    </row>
    <row r="49" spans="1:14" ht="19.5" customHeight="1">
      <c r="A49"/>
      <c r="B49" s="495" t="s">
        <v>1304</v>
      </c>
      <c r="C49" s="1133">
        <f>SUM(D49:L49)</f>
        <v>0</v>
      </c>
      <c r="D49" s="1124">
        <f>D51-D50</f>
        <v>0</v>
      </c>
      <c r="E49" s="1124">
        <f>E51-E50</f>
        <v>0</v>
      </c>
      <c r="F49" s="1124">
        <f>F51-F50</f>
        <v>0</v>
      </c>
      <c r="G49" s="1100"/>
      <c r="H49" s="1100"/>
      <c r="I49" s="1100"/>
      <c r="J49" s="1100"/>
      <c r="K49" s="1100"/>
      <c r="L49" s="1100"/>
      <c r="M49" s="906">
        <v>100</v>
      </c>
      <c r="N49" s="500" t="s">
        <v>98</v>
      </c>
    </row>
    <row r="50" spans="1:14" ht="19.5" customHeight="1" thickBot="1">
      <c r="A50"/>
      <c r="B50" s="495" t="s">
        <v>1305</v>
      </c>
      <c r="C50" s="1133">
        <f>SUM(D50:L50)</f>
        <v>0</v>
      </c>
      <c r="D50" s="404"/>
      <c r="E50" s="404"/>
      <c r="F50" s="404"/>
      <c r="G50" s="1124">
        <f>'14. PPE'!G103</f>
        <v>0</v>
      </c>
      <c r="H50" s="1124">
        <f>'14. PPE'!H103</f>
        <v>0</v>
      </c>
      <c r="I50" s="1124">
        <f>'14. PPE'!I103</f>
        <v>0</v>
      </c>
      <c r="J50" s="1124">
        <f>'14. PPE'!J103</f>
        <v>0</v>
      </c>
      <c r="K50" s="1124">
        <f>'14. PPE'!K103</f>
        <v>0</v>
      </c>
      <c r="L50" s="1100">
        <f>'14. PPE'!L103</f>
        <v>0</v>
      </c>
      <c r="M50" s="906">
        <v>110</v>
      </c>
      <c r="N50" s="498" t="s">
        <v>98</v>
      </c>
    </row>
    <row r="51" spans="1:14" ht="19.5" customHeight="1">
      <c r="A51"/>
      <c r="B51" s="441" t="s">
        <v>119</v>
      </c>
      <c r="C51" s="443">
        <f>SUM(C49:C50)</f>
        <v>0</v>
      </c>
      <c r="D51" s="443">
        <f>'14. PPE'!D103</f>
        <v>0</v>
      </c>
      <c r="E51" s="443">
        <f>'14. PPE'!E103</f>
        <v>0</v>
      </c>
      <c r="F51" s="443">
        <f>'14. PPE'!F103</f>
        <v>0</v>
      </c>
      <c r="G51" s="443">
        <f t="shared" ref="G51:L51" si="0">SUM(G49:G50)</f>
        <v>0</v>
      </c>
      <c r="H51" s="443">
        <f t="shared" si="0"/>
        <v>0</v>
      </c>
      <c r="I51" s="443">
        <f t="shared" si="0"/>
        <v>0</v>
      </c>
      <c r="J51" s="443">
        <f t="shared" si="0"/>
        <v>0</v>
      </c>
      <c r="K51" s="443">
        <f t="shared" si="0"/>
        <v>0</v>
      </c>
      <c r="L51" s="1100">
        <f t="shared" si="0"/>
        <v>0</v>
      </c>
      <c r="M51" s="906">
        <v>120</v>
      </c>
      <c r="N51" s="490" t="s">
        <v>98</v>
      </c>
    </row>
    <row r="52" spans="1:14">
      <c r="A52"/>
      <c r="B52" s="38"/>
      <c r="C52" s="33"/>
      <c r="D52" s="33"/>
      <c r="E52" s="33"/>
      <c r="F52" s="33"/>
      <c r="G52" s="33"/>
      <c r="H52" s="33"/>
      <c r="L52" s="446"/>
    </row>
    <row r="53" spans="1:14">
      <c r="A53"/>
      <c r="B53" s="38"/>
      <c r="C53" s="33"/>
      <c r="D53" s="33"/>
      <c r="E53" s="33"/>
      <c r="F53" s="33"/>
      <c r="G53" s="33"/>
      <c r="H53" s="33"/>
      <c r="L53" s="446"/>
      <c r="M53" s="1239" t="s">
        <v>1635</v>
      </c>
      <c r="N53" s="1239">
        <v>5</v>
      </c>
    </row>
    <row r="54" spans="1:14">
      <c r="A54"/>
      <c r="B54" s="482"/>
      <c r="C54" s="917" t="s">
        <v>883</v>
      </c>
      <c r="D54" s="917" t="s">
        <v>884</v>
      </c>
      <c r="E54" s="917" t="s">
        <v>885</v>
      </c>
      <c r="F54" s="917" t="s">
        <v>886</v>
      </c>
      <c r="G54" s="917" t="s">
        <v>887</v>
      </c>
      <c r="H54" s="917" t="s">
        <v>888</v>
      </c>
      <c r="I54" s="917" t="s">
        <v>889</v>
      </c>
      <c r="J54" s="917" t="s">
        <v>890</v>
      </c>
      <c r="K54" s="917" t="s">
        <v>891</v>
      </c>
      <c r="L54" s="917" t="s">
        <v>1303</v>
      </c>
      <c r="M54" s="917" t="s">
        <v>95</v>
      </c>
      <c r="N54" s="478"/>
    </row>
    <row r="55" spans="1:14" ht="33.75">
      <c r="A55"/>
      <c r="B55" s="1" t="s">
        <v>1288</v>
      </c>
      <c r="C55" s="456" t="s">
        <v>33</v>
      </c>
      <c r="D55" s="456" t="s">
        <v>674</v>
      </c>
      <c r="E55" s="456" t="s">
        <v>78</v>
      </c>
      <c r="F55" s="456" t="s">
        <v>181</v>
      </c>
      <c r="G55" s="456" t="s">
        <v>675</v>
      </c>
      <c r="H55" s="456" t="s">
        <v>79</v>
      </c>
      <c r="I55" s="456" t="s">
        <v>80</v>
      </c>
      <c r="J55" s="456" t="s">
        <v>81</v>
      </c>
      <c r="K55" s="456" t="s">
        <v>82</v>
      </c>
      <c r="L55" s="1183" t="s">
        <v>1301</v>
      </c>
      <c r="M55" s="466"/>
      <c r="N55" s="477" t="s">
        <v>141</v>
      </c>
    </row>
    <row r="56" spans="1:14">
      <c r="A56"/>
      <c r="B56" s="509"/>
      <c r="C56" s="503" t="s">
        <v>97</v>
      </c>
      <c r="D56" s="503" t="s">
        <v>97</v>
      </c>
      <c r="E56" s="503" t="s">
        <v>97</v>
      </c>
      <c r="F56" s="503" t="s">
        <v>97</v>
      </c>
      <c r="G56" s="503" t="s">
        <v>97</v>
      </c>
      <c r="H56" s="503" t="s">
        <v>97</v>
      </c>
      <c r="I56" s="503" t="s">
        <v>97</v>
      </c>
      <c r="J56" s="503" t="s">
        <v>97</v>
      </c>
      <c r="K56" s="503" t="s">
        <v>97</v>
      </c>
      <c r="L56" s="503" t="s">
        <v>35</v>
      </c>
      <c r="M56" s="906" t="s">
        <v>96</v>
      </c>
      <c r="N56" s="492" t="s">
        <v>142</v>
      </c>
    </row>
    <row r="57" spans="1:14" ht="20.25" customHeight="1">
      <c r="A57"/>
      <c r="B57" s="495" t="s">
        <v>1304</v>
      </c>
      <c r="C57" s="1133">
        <f>SUM(D57:L57)</f>
        <v>0</v>
      </c>
      <c r="D57" s="1124">
        <f>D59-D58</f>
        <v>0</v>
      </c>
      <c r="E57" s="1124">
        <f>E59-E58</f>
        <v>0</v>
      </c>
      <c r="F57" s="1124">
        <f>F59-F58</f>
        <v>0</v>
      </c>
      <c r="G57" s="1100"/>
      <c r="H57" s="1100"/>
      <c r="I57" s="1100"/>
      <c r="J57" s="1100"/>
      <c r="K57" s="1100"/>
      <c r="L57" s="1100"/>
      <c r="M57" s="906" t="s">
        <v>285</v>
      </c>
      <c r="N57" s="500" t="s">
        <v>98</v>
      </c>
    </row>
    <row r="58" spans="1:14" ht="20.25" customHeight="1" thickBot="1">
      <c r="B58" s="495" t="s">
        <v>1305</v>
      </c>
      <c r="C58" s="1133">
        <f>SUM(D58:L58)</f>
        <v>0</v>
      </c>
      <c r="D58" s="444"/>
      <c r="E58" s="444"/>
      <c r="F58" s="444"/>
      <c r="G58" s="1124">
        <f>'14. PPE'!G91</f>
        <v>0</v>
      </c>
      <c r="H58" s="1124">
        <f>'14. PPE'!H91</f>
        <v>0</v>
      </c>
      <c r="I58" s="1124">
        <f>'14. PPE'!I91</f>
        <v>0</v>
      </c>
      <c r="J58" s="1124">
        <f>'14. PPE'!J91</f>
        <v>0</v>
      </c>
      <c r="K58" s="1124">
        <f>'14. PPE'!K91</f>
        <v>0</v>
      </c>
      <c r="L58" s="1100">
        <f>'14. PPE'!L91</f>
        <v>0</v>
      </c>
      <c r="M58" s="906" t="s">
        <v>287</v>
      </c>
      <c r="N58" s="498" t="s">
        <v>98</v>
      </c>
    </row>
    <row r="59" spans="1:14" ht="20.25" customHeight="1">
      <c r="B59" s="441" t="s">
        <v>119</v>
      </c>
      <c r="C59" s="443">
        <f t="shared" ref="C59:K59" si="1">SUM(C57:C58)</f>
        <v>0</v>
      </c>
      <c r="D59" s="443">
        <f>'14. PPE'!D91</f>
        <v>0</v>
      </c>
      <c r="E59" s="443">
        <f>'14. PPE'!E91</f>
        <v>0</v>
      </c>
      <c r="F59" s="443">
        <f>'14. PPE'!F91</f>
        <v>0</v>
      </c>
      <c r="G59" s="443">
        <f t="shared" si="1"/>
        <v>0</v>
      </c>
      <c r="H59" s="443">
        <f t="shared" si="1"/>
        <v>0</v>
      </c>
      <c r="I59" s="443">
        <f t="shared" si="1"/>
        <v>0</v>
      </c>
      <c r="J59" s="443">
        <f t="shared" si="1"/>
        <v>0</v>
      </c>
      <c r="K59" s="443">
        <f t="shared" si="1"/>
        <v>0</v>
      </c>
      <c r="L59" s="1100">
        <f t="shared" ref="L59" si="2">SUM(L57:L58)</f>
        <v>0</v>
      </c>
      <c r="M59" s="906">
        <v>220</v>
      </c>
      <c r="N59" s="490" t="s">
        <v>98</v>
      </c>
    </row>
    <row r="60" spans="1:14">
      <c r="B60" s="38"/>
      <c r="C60" s="33"/>
      <c r="D60" s="33"/>
      <c r="E60" s="33"/>
      <c r="F60" s="33"/>
      <c r="G60" s="33"/>
      <c r="H60" s="33"/>
      <c r="I60" s="33"/>
      <c r="J60" s="33"/>
      <c r="K60" s="33"/>
      <c r="L60" s="33"/>
      <c r="M60" s="33"/>
    </row>
    <row r="61" spans="1:14">
      <c r="A61"/>
    </row>
  </sheetData>
  <sheetProtection password="F015" sheet="1" objects="1" scenarios="1"/>
  <dataValidations count="1">
    <dataValidation type="list" allowBlank="1" showInputMessage="1" showErrorMessage="1" sqref="D14:F14">
      <formula1>"1,2"</formula1>
    </dataValidation>
  </dataValidations>
  <printOptions gridLinesSet="0"/>
  <pageMargins left="0.74803149606299213" right="0.35433070866141736" top="0.35433070866141736" bottom="0.39370078740157483" header="0.19685039370078741" footer="0.19685039370078741"/>
  <pageSetup paperSize="9" scale="40" orientation="portrait" horizontalDpi="300" verticalDpi="300" r:id="rId1"/>
  <headerFooter alignWithMargins="0"/>
  <ignoredErrors>
    <ignoredError sqref="C10:F10 C48:L48 C56:L56 M57:M58 G11:G14 E43" numberStoredAsText="1"/>
    <ignoredError sqref="C11:C13"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J92"/>
  <sheetViews>
    <sheetView showGridLines="0" zoomScale="80" zoomScaleNormal="80" workbookViewId="0"/>
  </sheetViews>
  <sheetFormatPr defaultColWidth="10.7109375" defaultRowHeight="12.75"/>
  <cols>
    <col min="1" max="1" width="4.7109375" style="17" customWidth="1"/>
    <col min="2" max="2" width="46" style="19" customWidth="1"/>
    <col min="3" max="6" width="14.28515625" style="17" customWidth="1"/>
    <col min="7" max="8" width="12.85546875" style="17" customWidth="1"/>
    <col min="9" max="16384" width="10.7109375" style="17"/>
  </cols>
  <sheetData>
    <row r="1" spans="1:10" ht="15.75">
      <c r="A1" s="33"/>
      <c r="B1" s="42" t="s">
        <v>158</v>
      </c>
      <c r="C1" s="33"/>
      <c r="D1" s="33"/>
      <c r="E1" s="33"/>
      <c r="F1" s="33"/>
      <c r="G1" s="33"/>
      <c r="H1" s="33"/>
      <c r="I1" s="33"/>
      <c r="J1" s="33"/>
    </row>
    <row r="2" spans="1:10">
      <c r="A2" s="33"/>
      <c r="B2" s="43"/>
      <c r="C2" s="33"/>
      <c r="D2" s="33"/>
      <c r="E2" s="33"/>
      <c r="F2" s="33"/>
      <c r="G2" s="33"/>
      <c r="H2" s="33"/>
      <c r="I2" s="33"/>
      <c r="J2" s="33"/>
    </row>
    <row r="3" spans="1:10">
      <c r="A3" s="34"/>
      <c r="B3" s="44" t="s">
        <v>1456</v>
      </c>
      <c r="C3" s="34"/>
      <c r="D3" s="33"/>
      <c r="E3" s="33"/>
      <c r="F3" s="33"/>
      <c r="G3" s="33"/>
      <c r="H3" s="34"/>
      <c r="I3" s="33"/>
      <c r="J3" s="33"/>
    </row>
    <row r="4" spans="1:10">
      <c r="A4" s="34"/>
      <c r="B4" s="101" t="s">
        <v>692</v>
      </c>
      <c r="C4" s="34"/>
      <c r="D4" s="33"/>
      <c r="E4" s="33"/>
      <c r="F4" s="33"/>
      <c r="G4" s="33"/>
      <c r="H4" s="34"/>
      <c r="I4" s="33"/>
      <c r="J4" s="33"/>
    </row>
    <row r="5" spans="1:10">
      <c r="A5" s="34"/>
      <c r="B5" s="34"/>
      <c r="C5" s="34"/>
      <c r="D5" s="33"/>
      <c r="E5" s="33"/>
      <c r="F5" s="33"/>
      <c r="G5" s="33"/>
      <c r="H5" s="34"/>
      <c r="I5" s="33"/>
      <c r="J5" s="33"/>
    </row>
    <row r="6" spans="1:10">
      <c r="A6" s="34"/>
      <c r="B6" s="44" t="s">
        <v>48</v>
      </c>
      <c r="C6" s="34"/>
      <c r="D6" s="33"/>
      <c r="E6" s="33"/>
      <c r="F6" s="33"/>
      <c r="G6" s="33"/>
      <c r="H6" s="33"/>
      <c r="I6" s="33"/>
      <c r="J6" s="33"/>
    </row>
    <row r="7" spans="1:10">
      <c r="A7" s="34"/>
      <c r="B7" s="82"/>
      <c r="C7" s="52"/>
      <c r="D7" s="52"/>
      <c r="E7" s="52"/>
      <c r="F7" s="1248" t="s">
        <v>1635</v>
      </c>
      <c r="G7" s="1248">
        <v>1</v>
      </c>
      <c r="H7" s="52"/>
      <c r="I7" s="33"/>
      <c r="J7" s="33"/>
    </row>
    <row r="8" spans="1:10">
      <c r="A8" s="34"/>
      <c r="B8" s="440"/>
      <c r="C8" s="2" t="s">
        <v>497</v>
      </c>
      <c r="D8" s="2" t="s">
        <v>498</v>
      </c>
      <c r="E8" s="2" t="s">
        <v>499</v>
      </c>
      <c r="F8" s="2" t="s">
        <v>95</v>
      </c>
      <c r="G8" s="491"/>
    </row>
    <row r="9" spans="1:10" ht="56.25">
      <c r="A9" s="34"/>
      <c r="B9" s="439" t="s">
        <v>1287</v>
      </c>
      <c r="C9" s="456" t="s">
        <v>233</v>
      </c>
      <c r="D9" s="456" t="s">
        <v>530</v>
      </c>
      <c r="E9" s="456" t="s">
        <v>234</v>
      </c>
      <c r="F9" s="456"/>
      <c r="G9" s="436"/>
    </row>
    <row r="10" spans="1:10">
      <c r="A10" s="34"/>
      <c r="B10" s="439"/>
      <c r="C10" s="456" t="s">
        <v>1172</v>
      </c>
      <c r="D10" s="456" t="s">
        <v>1172</v>
      </c>
      <c r="E10" s="456" t="s">
        <v>1172</v>
      </c>
      <c r="F10" s="456"/>
      <c r="G10" s="436" t="s">
        <v>141</v>
      </c>
    </row>
    <row r="11" spans="1:10" ht="13.5" thickBot="1">
      <c r="A11" s="34"/>
      <c r="B11" s="419"/>
      <c r="C11" s="454" t="s">
        <v>97</v>
      </c>
      <c r="D11" s="454" t="s">
        <v>97</v>
      </c>
      <c r="E11" s="454" t="s">
        <v>97</v>
      </c>
      <c r="F11" s="3" t="s">
        <v>96</v>
      </c>
      <c r="G11" s="452" t="s">
        <v>142</v>
      </c>
    </row>
    <row r="12" spans="1:10" ht="19.5" customHeight="1">
      <c r="A12" s="34"/>
      <c r="B12" s="505" t="s">
        <v>1516</v>
      </c>
      <c r="C12" s="908">
        <f>C49</f>
        <v>0</v>
      </c>
      <c r="D12" s="908">
        <f>D49</f>
        <v>0</v>
      </c>
      <c r="E12" s="908">
        <f>E49</f>
        <v>0</v>
      </c>
      <c r="F12" s="3" t="s">
        <v>285</v>
      </c>
      <c r="G12" s="471" t="s">
        <v>98</v>
      </c>
    </row>
    <row r="13" spans="1:10" s="149" customFormat="1" ht="19.5" customHeight="1">
      <c r="A13" s="142"/>
      <c r="B13" s="483" t="s">
        <v>867</v>
      </c>
      <c r="C13" s="444"/>
      <c r="D13" s="444"/>
      <c r="E13" s="444"/>
      <c r="F13" s="3" t="s">
        <v>286</v>
      </c>
      <c r="G13" s="425" t="s">
        <v>195</v>
      </c>
    </row>
    <row r="14" spans="1:10" ht="19.5" customHeight="1" thickBot="1">
      <c r="A14"/>
      <c r="B14" s="414" t="s">
        <v>1294</v>
      </c>
      <c r="C14" s="511"/>
      <c r="D14" s="511"/>
      <c r="E14" s="511"/>
      <c r="F14" s="3" t="s">
        <v>1083</v>
      </c>
      <c r="G14" s="425" t="s">
        <v>195</v>
      </c>
    </row>
    <row r="15" spans="1:10" ht="19.5" customHeight="1">
      <c r="A15"/>
      <c r="B15" s="505" t="s">
        <v>1517</v>
      </c>
      <c r="C15" s="443">
        <f>SUM(C12:C14)</f>
        <v>0</v>
      </c>
      <c r="D15" s="443">
        <f>SUM(D12:D14)</f>
        <v>0</v>
      </c>
      <c r="E15" s="443">
        <f>SUM(E12:E14)</f>
        <v>0</v>
      </c>
      <c r="F15" s="3" t="s">
        <v>287</v>
      </c>
      <c r="G15" s="471" t="s">
        <v>182</v>
      </c>
    </row>
    <row r="16" spans="1:10" ht="19.5" customHeight="1">
      <c r="A16"/>
      <c r="B16" s="505" t="s">
        <v>575</v>
      </c>
      <c r="C16" s="922"/>
      <c r="D16" s="922"/>
      <c r="E16" s="922"/>
      <c r="F16" s="3" t="s">
        <v>288</v>
      </c>
      <c r="G16" s="471" t="s">
        <v>182</v>
      </c>
    </row>
    <row r="17" spans="1:10" s="446" customFormat="1" ht="19.5" customHeight="1">
      <c r="A17"/>
      <c r="B17" s="567" t="s">
        <v>1323</v>
      </c>
      <c r="C17" s="912"/>
      <c r="D17" s="912"/>
      <c r="E17" s="912"/>
      <c r="F17" s="3" t="s">
        <v>1296</v>
      </c>
      <c r="G17" s="425" t="s">
        <v>195</v>
      </c>
    </row>
    <row r="18" spans="1:10" ht="19.5" customHeight="1">
      <c r="A18"/>
      <c r="B18" s="483" t="s">
        <v>930</v>
      </c>
      <c r="C18" s="912"/>
      <c r="D18" s="186"/>
      <c r="E18" s="912"/>
      <c r="F18" s="3" t="s">
        <v>9</v>
      </c>
      <c r="G18" s="471" t="s">
        <v>98</v>
      </c>
      <c r="H18" s="118"/>
    </row>
    <row r="19" spans="1:10" ht="19.5" customHeight="1">
      <c r="A19"/>
      <c r="B19" s="483" t="s">
        <v>931</v>
      </c>
      <c r="C19" s="912"/>
      <c r="D19" s="912"/>
      <c r="E19" s="912"/>
      <c r="F19" s="3" t="s">
        <v>1017</v>
      </c>
      <c r="G19" s="471" t="s">
        <v>182</v>
      </c>
    </row>
    <row r="20" spans="1:10" ht="19.5" customHeight="1">
      <c r="A20"/>
      <c r="B20" s="483" t="s">
        <v>423</v>
      </c>
      <c r="C20" s="186"/>
      <c r="D20" s="912"/>
      <c r="E20" s="186"/>
      <c r="F20" s="3" t="s">
        <v>289</v>
      </c>
      <c r="G20" s="425" t="s">
        <v>195</v>
      </c>
    </row>
    <row r="21" spans="1:10" s="446" customFormat="1" ht="19.5" customHeight="1">
      <c r="A21"/>
      <c r="B21" s="567" t="s">
        <v>1369</v>
      </c>
      <c r="C21" s="912"/>
      <c r="D21" s="1134"/>
      <c r="E21" s="1134"/>
      <c r="F21" s="3" t="s">
        <v>1162</v>
      </c>
      <c r="G21" s="425" t="s">
        <v>182</v>
      </c>
    </row>
    <row r="22" spans="1:10" ht="19.5" customHeight="1">
      <c r="A22"/>
      <c r="B22" s="483" t="s">
        <v>321</v>
      </c>
      <c r="C22" s="511"/>
      <c r="D22" s="1190"/>
      <c r="E22" s="1100"/>
      <c r="F22" s="3" t="s">
        <v>290</v>
      </c>
      <c r="G22" s="471" t="s">
        <v>43</v>
      </c>
    </row>
    <row r="23" spans="1:10" ht="19.5" customHeight="1">
      <c r="A23"/>
      <c r="B23" s="483" t="s">
        <v>932</v>
      </c>
      <c r="C23" s="511"/>
      <c r="D23" s="1190"/>
      <c r="E23" s="1100"/>
      <c r="F23" s="3" t="s">
        <v>1018</v>
      </c>
      <c r="G23" s="471" t="s">
        <v>182</v>
      </c>
    </row>
    <row r="24" spans="1:10" ht="29.25" customHeight="1">
      <c r="A24"/>
      <c r="B24" s="424" t="s">
        <v>1328</v>
      </c>
      <c r="C24" s="912"/>
      <c r="D24" s="186"/>
      <c r="E24" s="186"/>
      <c r="F24" s="3" t="s">
        <v>291</v>
      </c>
      <c r="G24" s="471" t="s">
        <v>43</v>
      </c>
    </row>
    <row r="25" spans="1:10" ht="19.5" customHeight="1">
      <c r="A25"/>
      <c r="B25" s="474" t="s">
        <v>678</v>
      </c>
      <c r="C25" s="912"/>
      <c r="D25" s="912"/>
      <c r="E25" s="912"/>
      <c r="F25" s="3" t="s">
        <v>1019</v>
      </c>
      <c r="G25" s="471" t="s">
        <v>43</v>
      </c>
    </row>
    <row r="26" spans="1:10" ht="19.5" customHeight="1" thickBot="1">
      <c r="A26"/>
      <c r="B26" s="483" t="s">
        <v>1524</v>
      </c>
      <c r="C26" s="186"/>
      <c r="D26" s="912"/>
      <c r="E26" s="186"/>
      <c r="F26" s="3" t="s">
        <v>292</v>
      </c>
      <c r="G26" s="425" t="s">
        <v>195</v>
      </c>
    </row>
    <row r="27" spans="1:10" ht="19.5" customHeight="1">
      <c r="A27"/>
      <c r="B27" s="505" t="s">
        <v>1518</v>
      </c>
      <c r="C27" s="443">
        <f>SUM(C15:C26)</f>
        <v>0</v>
      </c>
      <c r="D27" s="443">
        <f>SUM(D15:D26)</f>
        <v>0</v>
      </c>
      <c r="E27" s="443">
        <f>SUM(E15:E26)</f>
        <v>0</v>
      </c>
      <c r="F27" s="3" t="s">
        <v>293</v>
      </c>
      <c r="G27" s="471" t="s">
        <v>182</v>
      </c>
    </row>
    <row r="28" spans="1:10">
      <c r="A28"/>
      <c r="B28" s="57"/>
      <c r="C28" s="84"/>
      <c r="D28" s="33"/>
      <c r="E28" s="33"/>
      <c r="F28" s="33"/>
      <c r="G28" s="33"/>
      <c r="H28" s="67"/>
      <c r="I28" s="33"/>
      <c r="J28" s="33"/>
    </row>
    <row r="29" spans="1:10" s="446" customFormat="1">
      <c r="A29"/>
      <c r="B29" s="451"/>
      <c r="C29" s="457"/>
      <c r="D29" s="448"/>
      <c r="E29" s="448"/>
      <c r="F29" s="1248" t="s">
        <v>1635</v>
      </c>
      <c r="G29" s="1248">
        <v>2</v>
      </c>
      <c r="H29" s="453"/>
      <c r="I29" s="448"/>
      <c r="J29" s="448"/>
    </row>
    <row r="30" spans="1:10">
      <c r="A30"/>
      <c r="B30" s="440"/>
      <c r="C30" s="2" t="s">
        <v>497</v>
      </c>
      <c r="D30" s="2" t="s">
        <v>498</v>
      </c>
      <c r="E30" s="2" t="s">
        <v>499</v>
      </c>
      <c r="F30" s="2" t="s">
        <v>95</v>
      </c>
      <c r="G30" s="491"/>
    </row>
    <row r="31" spans="1:10" ht="56.25">
      <c r="A31"/>
      <c r="B31" s="439" t="s">
        <v>1286</v>
      </c>
      <c r="C31" s="456" t="s">
        <v>233</v>
      </c>
      <c r="D31" s="456" t="s">
        <v>530</v>
      </c>
      <c r="E31" s="456" t="s">
        <v>234</v>
      </c>
      <c r="F31" s="456"/>
      <c r="G31" s="436"/>
    </row>
    <row r="32" spans="1:10">
      <c r="A32"/>
      <c r="B32" s="439"/>
      <c r="C32" s="456" t="s">
        <v>1116</v>
      </c>
      <c r="D32" s="456" t="s">
        <v>1116</v>
      </c>
      <c r="E32" s="456" t="s">
        <v>1116</v>
      </c>
      <c r="F32" s="456"/>
      <c r="G32" s="436" t="s">
        <v>141</v>
      </c>
    </row>
    <row r="33" spans="1:7">
      <c r="A33"/>
      <c r="B33" s="509"/>
      <c r="C33" s="503" t="s">
        <v>97</v>
      </c>
      <c r="D33" s="503" t="s">
        <v>97</v>
      </c>
      <c r="E33" s="503" t="s">
        <v>97</v>
      </c>
      <c r="F33" s="3" t="s">
        <v>96</v>
      </c>
      <c r="G33" s="452" t="s">
        <v>142</v>
      </c>
    </row>
    <row r="34" spans="1:7" ht="18.75" customHeight="1">
      <c r="A34"/>
      <c r="B34" s="510" t="s">
        <v>1519</v>
      </c>
      <c r="C34" s="365"/>
      <c r="D34" s="365"/>
      <c r="E34" s="365"/>
      <c r="F34" s="335" t="s">
        <v>304</v>
      </c>
      <c r="G34" s="481" t="s">
        <v>98</v>
      </c>
    </row>
    <row r="35" spans="1:7" s="446" customFormat="1" ht="18.75" customHeight="1">
      <c r="A35"/>
      <c r="B35" s="483" t="s">
        <v>867</v>
      </c>
      <c r="C35" s="404"/>
      <c r="D35" s="404"/>
      <c r="E35" s="404"/>
      <c r="F35" s="3" t="s">
        <v>305</v>
      </c>
      <c r="G35" s="425" t="s">
        <v>195</v>
      </c>
    </row>
    <row r="36" spans="1:7" s="446" customFormat="1" ht="18.75" customHeight="1" thickBot="1">
      <c r="A36"/>
      <c r="B36" s="1163" t="s">
        <v>1344</v>
      </c>
      <c r="C36" s="365"/>
      <c r="D36" s="365"/>
      <c r="E36" s="365"/>
      <c r="F36" s="906" t="s">
        <v>1312</v>
      </c>
      <c r="G36" s="425" t="s">
        <v>195</v>
      </c>
    </row>
    <row r="37" spans="1:7" s="446" customFormat="1" ht="18.75" customHeight="1">
      <c r="A37"/>
      <c r="B37" s="1164" t="s">
        <v>1520</v>
      </c>
      <c r="C37" s="443">
        <f>C34+C35+C36</f>
        <v>0</v>
      </c>
      <c r="D37" s="443">
        <f t="shared" ref="D37:E37" si="0">D34+D35+D36</f>
        <v>0</v>
      </c>
      <c r="E37" s="443">
        <f t="shared" si="0"/>
        <v>0</v>
      </c>
      <c r="F37" s="3" t="s">
        <v>18</v>
      </c>
      <c r="G37" s="425" t="s">
        <v>195</v>
      </c>
    </row>
    <row r="38" spans="1:7" ht="18.75" customHeight="1">
      <c r="A38"/>
      <c r="B38" s="505" t="s">
        <v>575</v>
      </c>
      <c r="C38" s="922"/>
      <c r="D38" s="922"/>
      <c r="E38" s="922"/>
      <c r="F38" s="3" t="s">
        <v>306</v>
      </c>
      <c r="G38" s="471" t="s">
        <v>98</v>
      </c>
    </row>
    <row r="39" spans="1:7" s="446" customFormat="1" ht="18.75" customHeight="1">
      <c r="A39"/>
      <c r="B39" s="567" t="s">
        <v>1323</v>
      </c>
      <c r="C39" s="1036"/>
      <c r="D39" s="1036"/>
      <c r="E39" s="1036"/>
      <c r="F39" s="906" t="s">
        <v>1295</v>
      </c>
      <c r="G39" s="425" t="s">
        <v>195</v>
      </c>
    </row>
    <row r="40" spans="1:7" ht="18.75" customHeight="1">
      <c r="A40"/>
      <c r="B40" s="483" t="s">
        <v>930</v>
      </c>
      <c r="C40" s="404"/>
      <c r="D40" s="404"/>
      <c r="E40" s="404"/>
      <c r="F40" s="3" t="s">
        <v>307</v>
      </c>
      <c r="G40" s="471" t="s">
        <v>98</v>
      </c>
    </row>
    <row r="41" spans="1:7" ht="18.75" customHeight="1">
      <c r="A41"/>
      <c r="B41" s="483" t="s">
        <v>931</v>
      </c>
      <c r="C41" s="404"/>
      <c r="D41" s="404"/>
      <c r="E41" s="404"/>
      <c r="F41" s="3" t="s">
        <v>990</v>
      </c>
      <c r="G41" s="471" t="s">
        <v>182</v>
      </c>
    </row>
    <row r="42" spans="1:7" ht="18.75" customHeight="1">
      <c r="A42"/>
      <c r="B42" s="483" t="s">
        <v>423</v>
      </c>
      <c r="C42" s="186"/>
      <c r="D42" s="404"/>
      <c r="E42" s="186"/>
      <c r="F42" s="3" t="s">
        <v>541</v>
      </c>
      <c r="G42" s="425" t="s">
        <v>195</v>
      </c>
    </row>
    <row r="43" spans="1:7" s="446" customFormat="1" ht="18.75" customHeight="1">
      <c r="A43"/>
      <c r="B43" s="567" t="s">
        <v>1369</v>
      </c>
      <c r="C43" s="404"/>
      <c r="D43" s="1132"/>
      <c r="E43" s="1132"/>
      <c r="F43" s="3" t="s">
        <v>1010</v>
      </c>
      <c r="G43" s="471" t="s">
        <v>182</v>
      </c>
    </row>
    <row r="44" spans="1:7" ht="18.75" customHeight="1">
      <c r="A44"/>
      <c r="B44" s="483" t="s">
        <v>321</v>
      </c>
      <c r="C44" s="511"/>
      <c r="D44" s="1191"/>
      <c r="E44" s="1100"/>
      <c r="F44" s="3" t="s">
        <v>542</v>
      </c>
      <c r="G44" s="471" t="s">
        <v>43</v>
      </c>
    </row>
    <row r="45" spans="1:7" ht="18.75" customHeight="1">
      <c r="A45" s="34"/>
      <c r="B45" s="483" t="s">
        <v>932</v>
      </c>
      <c r="C45" s="511"/>
      <c r="D45" s="1100"/>
      <c r="E45" s="1100"/>
      <c r="F45" s="3" t="s">
        <v>991</v>
      </c>
      <c r="G45" s="471" t="s">
        <v>182</v>
      </c>
    </row>
    <row r="46" spans="1:7" ht="30.75" customHeight="1">
      <c r="A46" s="154"/>
      <c r="B46" s="424" t="s">
        <v>1328</v>
      </c>
      <c r="C46" s="404"/>
      <c r="D46" s="186"/>
      <c r="E46" s="186"/>
      <c r="F46" s="3" t="s">
        <v>608</v>
      </c>
      <c r="G46" s="471" t="s">
        <v>43</v>
      </c>
    </row>
    <row r="47" spans="1:7" ht="18.75" customHeight="1">
      <c r="A47" s="34"/>
      <c r="B47" s="474" t="s">
        <v>678</v>
      </c>
      <c r="C47" s="404"/>
      <c r="D47" s="404"/>
      <c r="E47" s="404"/>
      <c r="F47" s="3" t="s">
        <v>1391</v>
      </c>
      <c r="G47" s="471" t="s">
        <v>43</v>
      </c>
    </row>
    <row r="48" spans="1:7" ht="18.75" customHeight="1" thickBot="1">
      <c r="A48" s="34"/>
      <c r="B48" s="483" t="s">
        <v>1524</v>
      </c>
      <c r="C48" s="186"/>
      <c r="D48" s="404"/>
      <c r="E48" s="186"/>
      <c r="F48" s="3" t="s">
        <v>573</v>
      </c>
      <c r="G48" s="425" t="s">
        <v>195</v>
      </c>
    </row>
    <row r="49" spans="1:10" ht="18.75" customHeight="1">
      <c r="A49" s="34"/>
      <c r="B49" s="505" t="s">
        <v>1521</v>
      </c>
      <c r="C49" s="443">
        <f>SUM(C37:C48)</f>
        <v>0</v>
      </c>
      <c r="D49" s="443">
        <f t="shared" ref="D49:E49" si="1">SUM(D37:D48)</f>
        <v>0</v>
      </c>
      <c r="E49" s="443">
        <f t="shared" si="1"/>
        <v>0</v>
      </c>
      <c r="F49" s="3" t="s">
        <v>609</v>
      </c>
      <c r="G49" s="471" t="s">
        <v>182</v>
      </c>
    </row>
    <row r="50" spans="1:10">
      <c r="A50" s="34"/>
      <c r="B50" s="57"/>
      <c r="C50" s="84"/>
      <c r="D50" s="33"/>
      <c r="E50" s="33"/>
      <c r="F50" s="33"/>
      <c r="G50" s="33"/>
      <c r="H50" s="67"/>
      <c r="I50" s="33"/>
      <c r="J50" s="33"/>
    </row>
    <row r="51" spans="1:10">
      <c r="A51" s="34"/>
      <c r="B51" s="57"/>
      <c r="C51" s="84"/>
      <c r="D51" s="33"/>
      <c r="E51" s="1248" t="s">
        <v>1635</v>
      </c>
      <c r="F51" s="1248">
        <v>3</v>
      </c>
      <c r="G51" s="33"/>
      <c r="H51" s="67"/>
      <c r="I51" s="33"/>
      <c r="J51" s="33"/>
    </row>
    <row r="52" spans="1:10">
      <c r="A52" s="34"/>
      <c r="B52" s="482"/>
      <c r="C52" s="402" t="s">
        <v>500</v>
      </c>
      <c r="D52" s="402" t="s">
        <v>501</v>
      </c>
      <c r="E52" s="402" t="s">
        <v>95</v>
      </c>
      <c r="F52" s="478"/>
      <c r="G52" s="33"/>
      <c r="H52" s="67"/>
      <c r="I52" s="33"/>
      <c r="J52" s="33"/>
    </row>
    <row r="53" spans="1:10">
      <c r="A53" s="34"/>
      <c r="B53" s="439" t="s">
        <v>894</v>
      </c>
      <c r="C53" s="456" t="s">
        <v>1172</v>
      </c>
      <c r="D53" s="456" t="s">
        <v>1116</v>
      </c>
      <c r="E53" s="456"/>
      <c r="F53" s="477" t="s">
        <v>141</v>
      </c>
      <c r="G53" s="33"/>
      <c r="H53" s="67"/>
      <c r="I53" s="33"/>
      <c r="J53" s="33"/>
    </row>
    <row r="54" spans="1:10">
      <c r="A54" s="34"/>
      <c r="B54" s="419"/>
      <c r="C54" s="453" t="s">
        <v>97</v>
      </c>
      <c r="D54" s="461" t="s">
        <v>97</v>
      </c>
      <c r="E54" s="3" t="s">
        <v>96</v>
      </c>
      <c r="F54" s="477" t="s">
        <v>142</v>
      </c>
      <c r="G54" s="33"/>
      <c r="H54" s="67"/>
      <c r="I54" s="33"/>
      <c r="J54" s="33"/>
    </row>
    <row r="55" spans="1:10" ht="42" customHeight="1">
      <c r="A55" s="34"/>
      <c r="B55" s="413" t="s">
        <v>539</v>
      </c>
      <c r="C55" s="912"/>
      <c r="D55" s="404"/>
      <c r="E55" s="3">
        <v>100</v>
      </c>
      <c r="F55" s="431" t="s">
        <v>98</v>
      </c>
      <c r="G55" s="33"/>
      <c r="H55" s="67"/>
      <c r="I55" s="33"/>
      <c r="J55" s="33"/>
    </row>
    <row r="56" spans="1:10" ht="40.5" customHeight="1" thickBot="1">
      <c r="A56" s="34"/>
      <c r="B56" s="424" t="s">
        <v>602</v>
      </c>
      <c r="C56" s="912"/>
      <c r="D56" s="404"/>
      <c r="E56" s="3" t="s">
        <v>274</v>
      </c>
      <c r="F56" s="498" t="s">
        <v>98</v>
      </c>
      <c r="G56" s="33"/>
      <c r="H56" s="67"/>
      <c r="I56" s="33"/>
      <c r="J56" s="33"/>
    </row>
    <row r="57" spans="1:10" ht="25.5" customHeight="1">
      <c r="A57" s="34"/>
      <c r="B57" s="412" t="s">
        <v>38</v>
      </c>
      <c r="C57" s="443">
        <f>SUM(C55:C56)</f>
        <v>0</v>
      </c>
      <c r="D57" s="443">
        <f>SUM(D55:D56)</f>
        <v>0</v>
      </c>
      <c r="E57" s="3" t="s">
        <v>31</v>
      </c>
      <c r="F57" s="490" t="s">
        <v>98</v>
      </c>
      <c r="G57" s="33"/>
      <c r="H57" s="33"/>
      <c r="I57" s="33"/>
      <c r="J57" s="33"/>
    </row>
    <row r="58" spans="1:10">
      <c r="A58" s="34"/>
      <c r="B58" s="33"/>
      <c r="C58" s="33"/>
      <c r="D58" s="33"/>
      <c r="E58" s="33"/>
      <c r="F58" s="33"/>
      <c r="G58" s="33"/>
      <c r="H58" s="33"/>
      <c r="I58" s="33"/>
      <c r="J58" s="33"/>
    </row>
    <row r="59" spans="1:10">
      <c r="A59" s="34"/>
      <c r="B59" s="33"/>
      <c r="C59" s="33"/>
      <c r="D59" s="33"/>
      <c r="E59" s="1248" t="s">
        <v>1635</v>
      </c>
      <c r="F59" s="1248">
        <v>4</v>
      </c>
      <c r="G59" s="33"/>
      <c r="H59" s="33"/>
      <c r="I59" s="33"/>
      <c r="J59" s="33"/>
    </row>
    <row r="60" spans="1:10">
      <c r="A60" s="34"/>
      <c r="B60" s="482"/>
      <c r="C60" s="402" t="s">
        <v>502</v>
      </c>
      <c r="D60" s="402" t="s">
        <v>531</v>
      </c>
      <c r="E60" s="402" t="s">
        <v>95</v>
      </c>
      <c r="F60" s="478"/>
      <c r="G60" s="33"/>
      <c r="H60" s="33"/>
      <c r="I60" s="33"/>
      <c r="J60" s="33"/>
    </row>
    <row r="61" spans="1:10">
      <c r="A61" s="34"/>
      <c r="B61" s="439" t="s">
        <v>895</v>
      </c>
      <c r="C61" s="456" t="s">
        <v>1172</v>
      </c>
      <c r="D61" s="456" t="s">
        <v>1116</v>
      </c>
      <c r="E61" s="456"/>
      <c r="F61" s="477" t="s">
        <v>141</v>
      </c>
      <c r="G61" s="33"/>
      <c r="H61" s="33"/>
      <c r="I61" s="33"/>
      <c r="J61" s="33"/>
    </row>
    <row r="62" spans="1:10">
      <c r="A62" s="34"/>
      <c r="B62" s="419"/>
      <c r="C62" s="453" t="s">
        <v>97</v>
      </c>
      <c r="D62" s="461" t="s">
        <v>97</v>
      </c>
      <c r="E62" s="408" t="s">
        <v>96</v>
      </c>
      <c r="F62" s="477" t="s">
        <v>142</v>
      </c>
      <c r="G62" s="33"/>
      <c r="H62" s="33"/>
      <c r="I62" s="33"/>
      <c r="J62" s="33"/>
    </row>
    <row r="63" spans="1:10" ht="25.5" customHeight="1">
      <c r="A63" s="34"/>
      <c r="B63" s="435" t="s">
        <v>599</v>
      </c>
      <c r="C63" s="444"/>
      <c r="D63" s="404"/>
      <c r="E63" s="3" t="s">
        <v>15</v>
      </c>
      <c r="F63" s="486" t="s">
        <v>98</v>
      </c>
      <c r="G63" s="33"/>
      <c r="H63" s="33"/>
      <c r="I63" s="33"/>
      <c r="J63" s="33"/>
    </row>
    <row r="64" spans="1:10">
      <c r="A64" s="34"/>
      <c r="B64" s="33"/>
      <c r="C64" s="33"/>
      <c r="D64" s="33"/>
      <c r="E64" s="33"/>
      <c r="F64" s="33"/>
      <c r="G64" s="33"/>
      <c r="H64" s="33"/>
      <c r="I64" s="33"/>
      <c r="J64" s="33"/>
    </row>
    <row r="65" spans="1:10">
      <c r="A65" s="33"/>
      <c r="B65" s="38"/>
      <c r="C65" s="33"/>
      <c r="D65" s="33"/>
      <c r="E65" s="33"/>
      <c r="F65" s="33"/>
      <c r="G65" s="33"/>
      <c r="H65" s="1248" t="s">
        <v>1635</v>
      </c>
      <c r="I65" s="1248">
        <v>5</v>
      </c>
      <c r="J65" s="33"/>
    </row>
    <row r="66" spans="1:10" ht="13.5" customHeight="1">
      <c r="A66" s="34"/>
      <c r="B66" s="932"/>
      <c r="C66" s="914" t="s">
        <v>532</v>
      </c>
      <c r="D66" s="914" t="s">
        <v>533</v>
      </c>
      <c r="E66" s="914" t="s">
        <v>534</v>
      </c>
      <c r="F66" s="910" t="s">
        <v>535</v>
      </c>
      <c r="G66" s="910" t="s">
        <v>536</v>
      </c>
      <c r="H66" s="914" t="s">
        <v>95</v>
      </c>
      <c r="I66" s="925"/>
      <c r="J66" s="33"/>
    </row>
    <row r="67" spans="1:10" ht="25.5">
      <c r="A67" s="33"/>
      <c r="B67" s="439" t="s">
        <v>710</v>
      </c>
      <c r="C67" s="456" t="s">
        <v>254</v>
      </c>
      <c r="D67" s="456" t="s">
        <v>255</v>
      </c>
      <c r="E67" s="456" t="s">
        <v>256</v>
      </c>
      <c r="F67" s="456" t="s">
        <v>385</v>
      </c>
      <c r="G67" s="456" t="s">
        <v>504</v>
      </c>
      <c r="H67" s="456"/>
      <c r="I67" s="477" t="s">
        <v>141</v>
      </c>
      <c r="J67" s="33"/>
    </row>
    <row r="68" spans="1:10">
      <c r="A68" s="33"/>
      <c r="B68" s="419"/>
      <c r="C68" s="453" t="s">
        <v>97</v>
      </c>
      <c r="D68" s="453" t="s">
        <v>97</v>
      </c>
      <c r="E68" s="453" t="s">
        <v>97</v>
      </c>
      <c r="F68" s="453" t="s">
        <v>97</v>
      </c>
      <c r="G68" s="934" t="s">
        <v>503</v>
      </c>
      <c r="H68" s="935" t="s">
        <v>96</v>
      </c>
      <c r="I68" s="477" t="s">
        <v>142</v>
      </c>
      <c r="J68" s="33"/>
    </row>
    <row r="69" spans="1:10" ht="18.75" customHeight="1">
      <c r="A69" s="33"/>
      <c r="B69" s="893" t="s">
        <v>1522</v>
      </c>
      <c r="C69" s="939"/>
      <c r="D69" s="939"/>
      <c r="E69" s="939"/>
      <c r="F69" s="939"/>
      <c r="G69" s="940"/>
      <c r="H69" s="941"/>
      <c r="I69" s="942"/>
      <c r="J69" s="33"/>
    </row>
    <row r="70" spans="1:10" ht="18.75" customHeight="1">
      <c r="A70" s="33"/>
      <c r="B70" s="933" t="s">
        <v>38</v>
      </c>
      <c r="C70" s="1196"/>
      <c r="D70" s="1196"/>
      <c r="E70" s="1196"/>
      <c r="F70" s="1196"/>
      <c r="G70" s="284"/>
      <c r="H70" s="387" t="s">
        <v>288</v>
      </c>
      <c r="I70" s="913" t="s">
        <v>195</v>
      </c>
      <c r="J70" s="33"/>
    </row>
    <row r="71" spans="1:10" ht="18.75" customHeight="1">
      <c r="A71" s="33"/>
      <c r="B71" s="936" t="s">
        <v>1523</v>
      </c>
      <c r="C71" s="357"/>
      <c r="D71" s="357"/>
      <c r="E71" s="357"/>
      <c r="F71" s="357"/>
      <c r="G71" s="937"/>
      <c r="H71" s="938"/>
      <c r="I71" s="341"/>
      <c r="J71" s="33"/>
    </row>
    <row r="72" spans="1:10" ht="18.75" customHeight="1">
      <c r="A72" s="33"/>
      <c r="B72" s="933" t="s">
        <v>38</v>
      </c>
      <c r="C72" s="1205"/>
      <c r="D72" s="1205"/>
      <c r="E72" s="1205"/>
      <c r="F72" s="1205"/>
      <c r="G72" s="284"/>
      <c r="H72" s="387" t="s">
        <v>306</v>
      </c>
      <c r="I72" s="913" t="s">
        <v>195</v>
      </c>
      <c r="J72" s="33"/>
    </row>
    <row r="73" spans="1:10">
      <c r="A73" s="33"/>
      <c r="B73" s="38"/>
      <c r="C73" s="33"/>
      <c r="D73" s="33"/>
      <c r="E73" s="33"/>
      <c r="F73" s="33"/>
      <c r="G73" s="33"/>
      <c r="H73" s="33"/>
      <c r="I73" s="33"/>
      <c r="J73" s="33"/>
    </row>
    <row r="74" spans="1:10">
      <c r="A74" s="33"/>
      <c r="B74" s="38"/>
      <c r="C74" s="33"/>
      <c r="D74" s="33"/>
      <c r="E74" s="1248" t="s">
        <v>1635</v>
      </c>
      <c r="F74" s="1248">
        <v>6</v>
      </c>
      <c r="G74" s="33"/>
      <c r="H74" s="33"/>
      <c r="I74" s="33"/>
      <c r="J74" s="33"/>
    </row>
    <row r="75" spans="1:10">
      <c r="A75" s="33"/>
      <c r="B75" s="924"/>
      <c r="C75" s="835" t="s">
        <v>537</v>
      </c>
      <c r="D75" s="835" t="s">
        <v>538</v>
      </c>
      <c r="E75" s="835" t="s">
        <v>95</v>
      </c>
      <c r="F75" s="925"/>
      <c r="G75" s="33"/>
      <c r="H75" s="33"/>
      <c r="I75" s="33"/>
    </row>
    <row r="76" spans="1:10" ht="38.25">
      <c r="A76" s="33"/>
      <c r="B76" s="439" t="s">
        <v>711</v>
      </c>
      <c r="C76" s="456" t="s">
        <v>1514</v>
      </c>
      <c r="D76" s="456" t="s">
        <v>1515</v>
      </c>
      <c r="E76" s="456"/>
      <c r="F76" s="477" t="s">
        <v>141</v>
      </c>
      <c r="G76" s="33"/>
      <c r="H76" s="33"/>
      <c r="I76" s="33"/>
    </row>
    <row r="77" spans="1:10">
      <c r="A77" s="33"/>
      <c r="B77" s="509"/>
      <c r="C77" s="367" t="s">
        <v>97</v>
      </c>
      <c r="D77" s="367" t="s">
        <v>97</v>
      </c>
      <c r="E77" s="906" t="s">
        <v>96</v>
      </c>
      <c r="F77" s="492" t="s">
        <v>142</v>
      </c>
      <c r="G77" s="33"/>
      <c r="H77" s="33"/>
      <c r="I77" s="33"/>
    </row>
    <row r="78" spans="1:10" ht="18.75" customHeight="1">
      <c r="A78" s="33"/>
      <c r="B78" s="754" t="s">
        <v>424</v>
      </c>
      <c r="C78" s="442"/>
      <c r="D78" s="923"/>
      <c r="E78" s="335">
        <v>100</v>
      </c>
      <c r="F78" s="481" t="s">
        <v>98</v>
      </c>
      <c r="G78" s="33"/>
      <c r="H78" s="33"/>
      <c r="I78" s="33"/>
    </row>
    <row r="79" spans="1:10" ht="18.75" customHeight="1" thickBot="1">
      <c r="A79" s="33"/>
      <c r="B79" s="926" t="s">
        <v>426</v>
      </c>
      <c r="C79" s="912"/>
      <c r="D79" s="923"/>
      <c r="E79" s="906">
        <v>105</v>
      </c>
      <c r="F79" s="913" t="s">
        <v>98</v>
      </c>
      <c r="G79" s="33"/>
      <c r="H79" s="33"/>
      <c r="I79" s="33"/>
    </row>
    <row r="80" spans="1:10" ht="18.75" customHeight="1">
      <c r="A80" s="33"/>
      <c r="B80" s="927" t="s">
        <v>428</v>
      </c>
      <c r="C80" s="443">
        <f>SUM(C78:C79)</f>
        <v>0</v>
      </c>
      <c r="D80" s="443">
        <f>SUM(D78:D79)</f>
        <v>0</v>
      </c>
      <c r="E80" s="906" t="s">
        <v>31</v>
      </c>
      <c r="F80" s="913" t="s">
        <v>182</v>
      </c>
      <c r="G80" s="33"/>
      <c r="H80" s="33"/>
      <c r="I80" s="33"/>
    </row>
    <row r="81" spans="1:9" ht="18.75" customHeight="1">
      <c r="A81" s="33"/>
      <c r="B81" s="885"/>
      <c r="C81" s="928"/>
      <c r="D81" s="920"/>
      <c r="E81" s="929"/>
      <c r="F81" s="930"/>
      <c r="G81" s="33"/>
      <c r="H81" s="33"/>
      <c r="I81" s="33"/>
    </row>
    <row r="82" spans="1:9" ht="18.75" customHeight="1">
      <c r="A82" s="33"/>
      <c r="B82" s="926" t="s">
        <v>269</v>
      </c>
      <c r="C82" s="912"/>
      <c r="D82" s="923"/>
      <c r="E82" s="906" t="s">
        <v>275</v>
      </c>
      <c r="F82" s="913" t="s">
        <v>43</v>
      </c>
      <c r="G82" s="33"/>
      <c r="H82" s="33"/>
      <c r="I82" s="33"/>
    </row>
    <row r="83" spans="1:9" ht="18.75" customHeight="1" thickBot="1">
      <c r="A83" s="33"/>
      <c r="B83" s="926" t="s">
        <v>425</v>
      </c>
      <c r="C83" s="912"/>
      <c r="D83" s="923"/>
      <c r="E83" s="906">
        <v>120</v>
      </c>
      <c r="F83" s="913" t="s">
        <v>43</v>
      </c>
      <c r="G83" s="33"/>
      <c r="H83" s="33"/>
      <c r="I83" s="33"/>
    </row>
    <row r="84" spans="1:9" ht="18.75" customHeight="1">
      <c r="A84" s="33"/>
      <c r="B84" s="927" t="s">
        <v>427</v>
      </c>
      <c r="C84" s="443">
        <f>SUM(C82:C83)</f>
        <v>0</v>
      </c>
      <c r="D84" s="443">
        <f>SUM(D82:D83)</f>
        <v>0</v>
      </c>
      <c r="E84" s="906" t="s">
        <v>276</v>
      </c>
      <c r="F84" s="913" t="s">
        <v>43</v>
      </c>
      <c r="G84" s="33"/>
      <c r="H84" s="33"/>
      <c r="I84" s="33"/>
    </row>
    <row r="85" spans="1:9" ht="18.75" customHeight="1">
      <c r="A85" s="33"/>
      <c r="B85" s="885"/>
      <c r="C85" s="928"/>
      <c r="D85" s="920"/>
      <c r="E85" s="929"/>
      <c r="F85" s="930"/>
      <c r="G85" s="33"/>
      <c r="H85" s="33"/>
      <c r="I85" s="33"/>
    </row>
    <row r="86" spans="1:9" ht="18.75" customHeight="1">
      <c r="A86" s="33"/>
      <c r="B86" s="926" t="s">
        <v>429</v>
      </c>
      <c r="C86" s="912"/>
      <c r="D86" s="923"/>
      <c r="E86" s="906" t="s">
        <v>4</v>
      </c>
      <c r="F86" s="913" t="s">
        <v>182</v>
      </c>
      <c r="G86" s="33"/>
      <c r="H86" s="33"/>
      <c r="I86" s="33"/>
    </row>
    <row r="87" spans="1:9" ht="18.75" customHeight="1" thickBot="1">
      <c r="A87" s="33"/>
      <c r="B87" s="926" t="s">
        <v>430</v>
      </c>
      <c r="C87" s="912"/>
      <c r="D87" s="923"/>
      <c r="E87" s="906" t="s">
        <v>277</v>
      </c>
      <c r="F87" s="913" t="s">
        <v>43</v>
      </c>
      <c r="G87" s="33"/>
      <c r="H87" s="33"/>
      <c r="I87" s="33"/>
    </row>
    <row r="88" spans="1:9" ht="18.75" customHeight="1">
      <c r="A88" s="33"/>
      <c r="B88" s="927" t="s">
        <v>431</v>
      </c>
      <c r="C88" s="443">
        <f>SUM(C86:C87)</f>
        <v>0</v>
      </c>
      <c r="D88" s="443">
        <f>SUM(D86:D87)</f>
        <v>0</v>
      </c>
      <c r="E88" s="906" t="s">
        <v>5</v>
      </c>
      <c r="F88" s="931" t="s">
        <v>195</v>
      </c>
      <c r="G88" s="33"/>
      <c r="H88" s="33"/>
      <c r="I88" s="33"/>
    </row>
    <row r="89" spans="1:9" ht="18.75" customHeight="1">
      <c r="A89" s="33"/>
      <c r="B89" s="38"/>
      <c r="C89" s="33"/>
      <c r="D89" s="33"/>
      <c r="E89" s="33"/>
      <c r="F89" s="33"/>
      <c r="G89" s="33"/>
      <c r="H89" s="33"/>
      <c r="I89" s="33"/>
    </row>
    <row r="90" spans="1:9" ht="39" customHeight="1">
      <c r="A90" s="33"/>
      <c r="B90" s="1260" t="s">
        <v>1348</v>
      </c>
      <c r="C90" s="1260"/>
      <c r="D90" s="1260"/>
      <c r="E90" s="1260"/>
      <c r="F90" s="1260"/>
      <c r="G90" s="1260"/>
      <c r="H90" s="1260"/>
      <c r="I90" s="1260"/>
    </row>
    <row r="91" spans="1:9" ht="18.75" customHeight="1">
      <c r="A91" s="33"/>
      <c r="B91" s="194"/>
      <c r="C91" s="33"/>
      <c r="D91" s="33"/>
      <c r="E91" s="33"/>
      <c r="F91" s="33"/>
      <c r="G91" s="33"/>
      <c r="H91" s="33"/>
      <c r="I91" s="33"/>
    </row>
    <row r="92" spans="1:9" ht="18.75" customHeight="1">
      <c r="A92" s="33"/>
      <c r="B92" s="38"/>
      <c r="C92" s="33"/>
      <c r="D92" s="33"/>
      <c r="E92" s="33"/>
      <c r="F92" s="33"/>
      <c r="G92" s="33"/>
      <c r="H92" s="33"/>
      <c r="I92" s="33"/>
    </row>
  </sheetData>
  <sheetProtection password="F015" sheet="1" objects="1" scenarios="1"/>
  <customSheetViews>
    <customSheetView guid="{E4F26FFA-5313-49C9-9365-CBA576C57791}" scale="85" showGridLines="0" fitToPage="1" showRuler="0">
      <selection activeCell="B31" sqref="B31"/>
      <pageMargins left="0.74803149606299213" right="0.31" top="0.98425196850393704" bottom="0.98425196850393704" header="0.51181102362204722" footer="0.51181102362204722"/>
      <pageSetup paperSize="9" scale="80" orientation="portrait" horizontalDpi="300" verticalDpi="300" r:id="rId1"/>
      <headerFooter alignWithMargins="0"/>
    </customSheetView>
  </customSheetViews>
  <mergeCells count="1">
    <mergeCell ref="B90:I90"/>
  </mergeCells>
  <phoneticPr fontId="0" type="noConversion"/>
  <printOptions gridLinesSet="0"/>
  <pageMargins left="0.74803149606299213" right="0.35433070866141736" top="0.35433070866141736" bottom="0.39370078740157483" header="0.19685039370078741" footer="0.19685039370078741"/>
  <pageSetup paperSize="9" scale="60" fitToHeight="2" orientation="landscape" horizontalDpi="300" verticalDpi="300" r:id="rId2"/>
  <headerFooter alignWithMargins="0"/>
  <ignoredErrors>
    <ignoredError sqref="C68:F68 H69 C77:D77 C11:E11 E56:E57 C33:E33 H72 E80:E88 F12:F27 E63 F36:F46 F34:F35 F48:F49 H70"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Q100"/>
  <sheetViews>
    <sheetView showGridLines="0" zoomScale="80" zoomScaleNormal="80" workbookViewId="0"/>
  </sheetViews>
  <sheetFormatPr defaultColWidth="10.7109375" defaultRowHeight="12.75"/>
  <cols>
    <col min="1" max="1" width="5.28515625" style="17" customWidth="1"/>
    <col min="2" max="2" width="51.85546875" style="19" customWidth="1"/>
    <col min="3" max="3" width="12" style="17" bestFit="1" customWidth="1"/>
    <col min="4" max="4" width="12.85546875" style="17" bestFit="1" customWidth="1"/>
    <col min="5" max="5" width="13.140625" style="17" bestFit="1" customWidth="1"/>
    <col min="6" max="6" width="14.28515625" style="17" customWidth="1"/>
    <col min="7" max="15" width="13.140625" style="17" customWidth="1"/>
    <col min="16" max="16384" width="10.7109375" style="17"/>
  </cols>
  <sheetData>
    <row r="1" spans="1:17" ht="15.75">
      <c r="A1" s="33"/>
      <c r="B1" s="42" t="s">
        <v>158</v>
      </c>
      <c r="C1" s="33"/>
      <c r="D1" s="33"/>
      <c r="E1" s="33"/>
      <c r="F1" s="33"/>
      <c r="G1" s="33"/>
      <c r="H1" s="33"/>
      <c r="I1" s="33"/>
      <c r="J1" s="33"/>
    </row>
    <row r="2" spans="1:17">
      <c r="A2" s="33"/>
      <c r="B2" s="43"/>
      <c r="C2" s="33"/>
      <c r="D2" s="33"/>
      <c r="E2" s="33"/>
      <c r="F2" s="33"/>
      <c r="G2" s="33"/>
      <c r="H2" s="33"/>
      <c r="I2" s="33"/>
      <c r="J2" s="33"/>
    </row>
    <row r="3" spans="1:17">
      <c r="A3" s="56"/>
      <c r="B3" s="44" t="s">
        <v>1456</v>
      </c>
      <c r="C3" s="34"/>
      <c r="D3" s="34"/>
      <c r="E3" s="34"/>
      <c r="F3" s="34"/>
      <c r="G3" s="34"/>
      <c r="H3" s="83"/>
      <c r="I3" s="34"/>
      <c r="J3" s="33"/>
    </row>
    <row r="4" spans="1:17">
      <c r="A4" s="34"/>
      <c r="B4" s="101" t="s">
        <v>693</v>
      </c>
      <c r="C4" s="34"/>
      <c r="D4" s="34"/>
      <c r="E4" s="34"/>
      <c r="F4" s="34"/>
      <c r="G4" s="34"/>
      <c r="H4" s="83"/>
      <c r="I4" s="34"/>
      <c r="J4" s="33"/>
    </row>
    <row r="5" spans="1:17">
      <c r="A5"/>
      <c r="B5"/>
      <c r="C5" s="34"/>
      <c r="D5" s="34"/>
      <c r="E5" s="34"/>
      <c r="F5" s="34"/>
      <c r="G5" s="34"/>
      <c r="H5" s="83"/>
      <c r="I5" s="34"/>
      <c r="J5" s="33"/>
      <c r="O5"/>
      <c r="P5"/>
      <c r="Q5"/>
    </row>
    <row r="6" spans="1:17">
      <c r="A6"/>
      <c r="B6" s="44" t="s">
        <v>48</v>
      </c>
      <c r="C6" s="33"/>
      <c r="D6" s="33"/>
      <c r="E6" s="33"/>
      <c r="F6" s="33"/>
      <c r="G6" s="33"/>
      <c r="H6" s="33"/>
      <c r="I6" s="33"/>
      <c r="J6" s="33"/>
    </row>
    <row r="7" spans="1:17" s="153" customFormat="1">
      <c r="A7"/>
      <c r="B7" s="144"/>
      <c r="C7" s="141"/>
      <c r="D7" s="1239" t="s">
        <v>1635</v>
      </c>
      <c r="E7" s="1239">
        <v>1</v>
      </c>
      <c r="F7" s="141"/>
      <c r="G7" s="141"/>
      <c r="H7" s="141"/>
      <c r="I7" s="141"/>
      <c r="J7" s="141"/>
    </row>
    <row r="8" spans="1:17" ht="14.25" customHeight="1">
      <c r="A8"/>
      <c r="B8" s="748"/>
      <c r="C8" s="605" t="s">
        <v>505</v>
      </c>
      <c r="D8" s="605" t="s">
        <v>95</v>
      </c>
      <c r="E8" s="732"/>
    </row>
    <row r="9" spans="1:17" ht="38.25" customHeight="1">
      <c r="A9"/>
      <c r="B9" s="439" t="s">
        <v>1285</v>
      </c>
      <c r="C9" s="456" t="s">
        <v>33</v>
      </c>
      <c r="D9" s="745"/>
      <c r="E9" s="477" t="s">
        <v>141</v>
      </c>
    </row>
    <row r="10" spans="1:17">
      <c r="A10"/>
      <c r="B10" s="419"/>
      <c r="C10" s="453" t="s">
        <v>97</v>
      </c>
      <c r="D10" s="683" t="s">
        <v>96</v>
      </c>
      <c r="E10" s="477" t="s">
        <v>142</v>
      </c>
    </row>
    <row r="11" spans="1:17" ht="35.25" customHeight="1">
      <c r="A11"/>
      <c r="B11" s="755" t="s">
        <v>1525</v>
      </c>
      <c r="C11" s="1133">
        <f>C39</f>
        <v>0</v>
      </c>
      <c r="D11" s="3">
        <v>100</v>
      </c>
      <c r="E11" s="609" t="s">
        <v>98</v>
      </c>
    </row>
    <row r="12" spans="1:17" s="149" customFormat="1" ht="19.5" customHeight="1">
      <c r="A12"/>
      <c r="B12" s="754" t="s">
        <v>867</v>
      </c>
      <c r="C12" s="1196"/>
      <c r="D12" s="335" t="s">
        <v>274</v>
      </c>
      <c r="E12" s="341" t="s">
        <v>195</v>
      </c>
    </row>
    <row r="13" spans="1:17" ht="19.5" customHeight="1" thickBot="1">
      <c r="A13"/>
      <c r="B13" s="742" t="s">
        <v>1294</v>
      </c>
      <c r="C13" s="1197"/>
      <c r="D13" s="3" t="s">
        <v>1104</v>
      </c>
      <c r="E13" s="752" t="s">
        <v>195</v>
      </c>
    </row>
    <row r="14" spans="1:17" ht="35.25" customHeight="1">
      <c r="A14"/>
      <c r="B14" s="753" t="s">
        <v>1526</v>
      </c>
      <c r="C14" s="443">
        <f>SUM(C11:C13)</f>
        <v>0</v>
      </c>
      <c r="D14" s="3" t="s">
        <v>31</v>
      </c>
      <c r="E14" s="341" t="s">
        <v>182</v>
      </c>
    </row>
    <row r="15" spans="1:17" s="106" customFormat="1" ht="18.75" customHeight="1">
      <c r="A15"/>
      <c r="B15" s="749" t="s">
        <v>575</v>
      </c>
      <c r="C15" s="1204"/>
      <c r="D15" s="3" t="s">
        <v>275</v>
      </c>
      <c r="E15" s="341" t="s">
        <v>182</v>
      </c>
    </row>
    <row r="16" spans="1:17" s="106" customFormat="1" ht="18.75" customHeight="1">
      <c r="A16"/>
      <c r="B16" s="567" t="s">
        <v>1323</v>
      </c>
      <c r="C16" s="1196"/>
      <c r="D16" s="3" t="s">
        <v>1005</v>
      </c>
      <c r="E16" s="752" t="s">
        <v>195</v>
      </c>
    </row>
    <row r="17" spans="1:5" ht="18.75" customHeight="1">
      <c r="A17"/>
      <c r="B17" s="542" t="s">
        <v>379</v>
      </c>
      <c r="C17" s="1196"/>
      <c r="D17" s="3" t="s">
        <v>32</v>
      </c>
      <c r="E17" s="341" t="s">
        <v>98</v>
      </c>
    </row>
    <row r="18" spans="1:5" ht="18.75" customHeight="1">
      <c r="A18"/>
      <c r="B18" s="542" t="s">
        <v>380</v>
      </c>
      <c r="C18" s="1196"/>
      <c r="D18" s="3" t="s">
        <v>276</v>
      </c>
      <c r="E18" s="341" t="s">
        <v>43</v>
      </c>
    </row>
    <row r="19" spans="1:5" ht="18.75" customHeight="1">
      <c r="A19"/>
      <c r="B19" s="542" t="s">
        <v>381</v>
      </c>
      <c r="C19" s="1196"/>
      <c r="D19" s="3" t="s">
        <v>4</v>
      </c>
      <c r="E19" s="341" t="s">
        <v>43</v>
      </c>
    </row>
    <row r="20" spans="1:5" ht="18.75" customHeight="1">
      <c r="A20"/>
      <c r="B20" s="542" t="s">
        <v>382</v>
      </c>
      <c r="C20" s="1196"/>
      <c r="D20" s="3" t="s">
        <v>277</v>
      </c>
      <c r="E20" s="341" t="s">
        <v>98</v>
      </c>
    </row>
    <row r="21" spans="1:5" ht="32.25" customHeight="1" thickBot="1">
      <c r="A21"/>
      <c r="B21" s="750" t="s">
        <v>383</v>
      </c>
      <c r="C21" s="1196"/>
      <c r="D21" s="3" t="s">
        <v>5</v>
      </c>
      <c r="E21" s="341" t="s">
        <v>43</v>
      </c>
    </row>
    <row r="22" spans="1:5" ht="37.5" customHeight="1">
      <c r="A22"/>
      <c r="B22" s="1042" t="s">
        <v>1527</v>
      </c>
      <c r="C22" s="443">
        <f t="shared" ref="C22" si="0">SUM(C14:C21)</f>
        <v>0</v>
      </c>
      <c r="D22" s="3" t="s">
        <v>278</v>
      </c>
      <c r="E22" s="490" t="s">
        <v>98</v>
      </c>
    </row>
    <row r="23" spans="1:5">
      <c r="A23"/>
      <c r="B23" s="56"/>
      <c r="C23" s="34"/>
      <c r="D23" s="33"/>
      <c r="E23" s="34"/>
    </row>
    <row r="24" spans="1:5" s="446" customFormat="1">
      <c r="A24"/>
      <c r="B24" s="56"/>
      <c r="C24" s="449"/>
      <c r="D24" s="1239" t="s">
        <v>1635</v>
      </c>
      <c r="E24" s="1239">
        <v>2</v>
      </c>
    </row>
    <row r="25" spans="1:5" ht="14.25" customHeight="1">
      <c r="A25"/>
      <c r="B25" s="748"/>
      <c r="C25" s="605" t="s">
        <v>505</v>
      </c>
      <c r="D25" s="605" t="s">
        <v>95</v>
      </c>
      <c r="E25" s="732"/>
    </row>
    <row r="26" spans="1:5" ht="38.25" customHeight="1">
      <c r="A26"/>
      <c r="B26" s="439" t="s">
        <v>1284</v>
      </c>
      <c r="C26" s="456" t="s">
        <v>33</v>
      </c>
      <c r="D26" s="745"/>
      <c r="E26" s="477" t="s">
        <v>141</v>
      </c>
    </row>
    <row r="27" spans="1:5">
      <c r="A27"/>
      <c r="B27" s="419"/>
      <c r="C27" s="453" t="s">
        <v>97</v>
      </c>
      <c r="D27" s="683" t="s">
        <v>96</v>
      </c>
      <c r="E27" s="477" t="s">
        <v>142</v>
      </c>
    </row>
    <row r="28" spans="1:5" ht="35.25" customHeight="1">
      <c r="A28"/>
      <c r="B28" s="757" t="s">
        <v>1528</v>
      </c>
      <c r="C28" s="1205"/>
      <c r="D28" s="3" t="s">
        <v>285</v>
      </c>
      <c r="E28" s="609" t="s">
        <v>98</v>
      </c>
    </row>
    <row r="29" spans="1:5" s="446" customFormat="1" ht="18.75" customHeight="1">
      <c r="A29"/>
      <c r="B29" s="754" t="s">
        <v>867</v>
      </c>
      <c r="C29" s="1205"/>
      <c r="D29" s="335" t="s">
        <v>1341</v>
      </c>
      <c r="E29" s="752" t="s">
        <v>195</v>
      </c>
    </row>
    <row r="30" spans="1:5" s="446" customFormat="1" ht="18.75" customHeight="1" thickBot="1">
      <c r="A30"/>
      <c r="B30" s="757" t="s">
        <v>1338</v>
      </c>
      <c r="C30" s="1205"/>
      <c r="D30" s="335" t="s">
        <v>1083</v>
      </c>
      <c r="E30" s="752" t="s">
        <v>195</v>
      </c>
    </row>
    <row r="31" spans="1:5" s="446" customFormat="1" ht="35.25" customHeight="1">
      <c r="A31"/>
      <c r="B31" s="753" t="s">
        <v>1526</v>
      </c>
      <c r="C31" s="443">
        <f>SUM(C28:C30)</f>
        <v>0</v>
      </c>
      <c r="D31" s="335" t="s">
        <v>1027</v>
      </c>
      <c r="E31" s="752" t="s">
        <v>195</v>
      </c>
    </row>
    <row r="32" spans="1:5" s="106" customFormat="1" ht="18.75" customHeight="1">
      <c r="A32"/>
      <c r="B32" s="749" t="s">
        <v>575</v>
      </c>
      <c r="C32" s="1204"/>
      <c r="D32" s="335" t="s">
        <v>286</v>
      </c>
      <c r="E32" s="341" t="s">
        <v>182</v>
      </c>
    </row>
    <row r="33" spans="1:5" ht="18.75" customHeight="1">
      <c r="A33"/>
      <c r="B33" s="542" t="s">
        <v>379</v>
      </c>
      <c r="C33" s="1205"/>
      <c r="D33" s="3" t="s">
        <v>287</v>
      </c>
      <c r="E33" s="341" t="s">
        <v>98</v>
      </c>
    </row>
    <row r="34" spans="1:5" s="446" customFormat="1" ht="18.75" customHeight="1">
      <c r="A34"/>
      <c r="B34" s="567" t="s">
        <v>1323</v>
      </c>
      <c r="C34" s="1205"/>
      <c r="D34" s="906" t="s">
        <v>1296</v>
      </c>
      <c r="E34" s="752" t="s">
        <v>195</v>
      </c>
    </row>
    <row r="35" spans="1:5" ht="18.75" customHeight="1">
      <c r="A35"/>
      <c r="B35" s="542" t="s">
        <v>380</v>
      </c>
      <c r="C35" s="1205"/>
      <c r="D35" s="3" t="s">
        <v>288</v>
      </c>
      <c r="E35" s="341" t="s">
        <v>43</v>
      </c>
    </row>
    <row r="36" spans="1:5" ht="18.75" customHeight="1">
      <c r="A36"/>
      <c r="B36" s="542" t="s">
        <v>381</v>
      </c>
      <c r="C36" s="1205"/>
      <c r="D36" s="3" t="s">
        <v>9</v>
      </c>
      <c r="E36" s="341" t="s">
        <v>43</v>
      </c>
    </row>
    <row r="37" spans="1:5" ht="18.75" customHeight="1">
      <c r="A37"/>
      <c r="B37" s="542" t="s">
        <v>382</v>
      </c>
      <c r="C37" s="1205"/>
      <c r="D37" s="3" t="s">
        <v>289</v>
      </c>
      <c r="E37" s="341" t="s">
        <v>98</v>
      </c>
    </row>
    <row r="38" spans="1:5" ht="33" customHeight="1" thickBot="1">
      <c r="A38"/>
      <c r="B38" s="750" t="s">
        <v>383</v>
      </c>
      <c r="C38" s="1205"/>
      <c r="D38" s="3" t="s">
        <v>290</v>
      </c>
      <c r="E38" s="341" t="s">
        <v>43</v>
      </c>
    </row>
    <row r="39" spans="1:5" ht="31.5" customHeight="1">
      <c r="A39"/>
      <c r="B39" s="751" t="s">
        <v>1529</v>
      </c>
      <c r="C39" s="443">
        <f>SUM(C31:C38)</f>
        <v>0</v>
      </c>
      <c r="D39" s="3" t="s">
        <v>291</v>
      </c>
      <c r="E39" s="490" t="s">
        <v>98</v>
      </c>
    </row>
    <row r="40" spans="1:5">
      <c r="A40"/>
      <c r="B40" s="56"/>
      <c r="C40" s="34"/>
    </row>
    <row r="41" spans="1:5">
      <c r="A41"/>
      <c r="B41" s="1108"/>
      <c r="C41"/>
      <c r="D41" s="1239" t="s">
        <v>1635</v>
      </c>
      <c r="E41" s="1239">
        <v>3</v>
      </c>
    </row>
    <row r="42" spans="1:5">
      <c r="A42"/>
      <c r="B42" s="748"/>
      <c r="C42" s="605" t="s">
        <v>505</v>
      </c>
      <c r="D42" s="605" t="s">
        <v>95</v>
      </c>
      <c r="E42" s="732"/>
    </row>
    <row r="43" spans="1:5" ht="25.5">
      <c r="A43"/>
      <c r="B43" s="439" t="s">
        <v>1530</v>
      </c>
      <c r="C43" s="456" t="s">
        <v>33</v>
      </c>
      <c r="D43" s="745"/>
      <c r="E43" s="477" t="s">
        <v>141</v>
      </c>
    </row>
    <row r="44" spans="1:5" ht="13.5" thickBot="1">
      <c r="A44"/>
      <c r="B44" s="346"/>
      <c r="C44" s="454" t="s">
        <v>97</v>
      </c>
      <c r="D44" s="3" t="s">
        <v>96</v>
      </c>
      <c r="E44" s="494" t="s">
        <v>142</v>
      </c>
    </row>
    <row r="45" spans="1:5" ht="19.5" customHeight="1">
      <c r="A45"/>
      <c r="B45" s="1171" t="s">
        <v>1245</v>
      </c>
      <c r="C45" s="1200"/>
      <c r="D45" s="1201"/>
      <c r="E45" s="341"/>
    </row>
    <row r="46" spans="1:5" ht="19.5" customHeight="1">
      <c r="A46"/>
      <c r="B46" s="483" t="s">
        <v>243</v>
      </c>
      <c r="C46" s="1196"/>
      <c r="D46" s="3" t="s">
        <v>304</v>
      </c>
      <c r="E46" s="341" t="s">
        <v>182</v>
      </c>
    </row>
    <row r="47" spans="1:5" ht="19.5" customHeight="1">
      <c r="A47"/>
      <c r="B47" s="483" t="s">
        <v>241</v>
      </c>
      <c r="C47" s="1196"/>
      <c r="D47" s="3" t="s">
        <v>305</v>
      </c>
      <c r="E47" s="341" t="s">
        <v>182</v>
      </c>
    </row>
    <row r="48" spans="1:5" s="153" customFormat="1" ht="19.5" customHeight="1" thickBot="1">
      <c r="A48"/>
      <c r="B48" s="483" t="s">
        <v>56</v>
      </c>
      <c r="C48" s="1196"/>
      <c r="D48" s="3" t="s">
        <v>18</v>
      </c>
      <c r="E48" s="490" t="s">
        <v>182</v>
      </c>
    </row>
    <row r="49" spans="1:5" ht="19.5" customHeight="1">
      <c r="A49"/>
      <c r="B49" s="510" t="s">
        <v>119</v>
      </c>
      <c r="C49" s="443">
        <f>SUM(C46:C48)</f>
        <v>0</v>
      </c>
      <c r="D49" s="3" t="s">
        <v>307</v>
      </c>
      <c r="E49" s="490" t="s">
        <v>182</v>
      </c>
    </row>
    <row r="50" spans="1:5">
      <c r="A50"/>
      <c r="B50" s="1161"/>
    </row>
    <row r="51" spans="1:5" s="446" customFormat="1">
      <c r="A51"/>
      <c r="B51" s="1161"/>
      <c r="D51" s="1239" t="s">
        <v>1635</v>
      </c>
      <c r="E51" s="1239">
        <v>4</v>
      </c>
    </row>
    <row r="52" spans="1:5">
      <c r="A52"/>
      <c r="B52" s="748"/>
      <c r="C52" s="605" t="s">
        <v>505</v>
      </c>
      <c r="D52" s="605" t="s">
        <v>95</v>
      </c>
      <c r="E52" s="732"/>
    </row>
    <row r="53" spans="1:5" ht="25.5">
      <c r="A53"/>
      <c r="B53" s="439" t="s">
        <v>1531</v>
      </c>
      <c r="C53" s="456" t="s">
        <v>33</v>
      </c>
      <c r="D53" s="745"/>
      <c r="E53" s="477" t="s">
        <v>141</v>
      </c>
    </row>
    <row r="54" spans="1:5" ht="13.5" thickBot="1">
      <c r="A54"/>
      <c r="B54" s="346"/>
      <c r="C54" s="454" t="s">
        <v>97</v>
      </c>
      <c r="D54" s="3" t="s">
        <v>96</v>
      </c>
      <c r="E54" s="494" t="s">
        <v>142</v>
      </c>
    </row>
    <row r="55" spans="1:5" ht="18.75" customHeight="1">
      <c r="A55"/>
      <c r="B55" s="1171" t="s">
        <v>1245</v>
      </c>
      <c r="C55" s="746"/>
      <c r="D55" s="747"/>
      <c r="E55" s="341"/>
    </row>
    <row r="56" spans="1:5" ht="19.5" customHeight="1">
      <c r="A56"/>
      <c r="B56" s="483" t="s">
        <v>243</v>
      </c>
      <c r="C56" s="1205"/>
      <c r="D56" s="3" t="s">
        <v>861</v>
      </c>
      <c r="E56" s="341" t="s">
        <v>182</v>
      </c>
    </row>
    <row r="57" spans="1:5" ht="19.5" customHeight="1">
      <c r="A57"/>
      <c r="B57" s="483" t="s">
        <v>241</v>
      </c>
      <c r="C57" s="1205"/>
      <c r="D57" s="3" t="s">
        <v>862</v>
      </c>
      <c r="E57" s="341" t="s">
        <v>182</v>
      </c>
    </row>
    <row r="58" spans="1:5" ht="19.5" customHeight="1" thickBot="1">
      <c r="A58"/>
      <c r="B58" s="483" t="s">
        <v>56</v>
      </c>
      <c r="C58" s="1205"/>
      <c r="D58" s="3" t="s">
        <v>898</v>
      </c>
      <c r="E58" s="490" t="s">
        <v>182</v>
      </c>
    </row>
    <row r="59" spans="1:5" ht="19.5" customHeight="1">
      <c r="A59"/>
      <c r="B59" s="510" t="s">
        <v>119</v>
      </c>
      <c r="C59" s="443">
        <f>SUM(C56:C58)</f>
        <v>0</v>
      </c>
      <c r="D59" s="3" t="s">
        <v>1131</v>
      </c>
      <c r="E59" s="490" t="s">
        <v>182</v>
      </c>
    </row>
    <row r="60" spans="1:5">
      <c r="A60"/>
    </row>
    <row r="61" spans="1:5">
      <c r="A61"/>
    </row>
    <row r="62" spans="1:5">
      <c r="A62"/>
    </row>
    <row r="63" spans="1:5">
      <c r="A63"/>
    </row>
    <row r="64" spans="1:5">
      <c r="A64"/>
    </row>
    <row r="65" spans="1:1">
      <c r="A65"/>
    </row>
    <row r="66" spans="1:1">
      <c r="A66"/>
    </row>
    <row r="67" spans="1:1">
      <c r="A67"/>
    </row>
    <row r="68" spans="1:1">
      <c r="A68"/>
    </row>
    <row r="69" spans="1:1">
      <c r="A69"/>
    </row>
    <row r="70" spans="1:1">
      <c r="A70"/>
    </row>
    <row r="71" spans="1:1">
      <c r="A71"/>
    </row>
    <row r="72" spans="1:1">
      <c r="A72"/>
    </row>
    <row r="73" spans="1:1">
      <c r="A73"/>
    </row>
    <row r="74" spans="1:1">
      <c r="A74"/>
    </row>
    <row r="75" spans="1:1">
      <c r="A75"/>
    </row>
    <row r="76" spans="1:1">
      <c r="A76"/>
    </row>
    <row r="77" spans="1:1">
      <c r="A77"/>
    </row>
    <row r="78" spans="1:1">
      <c r="A78"/>
    </row>
    <row r="79" spans="1:1">
      <c r="A79"/>
    </row>
    <row r="80" spans="1:1">
      <c r="A80"/>
    </row>
    <row r="81" spans="1:1">
      <c r="A81"/>
    </row>
    <row r="82" spans="1:1">
      <c r="A82"/>
    </row>
    <row r="83" spans="1:1">
      <c r="A83"/>
    </row>
    <row r="84" spans="1:1">
      <c r="A84"/>
    </row>
    <row r="85" spans="1:1">
      <c r="A85"/>
    </row>
    <row r="86" spans="1:1">
      <c r="A86"/>
    </row>
    <row r="87" spans="1:1">
      <c r="A87"/>
    </row>
    <row r="88" spans="1:1">
      <c r="A88"/>
    </row>
    <row r="89" spans="1:1">
      <c r="A89"/>
    </row>
    <row r="90" spans="1:1">
      <c r="A90"/>
    </row>
    <row r="91" spans="1:1">
      <c r="A91"/>
    </row>
    <row r="92" spans="1:1">
      <c r="A92"/>
    </row>
    <row r="93" spans="1:1">
      <c r="A93"/>
    </row>
    <row r="94" spans="1:1">
      <c r="A94"/>
    </row>
    <row r="95" spans="1:1">
      <c r="A95"/>
    </row>
    <row r="96" spans="1:1">
      <c r="A96"/>
    </row>
    <row r="97" spans="1:1">
      <c r="A97"/>
    </row>
    <row r="98" spans="1:1">
      <c r="A98"/>
    </row>
    <row r="99" spans="1:1">
      <c r="A99"/>
    </row>
    <row r="100" spans="1:1">
      <c r="A100"/>
    </row>
  </sheetData>
  <sheetProtection password="F015" sheet="1" objects="1" scenarios="1"/>
  <printOptions gridLinesSet="0"/>
  <pageMargins left="0.35433070866141736" right="0.35433070866141736" top="0.35433070866141736" bottom="0.39370078740157483" header="0.19685039370078741" footer="0.19685039370078741"/>
  <pageSetup paperSize="9" scale="40" orientation="portrait" horizontalDpi="300" verticalDpi="300" r:id="rId1"/>
  <headerFooter alignWithMargins="0"/>
  <ignoredErrors>
    <ignoredError sqref="C27 C54 C44" numberStoredAsText="1"/>
    <ignoredError sqref="C10" numberStoredAsText="1" formulaRange="1"/>
    <ignoredError sqref="C9"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32"/>
  <sheetViews>
    <sheetView showGridLines="0" zoomScale="80" zoomScaleNormal="80" workbookViewId="0"/>
  </sheetViews>
  <sheetFormatPr defaultColWidth="10.7109375" defaultRowHeight="12.75"/>
  <cols>
    <col min="1" max="1" width="6.85546875" style="17" customWidth="1"/>
    <col min="2" max="2" width="50.5703125" style="19" customWidth="1"/>
    <col min="3" max="6" width="13" style="17" customWidth="1"/>
    <col min="7" max="11" width="18.85546875" style="17" customWidth="1"/>
    <col min="12" max="12" width="16.5703125" style="17" bestFit="1" customWidth="1"/>
    <col min="13" max="16384" width="10.7109375" style="17"/>
  </cols>
  <sheetData>
    <row r="1" spans="1:13" ht="15.75">
      <c r="A1" s="33"/>
      <c r="B1" s="42" t="s">
        <v>158</v>
      </c>
      <c r="C1" s="33"/>
      <c r="D1" s="33"/>
      <c r="E1" s="33"/>
      <c r="F1" s="33"/>
      <c r="G1" s="33"/>
      <c r="H1" s="33"/>
      <c r="I1" s="33"/>
      <c r="J1" s="33"/>
      <c r="K1" s="33"/>
      <c r="L1" s="33"/>
      <c r="M1" s="33"/>
    </row>
    <row r="2" spans="1:13">
      <c r="A2" s="33"/>
      <c r="B2" s="43"/>
      <c r="C2" s="33"/>
      <c r="D2" s="33"/>
      <c r="E2" s="33"/>
      <c r="F2" s="33"/>
      <c r="G2" s="33"/>
      <c r="H2" s="33"/>
      <c r="I2" s="33"/>
      <c r="J2" s="33"/>
      <c r="K2" s="33"/>
      <c r="L2" s="33"/>
      <c r="M2" s="33"/>
    </row>
    <row r="3" spans="1:13">
      <c r="A3" s="33"/>
      <c r="B3" s="44" t="s">
        <v>1456</v>
      </c>
      <c r="C3" s="33"/>
      <c r="D3" s="33"/>
      <c r="E3" s="33"/>
      <c r="F3" s="33"/>
      <c r="G3" s="33"/>
      <c r="H3" s="33"/>
      <c r="I3" s="33"/>
      <c r="J3" s="33"/>
      <c r="K3" s="33"/>
      <c r="L3" s="33"/>
      <c r="M3" s="33"/>
    </row>
    <row r="4" spans="1:13">
      <c r="A4" s="33"/>
      <c r="B4" s="101" t="s">
        <v>872</v>
      </c>
      <c r="C4" s="33"/>
      <c r="D4" s="33"/>
      <c r="E4" s="33"/>
      <c r="F4" s="33"/>
      <c r="G4" s="33"/>
      <c r="H4" s="33"/>
      <c r="I4" s="33"/>
      <c r="J4" s="33"/>
      <c r="K4" s="33"/>
      <c r="L4" s="33"/>
      <c r="M4" s="33"/>
    </row>
    <row r="5" spans="1:13">
      <c r="A5" s="33"/>
      <c r="B5" s="33"/>
      <c r="C5" s="33"/>
      <c r="D5" s="33"/>
      <c r="E5" s="33"/>
      <c r="F5" s="33"/>
      <c r="G5" s="33"/>
      <c r="H5" s="33"/>
      <c r="I5" s="33"/>
      <c r="J5" s="33"/>
      <c r="K5" s="33"/>
      <c r="L5" s="33"/>
      <c r="M5" s="33"/>
    </row>
    <row r="6" spans="1:13">
      <c r="A6" s="33"/>
      <c r="B6" s="44" t="s">
        <v>48</v>
      </c>
      <c r="C6" s="33"/>
      <c r="D6" s="33"/>
      <c r="E6" s="33"/>
      <c r="F6" s="33"/>
      <c r="G6" s="33"/>
      <c r="H6" s="33"/>
      <c r="I6" s="33"/>
      <c r="J6" s="33"/>
      <c r="K6" s="33"/>
      <c r="L6" s="33"/>
      <c r="M6" s="33"/>
    </row>
    <row r="7" spans="1:13">
      <c r="A7" s="33"/>
      <c r="B7" s="38"/>
      <c r="C7" s="33"/>
      <c r="D7" s="33"/>
      <c r="E7" s="1239" t="s">
        <v>1635</v>
      </c>
      <c r="F7" s="1239">
        <v>1</v>
      </c>
      <c r="G7" s="33"/>
      <c r="H7" s="33"/>
      <c r="I7" s="33"/>
      <c r="J7" s="33"/>
      <c r="K7" s="33"/>
      <c r="L7" s="33"/>
      <c r="M7" s="33"/>
    </row>
    <row r="8" spans="1:13">
      <c r="A8" s="33"/>
      <c r="B8" s="499"/>
      <c r="C8" s="2" t="s">
        <v>506</v>
      </c>
      <c r="D8" s="2" t="s">
        <v>507</v>
      </c>
      <c r="E8" s="2" t="s">
        <v>95</v>
      </c>
      <c r="F8" s="478"/>
      <c r="G8" s="33"/>
      <c r="H8" s="33"/>
      <c r="I8" s="33"/>
      <c r="J8" s="33"/>
      <c r="K8" s="33"/>
      <c r="L8" s="33"/>
    </row>
    <row r="9" spans="1:13">
      <c r="A9" s="33"/>
      <c r="B9" s="430" t="s">
        <v>712</v>
      </c>
      <c r="C9" s="462" t="s">
        <v>1457</v>
      </c>
      <c r="D9" s="462" t="s">
        <v>1458</v>
      </c>
      <c r="E9" s="466"/>
      <c r="F9" s="477" t="s">
        <v>141</v>
      </c>
      <c r="G9" s="33"/>
      <c r="H9" s="33"/>
      <c r="I9" s="33"/>
      <c r="J9" s="33"/>
      <c r="K9" s="33"/>
      <c r="L9" s="33"/>
    </row>
    <row r="10" spans="1:13">
      <c r="A10" s="33"/>
      <c r="B10" s="419"/>
      <c r="C10" s="503" t="s">
        <v>97</v>
      </c>
      <c r="D10" s="461" t="s">
        <v>97</v>
      </c>
      <c r="E10" s="3" t="s">
        <v>96</v>
      </c>
      <c r="F10" s="477" t="s">
        <v>142</v>
      </c>
      <c r="G10" s="33"/>
      <c r="H10" s="33"/>
      <c r="I10" s="33"/>
      <c r="J10" s="33"/>
      <c r="K10" s="33"/>
      <c r="L10" s="33"/>
    </row>
    <row r="11" spans="1:13" ht="19.5" customHeight="1">
      <c r="A11" s="448"/>
      <c r="B11" s="406" t="s">
        <v>1345</v>
      </c>
      <c r="C11" s="912"/>
      <c r="D11" s="923"/>
      <c r="E11" s="3" t="s">
        <v>31</v>
      </c>
      <c r="F11" s="471" t="s">
        <v>98</v>
      </c>
      <c r="G11" s="194" t="s">
        <v>1346</v>
      </c>
      <c r="H11" s="33"/>
      <c r="I11" s="33"/>
      <c r="J11" s="33"/>
      <c r="K11" s="33"/>
      <c r="L11" s="33"/>
    </row>
    <row r="12" spans="1:13" ht="19.5" customHeight="1" thickBot="1">
      <c r="A12" s="448"/>
      <c r="B12" s="407" t="s">
        <v>237</v>
      </c>
      <c r="C12" s="912"/>
      <c r="D12" s="923"/>
      <c r="E12" s="3" t="s">
        <v>32</v>
      </c>
      <c r="F12" s="471" t="s">
        <v>98</v>
      </c>
      <c r="G12" s="33"/>
      <c r="H12" s="33"/>
      <c r="I12" s="33"/>
      <c r="J12" s="33"/>
      <c r="K12" s="33"/>
      <c r="L12" s="33"/>
    </row>
    <row r="13" spans="1:13" ht="19.5" customHeight="1">
      <c r="A13" s="33"/>
      <c r="B13" s="412" t="s">
        <v>33</v>
      </c>
      <c r="C13" s="443">
        <f>SUM(C11:C12)</f>
        <v>0</v>
      </c>
      <c r="D13" s="443">
        <f>SUM(D11:D12)</f>
        <v>0</v>
      </c>
      <c r="E13" s="3" t="s">
        <v>4</v>
      </c>
      <c r="F13" s="471" t="s">
        <v>98</v>
      </c>
      <c r="G13" s="33"/>
      <c r="H13" s="33"/>
      <c r="I13" s="33"/>
      <c r="J13" s="33"/>
      <c r="K13" s="33"/>
      <c r="L13" s="33"/>
    </row>
    <row r="14" spans="1:13">
      <c r="A14" s="33"/>
      <c r="B14" s="38"/>
      <c r="C14" s="33"/>
      <c r="D14" s="33"/>
      <c r="E14" s="33"/>
      <c r="F14" s="33"/>
      <c r="G14" s="33"/>
      <c r="H14" s="33"/>
      <c r="I14" s="33"/>
      <c r="J14" s="33"/>
      <c r="K14" s="33"/>
      <c r="L14" s="33"/>
      <c r="M14" s="33"/>
    </row>
    <row r="15" spans="1:13">
      <c r="A15" s="33"/>
      <c r="B15" s="38"/>
      <c r="C15" s="33"/>
      <c r="D15" s="33"/>
      <c r="E15" s="1239" t="s">
        <v>1635</v>
      </c>
      <c r="F15" s="1239">
        <v>2</v>
      </c>
      <c r="G15" s="33"/>
      <c r="H15" s="33"/>
      <c r="I15" s="33"/>
      <c r="J15" s="33"/>
      <c r="K15" s="33"/>
      <c r="L15" s="33"/>
      <c r="M15" s="33"/>
    </row>
    <row r="16" spans="1:13">
      <c r="A16" s="33"/>
      <c r="B16" s="475"/>
      <c r="C16" s="2" t="s">
        <v>798</v>
      </c>
      <c r="D16" s="2" t="s">
        <v>799</v>
      </c>
      <c r="E16" s="2" t="s">
        <v>95</v>
      </c>
      <c r="F16" s="476" t="s">
        <v>141</v>
      </c>
      <c r="G16" s="33"/>
      <c r="H16" s="33"/>
      <c r="I16" s="33"/>
      <c r="J16" s="33"/>
      <c r="K16" s="33"/>
      <c r="L16" s="33"/>
      <c r="M16" s="33"/>
    </row>
    <row r="17" spans="1:13">
      <c r="A17" s="33"/>
      <c r="B17" s="434" t="s">
        <v>713</v>
      </c>
      <c r="C17" s="462" t="s">
        <v>1457</v>
      </c>
      <c r="D17" s="462" t="s">
        <v>1458</v>
      </c>
      <c r="E17" s="458"/>
      <c r="F17" s="429"/>
      <c r="G17" s="33"/>
      <c r="H17" s="33"/>
      <c r="I17" s="33"/>
      <c r="J17" s="33"/>
      <c r="K17" s="33"/>
      <c r="L17" s="33"/>
      <c r="M17" s="33"/>
    </row>
    <row r="18" spans="1:13">
      <c r="A18" s="33"/>
      <c r="B18" s="497"/>
      <c r="C18" s="496" t="s">
        <v>623</v>
      </c>
      <c r="D18" s="496" t="s">
        <v>623</v>
      </c>
      <c r="E18" s="3" t="s">
        <v>96</v>
      </c>
      <c r="F18" s="423" t="s">
        <v>142</v>
      </c>
      <c r="G18" s="33"/>
      <c r="H18" s="33"/>
      <c r="I18" s="33"/>
      <c r="J18" s="33"/>
      <c r="K18" s="33"/>
      <c r="L18" s="33"/>
      <c r="M18" s="33"/>
    </row>
    <row r="19" spans="1:13" ht="18.75" customHeight="1">
      <c r="A19" s="33"/>
      <c r="B19" s="417" t="s">
        <v>396</v>
      </c>
      <c r="C19" s="463"/>
      <c r="D19" s="463"/>
      <c r="E19" s="463"/>
      <c r="F19" s="465"/>
      <c r="G19" s="33"/>
      <c r="H19" s="33"/>
      <c r="I19" s="33"/>
      <c r="J19" s="33"/>
      <c r="K19" s="33"/>
      <c r="L19" s="33"/>
      <c r="M19" s="33"/>
    </row>
    <row r="20" spans="1:13" ht="18.75" customHeight="1">
      <c r="A20" s="33"/>
      <c r="B20" s="470" t="s">
        <v>1306</v>
      </c>
      <c r="C20" s="912"/>
      <c r="D20" s="923"/>
      <c r="E20" s="3" t="s">
        <v>274</v>
      </c>
      <c r="F20" s="425" t="s">
        <v>182</v>
      </c>
      <c r="G20" s="33"/>
      <c r="H20" s="33"/>
      <c r="I20" s="33"/>
      <c r="J20" s="33"/>
      <c r="K20" s="33"/>
      <c r="L20" s="33"/>
      <c r="M20" s="33"/>
    </row>
    <row r="21" spans="1:13" ht="18.75" customHeight="1">
      <c r="A21" s="33"/>
      <c r="B21" s="470" t="s">
        <v>1307</v>
      </c>
      <c r="C21" s="912"/>
      <c r="D21" s="923"/>
      <c r="E21" s="3" t="s">
        <v>1002</v>
      </c>
      <c r="F21" s="425" t="s">
        <v>182</v>
      </c>
      <c r="G21" s="33"/>
      <c r="H21" s="33"/>
      <c r="I21" s="33"/>
      <c r="J21" s="33"/>
      <c r="K21" s="33"/>
      <c r="L21" s="33"/>
      <c r="M21" s="33"/>
    </row>
    <row r="22" spans="1:13" ht="18.75" customHeight="1">
      <c r="A22" s="33"/>
      <c r="B22" s="484" t="s">
        <v>258</v>
      </c>
      <c r="C22" s="912"/>
      <c r="D22" s="923"/>
      <c r="E22" s="3" t="s">
        <v>31</v>
      </c>
      <c r="F22" s="425" t="s">
        <v>182</v>
      </c>
      <c r="G22" s="33"/>
      <c r="H22" s="33"/>
      <c r="I22" s="33"/>
      <c r="J22" s="33"/>
      <c r="K22" s="33"/>
      <c r="L22" s="33"/>
      <c r="M22" s="33"/>
    </row>
    <row r="23" spans="1:13" ht="18.75" customHeight="1">
      <c r="B23" s="484" t="s">
        <v>259</v>
      </c>
      <c r="C23" s="912"/>
      <c r="D23" s="923"/>
      <c r="E23" s="3" t="s">
        <v>275</v>
      </c>
      <c r="F23" s="425" t="s">
        <v>182</v>
      </c>
    </row>
    <row r="24" spans="1:13" ht="18.75" customHeight="1" thickBot="1">
      <c r="B24" s="484" t="s">
        <v>260</v>
      </c>
      <c r="C24" s="912"/>
      <c r="D24" s="923"/>
      <c r="E24" s="3" t="s">
        <v>32</v>
      </c>
      <c r="F24" s="425" t="s">
        <v>182</v>
      </c>
    </row>
    <row r="25" spans="1:13" ht="18.75" customHeight="1">
      <c r="B25" s="473" t="s">
        <v>119</v>
      </c>
      <c r="C25" s="443">
        <f>SUM(C20:C24)</f>
        <v>0</v>
      </c>
      <c r="D25" s="443">
        <f>SUM(D20:D24)</f>
        <v>0</v>
      </c>
      <c r="E25" s="3" t="s">
        <v>276</v>
      </c>
      <c r="F25" s="425" t="s">
        <v>182</v>
      </c>
    </row>
    <row r="26" spans="1:13" ht="18.75" customHeight="1">
      <c r="B26" s="417" t="s">
        <v>388</v>
      </c>
      <c r="C26" s="459"/>
      <c r="D26" s="459"/>
      <c r="E26" s="460"/>
      <c r="F26" s="422"/>
    </row>
    <row r="27" spans="1:13" ht="18.75" customHeight="1">
      <c r="B27" s="470" t="s">
        <v>1306</v>
      </c>
      <c r="C27" s="912"/>
      <c r="D27" s="923"/>
      <c r="E27" s="3" t="s">
        <v>277</v>
      </c>
      <c r="F27" s="425" t="s">
        <v>182</v>
      </c>
    </row>
    <row r="28" spans="1:13" ht="18.75" customHeight="1">
      <c r="B28" s="470" t="s">
        <v>1307</v>
      </c>
      <c r="C28" s="912"/>
      <c r="D28" s="923"/>
      <c r="E28" s="3" t="s">
        <v>996</v>
      </c>
      <c r="F28" s="425" t="s">
        <v>182</v>
      </c>
    </row>
    <row r="29" spans="1:13" ht="18.75" customHeight="1">
      <c r="B29" s="484" t="s">
        <v>258</v>
      </c>
      <c r="C29" s="912"/>
      <c r="D29" s="923"/>
      <c r="E29" s="3" t="s">
        <v>5</v>
      </c>
      <c r="F29" s="425" t="s">
        <v>182</v>
      </c>
    </row>
    <row r="30" spans="1:13" ht="18.75" customHeight="1">
      <c r="B30" s="484" t="s">
        <v>259</v>
      </c>
      <c r="C30" s="912"/>
      <c r="D30" s="923"/>
      <c r="E30" s="3" t="s">
        <v>278</v>
      </c>
      <c r="F30" s="425" t="s">
        <v>182</v>
      </c>
    </row>
    <row r="31" spans="1:13" ht="18.75" customHeight="1" thickBot="1">
      <c r="B31" s="484" t="s">
        <v>260</v>
      </c>
      <c r="C31" s="912"/>
      <c r="D31" s="923"/>
      <c r="E31" s="3" t="s">
        <v>6</v>
      </c>
      <c r="F31" s="425" t="s">
        <v>182</v>
      </c>
    </row>
    <row r="32" spans="1:13" ht="18.75" customHeight="1">
      <c r="B32" s="501" t="s">
        <v>119</v>
      </c>
      <c r="C32" s="443">
        <f>SUM(C27:C31)</f>
        <v>0</v>
      </c>
      <c r="D32" s="443">
        <f>SUM(D27:D31)</f>
        <v>0</v>
      </c>
      <c r="E32" s="3" t="s">
        <v>279</v>
      </c>
      <c r="F32" s="471" t="s">
        <v>182</v>
      </c>
    </row>
  </sheetData>
  <sheetProtection password="F015" sheet="1" objects="1" scenarios="1"/>
  <printOptions gridLinesSet="0"/>
  <pageMargins left="0.74803149606299213" right="0.34" top="0.36" bottom="0.38" header="0.21" footer="0.2"/>
  <pageSetup paperSize="9" scale="91" orientation="portrait" horizontalDpi="300" verticalDpi="300" r:id="rId1"/>
  <headerFooter alignWithMargins="0"/>
  <ignoredErrors>
    <ignoredError sqref="E11:E13 E20:E3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57"/>
  <sheetViews>
    <sheetView showGridLines="0" zoomScale="80" zoomScaleNormal="80" workbookViewId="0"/>
  </sheetViews>
  <sheetFormatPr defaultColWidth="10.7109375" defaultRowHeight="12.75"/>
  <cols>
    <col min="1" max="1" width="4.85546875" style="22" customWidth="1"/>
    <col min="2" max="2" width="65.7109375" style="24" customWidth="1"/>
    <col min="3" max="3" width="14.42578125" style="24" customWidth="1"/>
    <col min="4" max="4" width="15.140625" style="22" customWidth="1"/>
    <col min="5" max="5" width="14.85546875" style="22" customWidth="1"/>
    <col min="6" max="6" width="11.42578125" style="22" customWidth="1"/>
    <col min="7" max="7" width="9.7109375" style="22" customWidth="1"/>
    <col min="8" max="8" width="2.85546875" style="22" customWidth="1"/>
    <col min="9" max="16384" width="10.7109375" style="22"/>
  </cols>
  <sheetData>
    <row r="1" spans="1:11" ht="15.75">
      <c r="A1" s="33"/>
      <c r="B1" s="42" t="s">
        <v>158</v>
      </c>
      <c r="C1" s="42"/>
      <c r="D1" s="33"/>
      <c r="E1" s="33"/>
      <c r="F1" s="33"/>
      <c r="G1" s="33"/>
      <c r="H1" s="33"/>
      <c r="I1" s="33"/>
      <c r="J1" s="33"/>
      <c r="K1" s="33"/>
    </row>
    <row r="2" spans="1:11">
      <c r="A2" s="33"/>
      <c r="B2" s="43"/>
      <c r="C2" s="38"/>
      <c r="D2" s="33"/>
      <c r="E2" s="33"/>
      <c r="F2" s="33"/>
      <c r="G2" s="33"/>
      <c r="H2" s="33"/>
      <c r="I2" s="33"/>
      <c r="J2" s="33"/>
      <c r="K2" s="33"/>
    </row>
    <row r="3" spans="1:11">
      <c r="A3" s="34"/>
      <c r="B3" s="39" t="s">
        <v>1456</v>
      </c>
      <c r="C3" s="39"/>
      <c r="D3" s="34"/>
      <c r="E3" s="34"/>
      <c r="F3" s="34"/>
      <c r="G3" s="34"/>
      <c r="H3" s="34"/>
      <c r="I3" s="33"/>
      <c r="J3" s="33"/>
      <c r="K3" s="33"/>
    </row>
    <row r="4" spans="1:11">
      <c r="A4" s="34"/>
      <c r="B4" s="101" t="s">
        <v>684</v>
      </c>
      <c r="C4" s="40"/>
      <c r="D4" s="34"/>
      <c r="E4" s="34"/>
      <c r="F4" s="34"/>
      <c r="G4" s="34"/>
      <c r="H4" s="34"/>
      <c r="I4" s="33"/>
      <c r="J4" s="33"/>
      <c r="K4" s="33"/>
    </row>
    <row r="5" spans="1:11">
      <c r="A5" s="34"/>
      <c r="B5" s="34"/>
      <c r="C5" s="34"/>
      <c r="D5" s="34"/>
      <c r="E5" s="34"/>
      <c r="F5" s="34"/>
      <c r="G5" s="34"/>
      <c r="H5" s="34"/>
      <c r="I5" s="33"/>
      <c r="J5" s="33"/>
      <c r="K5" s="33"/>
    </row>
    <row r="6" spans="1:11">
      <c r="A6" s="34"/>
      <c r="B6" s="44" t="s">
        <v>169</v>
      </c>
      <c r="C6" s="44"/>
      <c r="D6" s="34"/>
      <c r="E6" s="34"/>
      <c r="F6" s="34"/>
      <c r="G6" s="34"/>
      <c r="H6" s="34"/>
      <c r="I6" s="33"/>
      <c r="J6" s="33"/>
      <c r="K6" s="33"/>
    </row>
    <row r="7" spans="1:11">
      <c r="A7" s="34"/>
      <c r="B7" s="41"/>
      <c r="C7" s="41"/>
      <c r="F7" s="1232" t="s">
        <v>1635</v>
      </c>
      <c r="G7" s="1232">
        <v>1</v>
      </c>
      <c r="H7" s="34"/>
      <c r="I7" s="33"/>
      <c r="J7" s="33"/>
      <c r="K7" s="33"/>
    </row>
    <row r="8" spans="1:11">
      <c r="A8" s="34"/>
      <c r="B8" s="802"/>
      <c r="C8" s="1233"/>
      <c r="D8" s="1235" t="s">
        <v>454</v>
      </c>
      <c r="E8" s="1235" t="s">
        <v>455</v>
      </c>
      <c r="F8" s="1234" t="s">
        <v>95</v>
      </c>
      <c r="G8" s="803"/>
      <c r="H8" s="34"/>
      <c r="I8" s="33"/>
      <c r="J8" s="33"/>
      <c r="K8" s="33"/>
    </row>
    <row r="9" spans="1:11">
      <c r="A9" s="34"/>
      <c r="B9" s="426" t="s">
        <v>271</v>
      </c>
      <c r="C9" s="45"/>
      <c r="D9" s="786" t="s">
        <v>1172</v>
      </c>
      <c r="E9" s="786" t="s">
        <v>1116</v>
      </c>
      <c r="F9" s="650"/>
      <c r="G9" s="477" t="s">
        <v>141</v>
      </c>
      <c r="H9" s="34"/>
      <c r="I9" s="33"/>
      <c r="J9" s="33"/>
      <c r="K9" s="33"/>
    </row>
    <row r="10" spans="1:11">
      <c r="A10" s="34"/>
      <c r="B10" s="565"/>
      <c r="C10" s="789" t="s">
        <v>851</v>
      </c>
      <c r="D10" s="367" t="s">
        <v>97</v>
      </c>
      <c r="E10" s="534" t="s">
        <v>97</v>
      </c>
      <c r="F10" s="3" t="s">
        <v>96</v>
      </c>
      <c r="G10" s="477" t="s">
        <v>142</v>
      </c>
      <c r="H10" s="34"/>
      <c r="I10" s="33"/>
      <c r="J10" s="33"/>
      <c r="K10" s="33"/>
    </row>
    <row r="11" spans="1:11" ht="18.75" customHeight="1">
      <c r="A11" s="34"/>
      <c r="B11" s="693" t="s">
        <v>630</v>
      </c>
      <c r="C11" s="168">
        <v>2</v>
      </c>
      <c r="D11" s="1124">
        <f>'6. Op Inc (type)'!C64</f>
        <v>0</v>
      </c>
      <c r="E11" s="1124">
        <f>'6. Op Inc (type)'!D64</f>
        <v>0</v>
      </c>
      <c r="F11" s="3">
        <v>100</v>
      </c>
      <c r="G11" s="471" t="s">
        <v>98</v>
      </c>
      <c r="H11" s="34"/>
      <c r="I11" s="33"/>
      <c r="J11" s="33"/>
      <c r="K11" s="33"/>
    </row>
    <row r="12" spans="1:11" ht="18.75" customHeight="1" thickBot="1">
      <c r="A12" s="34"/>
      <c r="B12" s="570" t="s">
        <v>631</v>
      </c>
      <c r="C12" s="46">
        <v>3</v>
      </c>
      <c r="D12" s="1124">
        <f>-'7. Op Exp'!C73</f>
        <v>0</v>
      </c>
      <c r="E12" s="1124">
        <f>-'7. Op Exp'!D73</f>
        <v>0</v>
      </c>
      <c r="F12" s="3" t="s">
        <v>274</v>
      </c>
      <c r="G12" s="471" t="s">
        <v>43</v>
      </c>
      <c r="H12" s="34"/>
      <c r="I12" s="33"/>
      <c r="J12" s="33"/>
      <c r="K12" s="33"/>
    </row>
    <row r="13" spans="1:11" ht="25.5" customHeight="1">
      <c r="A13" s="34"/>
      <c r="B13" s="804" t="s">
        <v>632</v>
      </c>
      <c r="C13" s="46"/>
      <c r="D13" s="443">
        <f>SUM(D11:D12)</f>
        <v>0</v>
      </c>
      <c r="E13" s="443">
        <f>SUM(E11:E12)</f>
        <v>0</v>
      </c>
      <c r="F13" s="3" t="s">
        <v>31</v>
      </c>
      <c r="G13" s="471" t="s">
        <v>100</v>
      </c>
      <c r="H13" s="34"/>
      <c r="I13" s="33"/>
      <c r="J13" s="33"/>
      <c r="K13" s="33"/>
    </row>
    <row r="14" spans="1:11">
      <c r="A14" s="34"/>
      <c r="B14" s="805" t="s">
        <v>633</v>
      </c>
      <c r="C14" s="46"/>
      <c r="D14" s="51"/>
      <c r="E14" s="51"/>
      <c r="F14" s="806"/>
      <c r="G14" s="471"/>
      <c r="H14" s="34"/>
      <c r="I14" s="33"/>
      <c r="J14" s="33"/>
      <c r="K14" s="33"/>
    </row>
    <row r="15" spans="1:11" s="23" customFormat="1" ht="18.75" customHeight="1">
      <c r="A15" s="41"/>
      <c r="B15" s="570" t="s">
        <v>634</v>
      </c>
      <c r="C15" s="46">
        <v>8</v>
      </c>
      <c r="D15" s="1124">
        <f>'11. Finance'!C27</f>
        <v>0</v>
      </c>
      <c r="E15" s="1124">
        <f>'11. Finance'!D27</f>
        <v>0</v>
      </c>
      <c r="F15" s="3" t="s">
        <v>275</v>
      </c>
      <c r="G15" s="471" t="s">
        <v>98</v>
      </c>
      <c r="H15" s="41"/>
      <c r="I15" s="55"/>
      <c r="J15" s="55"/>
      <c r="K15" s="55"/>
    </row>
    <row r="16" spans="1:11" s="23" customFormat="1" ht="18.75" customHeight="1">
      <c r="A16" s="41"/>
      <c r="B16" s="570" t="s">
        <v>635</v>
      </c>
      <c r="C16" s="46">
        <v>9</v>
      </c>
      <c r="D16" s="1124">
        <f>-'11. Finance'!C48</f>
        <v>0</v>
      </c>
      <c r="E16" s="1124">
        <f>-'11. Finance'!D48</f>
        <v>0</v>
      </c>
      <c r="F16" s="3">
        <v>120</v>
      </c>
      <c r="G16" s="471" t="s">
        <v>43</v>
      </c>
      <c r="H16" s="41"/>
      <c r="I16" s="55"/>
      <c r="J16" s="55"/>
      <c r="K16" s="55"/>
    </row>
    <row r="17" spans="1:11" s="23" customFormat="1" ht="18.75" customHeight="1">
      <c r="A17" s="41"/>
      <c r="B17" s="570" t="s">
        <v>636</v>
      </c>
      <c r="C17" s="46"/>
      <c r="D17" s="1124">
        <f>-'25. Provisions and CL'!C39</f>
        <v>0</v>
      </c>
      <c r="E17" s="1124">
        <f>-'25. Provisions and CL'!C64</f>
        <v>0</v>
      </c>
      <c r="F17" s="3">
        <v>125</v>
      </c>
      <c r="G17" s="471" t="s">
        <v>43</v>
      </c>
      <c r="H17" s="41"/>
      <c r="I17" s="55"/>
      <c r="J17" s="55"/>
      <c r="K17" s="55"/>
    </row>
    <row r="18" spans="1:11" s="23" customFormat="1" ht="18.75" customHeight="1" thickBot="1">
      <c r="A18" s="41"/>
      <c r="B18" s="570" t="s">
        <v>637</v>
      </c>
      <c r="C18" s="46"/>
      <c r="D18" s="1104"/>
      <c r="E18" s="1101"/>
      <c r="F18" s="3">
        <v>130</v>
      </c>
      <c r="G18" s="471" t="s">
        <v>43</v>
      </c>
      <c r="H18" s="41"/>
      <c r="I18" s="55"/>
      <c r="J18" s="55"/>
      <c r="K18" s="55"/>
    </row>
    <row r="19" spans="1:11" ht="25.5" customHeight="1">
      <c r="A19" s="34"/>
      <c r="B19" s="805" t="s">
        <v>638</v>
      </c>
      <c r="C19" s="46"/>
      <c r="D19" s="443">
        <f>SUM(D15:D18)</f>
        <v>0</v>
      </c>
      <c r="E19" s="443">
        <f>SUM(E15:E18)</f>
        <v>0</v>
      </c>
      <c r="F19" s="3">
        <v>135</v>
      </c>
      <c r="G19" s="471" t="s">
        <v>100</v>
      </c>
      <c r="H19" s="34"/>
      <c r="I19" s="33"/>
      <c r="J19" s="33"/>
      <c r="K19" s="33"/>
    </row>
    <row r="20" spans="1:11" s="23" customFormat="1" ht="31.5" customHeight="1">
      <c r="A20" s="41"/>
      <c r="B20" s="570" t="s">
        <v>202</v>
      </c>
      <c r="C20" s="46"/>
      <c r="D20" s="1104"/>
      <c r="E20" s="1101"/>
      <c r="F20" s="3">
        <v>140</v>
      </c>
      <c r="G20" s="471" t="s">
        <v>100</v>
      </c>
      <c r="H20" s="41"/>
      <c r="I20" s="55"/>
      <c r="J20" s="55"/>
      <c r="K20" s="55"/>
    </row>
    <row r="21" spans="1:11" s="23" customFormat="1" ht="18.75" customHeight="1">
      <c r="A21" s="41"/>
      <c r="B21" s="693" t="s">
        <v>1368</v>
      </c>
      <c r="C21" s="46"/>
      <c r="D21" s="1104"/>
      <c r="E21" s="1100"/>
      <c r="F21" s="906" t="s">
        <v>1334</v>
      </c>
      <c r="G21" s="471" t="s">
        <v>100</v>
      </c>
      <c r="H21" s="194"/>
      <c r="I21" s="55"/>
      <c r="J21" s="55"/>
      <c r="K21" s="55"/>
    </row>
    <row r="22" spans="1:11" s="23" customFormat="1" ht="18.75" customHeight="1">
      <c r="A22" s="41"/>
      <c r="B22" s="693" t="s">
        <v>1410</v>
      </c>
      <c r="C22" s="46">
        <v>16</v>
      </c>
      <c r="D22" s="1124">
        <f>SUM('16. Investments'!C21:E21)</f>
        <v>0</v>
      </c>
      <c r="E22" s="1124">
        <f>SUM('16. Investments'!C43:E43)</f>
        <v>0</v>
      </c>
      <c r="F22" s="906" t="s">
        <v>1022</v>
      </c>
      <c r="G22" s="471" t="s">
        <v>100</v>
      </c>
      <c r="H22" s="194"/>
      <c r="I22" s="55"/>
      <c r="J22" s="55"/>
      <c r="K22" s="55"/>
    </row>
    <row r="23" spans="1:11" s="23" customFormat="1" ht="18.75" customHeight="1" thickBot="1">
      <c r="A23" s="41"/>
      <c r="B23" s="570" t="s">
        <v>203</v>
      </c>
      <c r="C23" s="46"/>
      <c r="D23" s="1124">
        <f>-'10. Corp Tax'!C18</f>
        <v>0</v>
      </c>
      <c r="E23" s="1124">
        <f>-'10. Corp Tax'!D18</f>
        <v>0</v>
      </c>
      <c r="F23" s="3">
        <v>145</v>
      </c>
      <c r="G23" s="471" t="s">
        <v>43</v>
      </c>
      <c r="H23" s="41"/>
      <c r="I23" s="55"/>
      <c r="J23" s="55"/>
      <c r="K23" s="55"/>
    </row>
    <row r="24" spans="1:11" ht="22.5" customHeight="1">
      <c r="A24" s="41"/>
      <c r="B24" s="805" t="s">
        <v>204</v>
      </c>
      <c r="C24" s="46"/>
      <c r="D24" s="443">
        <f>D13+D19+SUM(D20:D23)</f>
        <v>0</v>
      </c>
      <c r="E24" s="443">
        <f>E13+E19+SUM(E20:E23)</f>
        <v>0</v>
      </c>
      <c r="F24" s="3">
        <v>150</v>
      </c>
      <c r="G24" s="471" t="s">
        <v>100</v>
      </c>
      <c r="H24" s="34"/>
      <c r="I24" s="33"/>
      <c r="J24" s="33"/>
      <c r="K24" s="33"/>
    </row>
    <row r="25" spans="1:11" s="23" customFormat="1" ht="33" customHeight="1" thickBot="1">
      <c r="A25" s="41"/>
      <c r="B25" s="570" t="s">
        <v>205</v>
      </c>
      <c r="C25" s="46">
        <v>6</v>
      </c>
      <c r="D25" s="1124">
        <f>'9. Op Misc'!C70</f>
        <v>0</v>
      </c>
      <c r="E25" s="1124">
        <f>'9. Op Misc'!D70</f>
        <v>0</v>
      </c>
      <c r="F25" s="3">
        <v>155</v>
      </c>
      <c r="G25" s="471" t="s">
        <v>100</v>
      </c>
      <c r="H25" s="41"/>
      <c r="I25" s="55"/>
      <c r="J25" s="55"/>
      <c r="K25" s="55"/>
    </row>
    <row r="26" spans="1:11" ht="25.5" customHeight="1">
      <c r="A26" s="34"/>
      <c r="B26" s="804" t="s">
        <v>206</v>
      </c>
      <c r="C26" s="46"/>
      <c r="D26" s="443">
        <f>D24+D25</f>
        <v>0</v>
      </c>
      <c r="E26" s="443">
        <f>E24+E25</f>
        <v>0</v>
      </c>
      <c r="F26" s="3">
        <v>160</v>
      </c>
      <c r="G26" s="471" t="s">
        <v>100</v>
      </c>
      <c r="H26" s="34"/>
      <c r="I26" s="33"/>
      <c r="J26" s="33"/>
      <c r="K26" s="33"/>
    </row>
    <row r="27" spans="1:11" ht="26.25" customHeight="1">
      <c r="A27" s="34"/>
      <c r="B27" s="805" t="s">
        <v>653</v>
      </c>
      <c r="C27" s="46"/>
      <c r="D27" s="51"/>
      <c r="E27" s="51"/>
      <c r="F27" s="806"/>
      <c r="G27" s="471"/>
      <c r="H27" s="34"/>
      <c r="I27" s="33"/>
      <c r="J27" s="33"/>
      <c r="K27" s="33"/>
    </row>
    <row r="28" spans="1:11" s="23" customFormat="1" ht="19.5" customHeight="1">
      <c r="A28" s="41"/>
      <c r="B28" s="570" t="s">
        <v>1321</v>
      </c>
      <c r="C28" s="46"/>
      <c r="D28" s="1124">
        <f>'3. SOCITE'!C19</f>
        <v>0</v>
      </c>
      <c r="E28" s="1124">
        <f>'3. SOCITE'!C50</f>
        <v>0</v>
      </c>
      <c r="F28" s="3" t="s">
        <v>280</v>
      </c>
      <c r="G28" s="425" t="s">
        <v>43</v>
      </c>
      <c r="H28" s="449"/>
      <c r="I28" s="55"/>
      <c r="J28" s="55"/>
      <c r="K28" s="55"/>
    </row>
    <row r="29" spans="1:11" s="23" customFormat="1" ht="19.5" customHeight="1">
      <c r="A29" s="41"/>
      <c r="B29" s="570" t="s">
        <v>1322</v>
      </c>
      <c r="C29" s="46"/>
      <c r="D29" s="1124">
        <f>SUM('3. SOCITE'!C20:C22)</f>
        <v>0</v>
      </c>
      <c r="E29" s="1124">
        <f>SUM('3. SOCITE'!C51:C53)</f>
        <v>0</v>
      </c>
      <c r="F29" s="3">
        <v>170</v>
      </c>
      <c r="G29" s="471" t="s">
        <v>100</v>
      </c>
      <c r="H29" s="449"/>
      <c r="I29" s="55"/>
      <c r="J29" s="55"/>
      <c r="K29" s="55"/>
    </row>
    <row r="30" spans="1:11" s="23" customFormat="1" ht="19.5" customHeight="1">
      <c r="A30" s="41"/>
      <c r="B30" s="693" t="s">
        <v>1342</v>
      </c>
      <c r="C30" s="46"/>
      <c r="D30" s="1124">
        <f>'3. SOCITE'!C23</f>
        <v>0</v>
      </c>
      <c r="E30" s="1124">
        <f>'3. SOCITE'!C54</f>
        <v>0</v>
      </c>
      <c r="F30" s="3">
        <v>185</v>
      </c>
      <c r="G30" s="471" t="s">
        <v>100</v>
      </c>
      <c r="H30"/>
      <c r="I30" s="55"/>
      <c r="J30" s="55"/>
      <c r="K30" s="55"/>
    </row>
    <row r="31" spans="1:11" s="23" customFormat="1" ht="19.5" customHeight="1">
      <c r="A31" s="41"/>
      <c r="B31" s="693" t="s">
        <v>597</v>
      </c>
      <c r="C31" s="46"/>
      <c r="D31" s="1124">
        <f>'3. SOCITE'!C24</f>
        <v>0</v>
      </c>
      <c r="E31" s="1124">
        <f>'3. SOCITE'!C55</f>
        <v>0</v>
      </c>
      <c r="F31" s="3">
        <v>190</v>
      </c>
      <c r="G31" s="471" t="s">
        <v>100</v>
      </c>
      <c r="H31" s="41"/>
      <c r="I31" s="55"/>
      <c r="J31" s="55"/>
      <c r="K31" s="55"/>
    </row>
    <row r="32" spans="1:11" s="23" customFormat="1" ht="19.5" customHeight="1">
      <c r="A32" s="41"/>
      <c r="B32" s="807" t="s">
        <v>679</v>
      </c>
      <c r="C32" s="46"/>
      <c r="D32" s="1124">
        <f>'3. SOCITE'!C25</f>
        <v>0</v>
      </c>
      <c r="E32" s="1124">
        <f>'3. SOCITE'!C56</f>
        <v>0</v>
      </c>
      <c r="F32" s="3">
        <v>195</v>
      </c>
      <c r="G32" s="471" t="s">
        <v>100</v>
      </c>
      <c r="H32" s="41"/>
      <c r="I32" s="55"/>
      <c r="J32" s="55"/>
      <c r="K32" s="55"/>
    </row>
    <row r="33" spans="1:11" s="23" customFormat="1" ht="19.5" customHeight="1">
      <c r="A33" s="41"/>
      <c r="B33" s="693" t="s">
        <v>207</v>
      </c>
      <c r="C33" s="46"/>
      <c r="D33" s="1124">
        <f>'3. SOCITE'!C26</f>
        <v>0</v>
      </c>
      <c r="E33" s="1124">
        <f>'3. SOCITE'!C57</f>
        <v>0</v>
      </c>
      <c r="F33" s="3">
        <v>200</v>
      </c>
      <c r="G33" s="471" t="s">
        <v>100</v>
      </c>
      <c r="H33" s="41"/>
      <c r="I33" s="55"/>
      <c r="J33" s="55"/>
      <c r="K33" s="55"/>
    </row>
    <row r="34" spans="1:11" s="23" customFormat="1" ht="30" customHeight="1">
      <c r="A34" s="41"/>
      <c r="B34" s="570" t="s">
        <v>208</v>
      </c>
      <c r="C34" s="46"/>
      <c r="D34" s="1124">
        <f>'3. SOCITE'!C27</f>
        <v>0</v>
      </c>
      <c r="E34" s="1124">
        <f>'3. SOCITE'!C58</f>
        <v>0</v>
      </c>
      <c r="F34" s="3">
        <v>205</v>
      </c>
      <c r="G34" s="471" t="s">
        <v>100</v>
      </c>
      <c r="H34" s="41"/>
      <c r="I34" s="55"/>
      <c r="J34" s="55"/>
      <c r="K34" s="55"/>
    </row>
    <row r="35" spans="1:11" s="23" customFormat="1" ht="19.5" customHeight="1">
      <c r="A35" s="41"/>
      <c r="B35" s="693" t="s">
        <v>598</v>
      </c>
      <c r="C35" s="46"/>
      <c r="D35" s="1124">
        <f>'3. SOCITE'!C28</f>
        <v>0</v>
      </c>
      <c r="E35" s="1124">
        <f>'3. SOCITE'!C59</f>
        <v>0</v>
      </c>
      <c r="F35" s="3">
        <v>210</v>
      </c>
      <c r="G35" s="471" t="s">
        <v>100</v>
      </c>
      <c r="H35" s="41"/>
      <c r="I35" s="55"/>
      <c r="J35" s="55"/>
      <c r="K35" s="55"/>
    </row>
    <row r="36" spans="1:11" s="23" customFormat="1" ht="19.5" customHeight="1">
      <c r="A36" s="41"/>
      <c r="B36" s="693" t="s">
        <v>209</v>
      </c>
      <c r="C36" s="46"/>
      <c r="D36" s="1124">
        <f>'3. SOCITE'!C29</f>
        <v>0</v>
      </c>
      <c r="E36" s="1124">
        <f>'3. SOCITE'!C60</f>
        <v>0</v>
      </c>
      <c r="F36" s="3">
        <v>220</v>
      </c>
      <c r="G36" s="471" t="s">
        <v>100</v>
      </c>
      <c r="H36" s="41"/>
      <c r="I36" s="55"/>
      <c r="J36" s="55"/>
      <c r="K36" s="55"/>
    </row>
    <row r="37" spans="1:11" s="23" customFormat="1" ht="19.5" customHeight="1" thickBot="1">
      <c r="A37" s="41"/>
      <c r="B37" s="693" t="s">
        <v>680</v>
      </c>
      <c r="C37" s="46"/>
      <c r="D37" s="1189">
        <f>'3. SOCITE'!C35</f>
        <v>0</v>
      </c>
      <c r="E37" s="1189">
        <f>'3. SOCITE'!C66</f>
        <v>0</v>
      </c>
      <c r="F37" s="3" t="s">
        <v>290</v>
      </c>
      <c r="G37" s="471" t="s">
        <v>100</v>
      </c>
      <c r="H37" s="41"/>
      <c r="I37" s="55"/>
      <c r="J37" s="55"/>
      <c r="K37" s="55"/>
    </row>
    <row r="38" spans="1:11" ht="25.5" customHeight="1">
      <c r="A38" s="34"/>
      <c r="B38" s="1254" t="s">
        <v>520</v>
      </c>
      <c r="C38" s="1255"/>
      <c r="D38" s="443">
        <f>SUM(D28:D37)+D26</f>
        <v>0</v>
      </c>
      <c r="E38" s="443">
        <f>SUM(E28:E37)+E26</f>
        <v>0</v>
      </c>
      <c r="F38" s="3" t="s">
        <v>291</v>
      </c>
      <c r="G38" s="471" t="s">
        <v>100</v>
      </c>
      <c r="H38" s="34"/>
      <c r="I38" s="33"/>
      <c r="J38" s="33"/>
      <c r="K38" s="33"/>
    </row>
    <row r="39" spans="1:11" ht="18.75" customHeight="1">
      <c r="A39" s="142"/>
      <c r="B39" s="570" t="s">
        <v>892</v>
      </c>
      <c r="C39" s="46"/>
      <c r="D39" s="1104"/>
      <c r="E39" s="1101"/>
      <c r="F39" s="3" t="s">
        <v>292</v>
      </c>
      <c r="G39" s="471" t="s">
        <v>100</v>
      </c>
      <c r="H39" s="142"/>
      <c r="I39" s="141"/>
      <c r="J39" s="141"/>
      <c r="K39" s="141"/>
    </row>
    <row r="40" spans="1:11" ht="18.75" customHeight="1" thickBot="1">
      <c r="A40" s="34"/>
      <c r="B40" s="570" t="s">
        <v>1294</v>
      </c>
      <c r="C40" s="46"/>
      <c r="D40" s="1104"/>
      <c r="E40" s="1101"/>
      <c r="F40" s="3" t="s">
        <v>1117</v>
      </c>
      <c r="G40" s="471" t="s">
        <v>100</v>
      </c>
      <c r="H40" s="34"/>
      <c r="I40" s="119"/>
      <c r="J40" s="33"/>
      <c r="K40" s="33"/>
    </row>
    <row r="41" spans="1:11" ht="22.5" customHeight="1">
      <c r="A41" s="33"/>
      <c r="B41" s="808" t="s">
        <v>519</v>
      </c>
      <c r="C41" s="809"/>
      <c r="D41" s="443">
        <f>SUM(D38:D40)</f>
        <v>0</v>
      </c>
      <c r="E41" s="443">
        <f>SUM(E38:E40)</f>
        <v>0</v>
      </c>
      <c r="F41" s="3" t="s">
        <v>293</v>
      </c>
      <c r="G41" s="471" t="s">
        <v>100</v>
      </c>
      <c r="H41" s="33"/>
      <c r="I41" s="33"/>
      <c r="J41" s="33"/>
      <c r="K41" s="33"/>
    </row>
    <row r="42" spans="1:11">
      <c r="A42" s="33"/>
      <c r="B42" s="810"/>
      <c r="C42" s="810"/>
      <c r="D42" s="811"/>
      <c r="E42" s="811"/>
      <c r="F42" s="812"/>
      <c r="G42" s="131"/>
      <c r="H42" s="33"/>
      <c r="I42" s="33"/>
      <c r="J42" s="33"/>
      <c r="K42" s="33"/>
    </row>
    <row r="43" spans="1:11">
      <c r="A43" s="448"/>
      <c r="B43" s="810"/>
      <c r="C43" s="810"/>
      <c r="F43" s="1232" t="s">
        <v>1635</v>
      </c>
      <c r="G43" s="1232">
        <v>2</v>
      </c>
      <c r="H43" s="448"/>
      <c r="I43" s="448"/>
      <c r="J43" s="448"/>
      <c r="K43" s="448"/>
    </row>
    <row r="44" spans="1:11">
      <c r="A44" s="33"/>
      <c r="B44" s="813"/>
      <c r="C44" s="814"/>
      <c r="D44" s="815" t="s">
        <v>639</v>
      </c>
      <c r="E44" s="815" t="s">
        <v>640</v>
      </c>
      <c r="F44" s="605" t="s">
        <v>95</v>
      </c>
      <c r="G44" s="803"/>
      <c r="H44" s="33"/>
      <c r="I44" s="33"/>
      <c r="J44" s="33"/>
      <c r="K44" s="33"/>
    </row>
    <row r="45" spans="1:11">
      <c r="A45" s="33"/>
      <c r="B45" s="804" t="s">
        <v>641</v>
      </c>
      <c r="C45" s="794"/>
      <c r="D45" s="786" t="s">
        <v>1172</v>
      </c>
      <c r="E45" s="816" t="s">
        <v>1116</v>
      </c>
      <c r="F45" s="817"/>
      <c r="G45" s="477" t="s">
        <v>141</v>
      </c>
      <c r="H45" s="33"/>
      <c r="I45" s="33"/>
      <c r="J45" s="33"/>
      <c r="K45" s="33"/>
    </row>
    <row r="46" spans="1:11">
      <c r="A46" s="34"/>
      <c r="B46" s="818"/>
      <c r="C46" s="819"/>
      <c r="D46" s="367" t="s">
        <v>97</v>
      </c>
      <c r="E46" s="534" t="s">
        <v>97</v>
      </c>
      <c r="F46" s="3" t="s">
        <v>96</v>
      </c>
      <c r="G46" s="477" t="s">
        <v>142</v>
      </c>
      <c r="H46" s="34"/>
      <c r="I46" s="33"/>
      <c r="J46" s="33"/>
      <c r="K46" s="33"/>
    </row>
    <row r="47" spans="1:11" ht="18.75" customHeight="1">
      <c r="A47" s="34"/>
      <c r="B47" s="805" t="s">
        <v>642</v>
      </c>
      <c r="C47" s="47"/>
      <c r="D47" s="51"/>
      <c r="E47" s="51"/>
      <c r="F47" s="806"/>
      <c r="G47" s="548"/>
      <c r="H47" s="34"/>
      <c r="I47" s="33"/>
      <c r="J47" s="33"/>
      <c r="K47" s="33"/>
    </row>
    <row r="48" spans="1:11" ht="18.75" customHeight="1">
      <c r="A48" s="34"/>
      <c r="B48" s="570" t="s">
        <v>210</v>
      </c>
      <c r="C48" s="48"/>
      <c r="D48" s="1104"/>
      <c r="E48" s="1101"/>
      <c r="F48" s="3" t="s">
        <v>15</v>
      </c>
      <c r="G48" s="471" t="s">
        <v>100</v>
      </c>
      <c r="H48" s="34"/>
      <c r="I48" s="33"/>
      <c r="J48" s="33"/>
      <c r="K48" s="33"/>
    </row>
    <row r="49" spans="1:11" ht="18.75" customHeight="1" thickBot="1">
      <c r="A49" s="34"/>
      <c r="B49" s="570" t="s">
        <v>211</v>
      </c>
      <c r="C49" s="49"/>
      <c r="D49" s="1124">
        <f>D50-D48</f>
        <v>0</v>
      </c>
      <c r="E49" s="1124">
        <f>E50-E48</f>
        <v>0</v>
      </c>
      <c r="F49" s="3" t="s">
        <v>274</v>
      </c>
      <c r="G49" s="471" t="s">
        <v>100</v>
      </c>
      <c r="H49" s="34"/>
      <c r="I49" s="33"/>
      <c r="J49" s="33"/>
      <c r="K49" s="33"/>
    </row>
    <row r="50" spans="1:11" ht="18.75" customHeight="1">
      <c r="A50" s="34"/>
      <c r="B50" s="804" t="s">
        <v>38</v>
      </c>
      <c r="C50" s="47"/>
      <c r="D50" s="443">
        <f>D26</f>
        <v>0</v>
      </c>
      <c r="E50" s="443">
        <f>E26</f>
        <v>0</v>
      </c>
      <c r="F50" s="3" t="s">
        <v>31</v>
      </c>
      <c r="G50" s="471" t="s">
        <v>100</v>
      </c>
      <c r="H50" s="34"/>
      <c r="I50" s="33"/>
      <c r="J50" s="33"/>
      <c r="K50" s="33"/>
    </row>
    <row r="51" spans="1:11" ht="25.5">
      <c r="A51" s="34"/>
      <c r="B51" s="804" t="s">
        <v>643</v>
      </c>
      <c r="C51" s="47"/>
      <c r="D51" s="51"/>
      <c r="E51" s="51"/>
      <c r="F51" s="806"/>
      <c r="G51" s="471"/>
      <c r="H51" s="34"/>
      <c r="I51" s="33"/>
      <c r="J51" s="33"/>
      <c r="K51" s="33"/>
    </row>
    <row r="52" spans="1:11" ht="18.75" customHeight="1">
      <c r="A52" s="33"/>
      <c r="B52" s="570" t="s">
        <v>210</v>
      </c>
      <c r="C52" s="48"/>
      <c r="D52" s="1104"/>
      <c r="E52" s="1101"/>
      <c r="F52" s="3" t="s">
        <v>275</v>
      </c>
      <c r="G52" s="471" t="s">
        <v>100</v>
      </c>
      <c r="H52" s="54"/>
      <c r="I52" s="33"/>
      <c r="J52" s="33"/>
      <c r="K52" s="33"/>
    </row>
    <row r="53" spans="1:11" ht="18.75" customHeight="1" thickBot="1">
      <c r="A53" s="33"/>
      <c r="B53" s="570" t="s">
        <v>211</v>
      </c>
      <c r="C53" s="49"/>
      <c r="D53" s="1124">
        <f>D54-D52</f>
        <v>0</v>
      </c>
      <c r="E53" s="1124">
        <f>E54-E52</f>
        <v>0</v>
      </c>
      <c r="F53" s="3" t="s">
        <v>32</v>
      </c>
      <c r="G53" s="471" t="s">
        <v>100</v>
      </c>
      <c r="H53" s="33"/>
      <c r="I53" s="33"/>
      <c r="J53" s="33"/>
      <c r="K53" s="33"/>
    </row>
    <row r="54" spans="1:11" ht="18.75" customHeight="1">
      <c r="A54" s="33"/>
      <c r="B54" s="818" t="s">
        <v>38</v>
      </c>
      <c r="C54" s="820"/>
      <c r="D54" s="443">
        <f>D41</f>
        <v>0</v>
      </c>
      <c r="E54" s="443">
        <f>E41</f>
        <v>0</v>
      </c>
      <c r="F54" s="3" t="s">
        <v>276</v>
      </c>
      <c r="G54" s="471" t="s">
        <v>100</v>
      </c>
      <c r="H54" s="33"/>
      <c r="I54" s="33"/>
      <c r="J54" s="33"/>
      <c r="K54" s="33"/>
    </row>
    <row r="55" spans="1:11">
      <c r="A55" s="33"/>
      <c r="B55" s="38"/>
      <c r="C55" s="38"/>
      <c r="D55" s="33"/>
      <c r="E55" s="33"/>
      <c r="F55" s="33"/>
      <c r="G55" s="33"/>
      <c r="H55" s="33"/>
      <c r="I55" s="33"/>
      <c r="J55" s="33"/>
      <c r="K55" s="33"/>
    </row>
    <row r="56" spans="1:11">
      <c r="A56" s="33"/>
      <c r="B56" s="32"/>
      <c r="C56" s="50"/>
      <c r="D56" s="33"/>
      <c r="E56" s="33"/>
      <c r="F56" s="33"/>
      <c r="G56" s="33"/>
      <c r="H56" s="33"/>
      <c r="I56" s="33"/>
      <c r="J56" s="33"/>
      <c r="K56" s="33"/>
    </row>
    <row r="57" spans="1:11">
      <c r="A57" s="33"/>
      <c r="B57" s="32"/>
      <c r="C57" s="38"/>
      <c r="D57" s="33"/>
      <c r="E57" s="33"/>
      <c r="F57" s="33"/>
      <c r="G57" s="33"/>
      <c r="H57" s="33"/>
      <c r="I57" s="33"/>
      <c r="J57" s="33"/>
      <c r="K57" s="33"/>
    </row>
  </sheetData>
  <sheetProtection password="F015" sheet="1" objects="1" scenarios="1"/>
  <sortState ref="B43:B44">
    <sortCondition ref="B43:B44"/>
  </sortState>
  <dataConsolidate/>
  <customSheetViews>
    <customSheetView guid="{E4F26FFA-5313-49C9-9365-CBA576C57791}" showGridLines="0" fitToPage="1" showRuler="0">
      <selection activeCell="B8" sqref="B8"/>
      <pageMargins left="0.74803149606299213" right="0.74803149606299213" top="0.98425196850393704" bottom="0.98425196850393704" header="0.51181102362204722" footer="0.51181102362204722"/>
      <pageSetup paperSize="9" scale="78" orientation="portrait" r:id="rId1"/>
      <headerFooter alignWithMargins="0"/>
    </customSheetView>
  </customSheetViews>
  <mergeCells count="1">
    <mergeCell ref="B38:C38"/>
  </mergeCells>
  <phoneticPr fontId="0" type="noConversion"/>
  <printOptions gridLinesSet="0"/>
  <pageMargins left="0.74803149606299213" right="0.34" top="0.36" bottom="0.38" header="0.21" footer="0.2"/>
  <pageSetup paperSize="9" scale="75" orientation="portrait" r:id="rId2"/>
  <headerFooter alignWithMargins="0"/>
  <cellWatches>
    <cellWatch r="E41"/>
  </cellWatches>
  <ignoredErrors>
    <ignoredError sqref="F12:F15 F37:F41 F48:F54 F28 F21:F22" numberStoredAsText="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pageSetUpPr fitToPage="1"/>
  </sheetPr>
  <dimension ref="A1:O55"/>
  <sheetViews>
    <sheetView showGridLines="0" zoomScale="80" zoomScaleNormal="80" workbookViewId="0">
      <selection activeCell="A18" sqref="A18"/>
    </sheetView>
  </sheetViews>
  <sheetFormatPr defaultColWidth="10.7109375" defaultRowHeight="12.75"/>
  <cols>
    <col min="1" max="1" width="4.7109375" style="17" customWidth="1"/>
    <col min="2" max="2" width="46" style="19" customWidth="1"/>
    <col min="3" max="7" width="12.85546875" style="17" customWidth="1"/>
    <col min="8" max="8" width="12.85546875" style="153" customWidth="1"/>
    <col min="9" max="9" width="12.85546875" style="17" customWidth="1"/>
    <col min="10" max="11" width="14.28515625" style="153" customWidth="1"/>
    <col min="12" max="14" width="14.140625" style="17" customWidth="1"/>
    <col min="15" max="16384" width="10.7109375" style="17"/>
  </cols>
  <sheetData>
    <row r="1" spans="1:13" ht="15.75">
      <c r="A1" s="33"/>
      <c r="B1" s="42" t="s">
        <v>158</v>
      </c>
      <c r="C1" s="33"/>
      <c r="D1" s="33"/>
      <c r="E1" s="33"/>
      <c r="F1" s="33"/>
      <c r="G1" s="33"/>
      <c r="H1" s="141"/>
      <c r="I1" s="33"/>
      <c r="J1" s="141"/>
      <c r="K1" s="141"/>
      <c r="L1" s="33"/>
      <c r="M1" s="33"/>
    </row>
    <row r="2" spans="1:13">
      <c r="A2" s="33"/>
      <c r="B2" s="43"/>
      <c r="C2" s="33"/>
      <c r="D2" s="33"/>
      <c r="E2" s="33"/>
      <c r="F2" s="33"/>
      <c r="G2" s="33"/>
      <c r="H2" s="141"/>
      <c r="I2" s="33"/>
      <c r="J2" s="141"/>
      <c r="K2" s="141"/>
      <c r="L2" s="33"/>
      <c r="M2" s="33"/>
    </row>
    <row r="3" spans="1:13">
      <c r="A3" s="34"/>
      <c r="B3" s="44" t="s">
        <v>1456</v>
      </c>
      <c r="C3" s="34"/>
      <c r="D3" s="33"/>
      <c r="E3" s="33"/>
      <c r="F3" s="33"/>
      <c r="G3" s="33"/>
      <c r="H3" s="141"/>
      <c r="I3" s="34"/>
      <c r="J3" s="154"/>
      <c r="K3" s="154"/>
      <c r="L3" s="33"/>
      <c r="M3" s="33"/>
    </row>
    <row r="4" spans="1:13">
      <c r="A4" s="34"/>
      <c r="B4" s="101" t="s">
        <v>726</v>
      </c>
      <c r="C4" s="34"/>
      <c r="D4" s="33"/>
      <c r="E4" s="33"/>
      <c r="F4" s="33"/>
      <c r="G4" s="33"/>
      <c r="H4" s="141"/>
      <c r="I4" s="34"/>
      <c r="J4" s="154"/>
      <c r="K4" s="154"/>
      <c r="L4" s="33"/>
      <c r="M4" s="33"/>
    </row>
    <row r="5" spans="1:13">
      <c r="A5" s="34"/>
      <c r="B5" s="34"/>
      <c r="C5" s="34"/>
      <c r="D5" s="33"/>
      <c r="E5" s="33"/>
      <c r="F5" s="33"/>
      <c r="G5" s="33"/>
      <c r="H5" s="141"/>
      <c r="I5" s="34"/>
      <c r="J5" s="154"/>
      <c r="K5" s="154"/>
      <c r="L5" s="33"/>
      <c r="M5" s="33"/>
    </row>
    <row r="6" spans="1:13">
      <c r="A6" s="34"/>
      <c r="B6" s="44" t="s">
        <v>48</v>
      </c>
      <c r="C6" s="34"/>
      <c r="D6" s="33"/>
      <c r="E6" s="33"/>
      <c r="F6" s="33"/>
      <c r="G6" s="33"/>
      <c r="H6" s="141"/>
      <c r="I6" s="33"/>
      <c r="J6" s="141"/>
      <c r="K6" s="141"/>
      <c r="L6" s="33"/>
      <c r="M6" s="33"/>
    </row>
    <row r="7" spans="1:13">
      <c r="A7"/>
      <c r="B7"/>
      <c r="C7"/>
      <c r="D7"/>
      <c r="E7"/>
      <c r="F7"/>
      <c r="G7"/>
      <c r="H7"/>
      <c r="I7"/>
      <c r="J7" s="1252" t="s">
        <v>1635</v>
      </c>
      <c r="K7" s="1241">
        <v>1</v>
      </c>
    </row>
    <row r="8" spans="1:13">
      <c r="B8" s="1159"/>
      <c r="C8" s="605" t="s">
        <v>1356</v>
      </c>
      <c r="D8" s="605" t="s">
        <v>1357</v>
      </c>
      <c r="E8" s="605" t="s">
        <v>1358</v>
      </c>
      <c r="F8" s="605" t="s">
        <v>1359</v>
      </c>
      <c r="G8" s="605" t="s">
        <v>1095</v>
      </c>
      <c r="H8" s="605" t="s">
        <v>1096</v>
      </c>
      <c r="I8" s="605" t="s">
        <v>1360</v>
      </c>
      <c r="J8" s="605" t="s">
        <v>95</v>
      </c>
      <c r="K8" s="696"/>
    </row>
    <row r="9" spans="1:13" ht="45">
      <c r="B9" s="439" t="s">
        <v>1532</v>
      </c>
      <c r="C9" s="456" t="s">
        <v>119</v>
      </c>
      <c r="D9" s="456" t="s">
        <v>1349</v>
      </c>
      <c r="E9" s="456" t="s">
        <v>1350</v>
      </c>
      <c r="F9" s="456" t="s">
        <v>1351</v>
      </c>
      <c r="G9" s="456" t="s">
        <v>1352</v>
      </c>
      <c r="H9" s="456" t="s">
        <v>1353</v>
      </c>
      <c r="I9" s="456" t="s">
        <v>56</v>
      </c>
      <c r="J9" s="456"/>
      <c r="K9" s="281"/>
    </row>
    <row r="10" spans="1:13">
      <c r="B10" s="1160"/>
      <c r="C10" s="456" t="s">
        <v>1172</v>
      </c>
      <c r="D10" s="456" t="s">
        <v>1172</v>
      </c>
      <c r="E10" s="456" t="s">
        <v>1172</v>
      </c>
      <c r="F10" s="456" t="s">
        <v>1172</v>
      </c>
      <c r="G10" s="456" t="s">
        <v>1172</v>
      </c>
      <c r="H10" s="456" t="s">
        <v>1172</v>
      </c>
      <c r="I10" s="456" t="s">
        <v>1172</v>
      </c>
      <c r="J10" s="456"/>
      <c r="K10" s="281" t="s">
        <v>141</v>
      </c>
    </row>
    <row r="11" spans="1:13">
      <c r="B11" s="419"/>
      <c r="C11" s="758" t="s">
        <v>35</v>
      </c>
      <c r="D11" s="1095" t="s">
        <v>35</v>
      </c>
      <c r="E11" s="1095" t="s">
        <v>35</v>
      </c>
      <c r="F11" s="1095" t="s">
        <v>35</v>
      </c>
      <c r="G11" s="1095" t="s">
        <v>35</v>
      </c>
      <c r="H11" s="1095" t="s">
        <v>35</v>
      </c>
      <c r="I11" s="1095" t="s">
        <v>35</v>
      </c>
      <c r="J11" s="683" t="s">
        <v>96</v>
      </c>
      <c r="K11" s="281" t="s">
        <v>142</v>
      </c>
    </row>
    <row r="12" spans="1:13" ht="18.75" customHeight="1">
      <c r="B12" s="505" t="s">
        <v>422</v>
      </c>
      <c r="C12" s="919">
        <f>SUM(D12:I12)</f>
        <v>0</v>
      </c>
      <c r="D12" s="397">
        <f t="shared" ref="D12:I12" si="0">D53</f>
        <v>0</v>
      </c>
      <c r="E12" s="397">
        <f t="shared" si="0"/>
        <v>0</v>
      </c>
      <c r="F12" s="397">
        <f t="shared" si="0"/>
        <v>0</v>
      </c>
      <c r="G12" s="397">
        <f t="shared" si="0"/>
        <v>0</v>
      </c>
      <c r="H12" s="397">
        <f t="shared" si="0"/>
        <v>0</v>
      </c>
      <c r="I12" s="397">
        <f t="shared" si="0"/>
        <v>0</v>
      </c>
      <c r="J12" s="3" t="s">
        <v>285</v>
      </c>
      <c r="K12" s="471" t="s">
        <v>98</v>
      </c>
    </row>
    <row r="13" spans="1:13" ht="18.75" customHeight="1">
      <c r="B13" s="594" t="s">
        <v>892</v>
      </c>
      <c r="C13" s="919">
        <f t="shared" ref="C13:C14" si="1">SUM(D13:I13)</f>
        <v>0</v>
      </c>
      <c r="D13" s="912"/>
      <c r="E13" s="912"/>
      <c r="F13" s="912"/>
      <c r="G13" s="912"/>
      <c r="H13" s="912"/>
      <c r="I13" s="912"/>
      <c r="J13" s="3" t="s">
        <v>286</v>
      </c>
      <c r="K13" s="425" t="s">
        <v>195</v>
      </c>
    </row>
    <row r="14" spans="1:13" ht="18.75" customHeight="1" thickBot="1">
      <c r="B14" s="742" t="s">
        <v>1294</v>
      </c>
      <c r="C14" s="919">
        <f t="shared" si="1"/>
        <v>0</v>
      </c>
      <c r="D14" s="511"/>
      <c r="E14" s="511"/>
      <c r="F14" s="511"/>
      <c r="G14" s="511"/>
      <c r="H14" s="511"/>
      <c r="I14" s="511"/>
      <c r="J14" s="3" t="s">
        <v>1298</v>
      </c>
      <c r="K14" s="425" t="s">
        <v>195</v>
      </c>
    </row>
    <row r="15" spans="1:13" ht="18.75" customHeight="1">
      <c r="B15" s="505" t="s">
        <v>1533</v>
      </c>
      <c r="C15" s="443">
        <f t="shared" ref="C15:I15" si="2">SUM(C12:C14)</f>
        <v>0</v>
      </c>
      <c r="D15" s="443">
        <f t="shared" si="2"/>
        <v>0</v>
      </c>
      <c r="E15" s="443">
        <f t="shared" si="2"/>
        <v>0</v>
      </c>
      <c r="F15" s="443">
        <f t="shared" si="2"/>
        <v>0</v>
      </c>
      <c r="G15" s="443">
        <f t="shared" si="2"/>
        <v>0</v>
      </c>
      <c r="H15" s="443">
        <f t="shared" si="2"/>
        <v>0</v>
      </c>
      <c r="I15" s="443">
        <f t="shared" si="2"/>
        <v>0</v>
      </c>
      <c r="J15" s="3" t="s">
        <v>287</v>
      </c>
      <c r="K15" s="471" t="s">
        <v>182</v>
      </c>
    </row>
    <row r="16" spans="1:13" ht="18.75" customHeight="1">
      <c r="B16" s="505" t="s">
        <v>575</v>
      </c>
      <c r="C16" s="1124">
        <f>SUM(D16:I16)</f>
        <v>0</v>
      </c>
      <c r="D16" s="1226"/>
      <c r="E16" s="1226"/>
      <c r="F16" s="1226"/>
      <c r="G16" s="1226"/>
      <c r="H16" s="1226"/>
      <c r="I16" s="1226"/>
      <c r="J16" s="3" t="s">
        <v>288</v>
      </c>
      <c r="K16" s="471" t="s">
        <v>182</v>
      </c>
    </row>
    <row r="17" spans="1:15" s="153" customFormat="1" ht="18.75" customHeight="1">
      <c r="A17" s="446"/>
      <c r="B17" s="567" t="s">
        <v>1323</v>
      </c>
      <c r="C17" s="919">
        <f t="shared" ref="C17:C26" si="3">SUM(D17:I17)</f>
        <v>0</v>
      </c>
      <c r="D17" s="912"/>
      <c r="E17" s="912"/>
      <c r="F17" s="912"/>
      <c r="G17" s="912"/>
      <c r="H17" s="912"/>
      <c r="I17" s="912"/>
      <c r="J17" s="3" t="s">
        <v>1296</v>
      </c>
      <c r="K17" s="425" t="s">
        <v>195</v>
      </c>
    </row>
    <row r="18" spans="1:15" ht="18.75" customHeight="1">
      <c r="A18" s="446"/>
      <c r="B18" s="483" t="s">
        <v>1097</v>
      </c>
      <c r="C18" s="919">
        <f t="shared" si="3"/>
        <v>0</v>
      </c>
      <c r="D18" s="912"/>
      <c r="E18" s="912"/>
      <c r="F18" s="912"/>
      <c r="G18" s="912"/>
      <c r="H18" s="912"/>
      <c r="I18" s="912"/>
      <c r="J18" s="3" t="s">
        <v>9</v>
      </c>
      <c r="K18" s="471" t="s">
        <v>98</v>
      </c>
    </row>
    <row r="19" spans="1:15" ht="18.75" customHeight="1">
      <c r="B19" s="643" t="s">
        <v>386</v>
      </c>
      <c r="C19" s="919">
        <f t="shared" si="3"/>
        <v>0</v>
      </c>
      <c r="D19" s="912"/>
      <c r="E19" s="912"/>
      <c r="F19" s="912"/>
      <c r="G19" s="912"/>
      <c r="H19" s="912"/>
      <c r="I19" s="912"/>
      <c r="J19" s="3" t="s">
        <v>290</v>
      </c>
      <c r="K19" s="471" t="s">
        <v>43</v>
      </c>
    </row>
    <row r="20" spans="1:15" ht="28.5" customHeight="1">
      <c r="B20" s="424" t="s">
        <v>1537</v>
      </c>
      <c r="C20" s="919">
        <f t="shared" si="3"/>
        <v>0</v>
      </c>
      <c r="D20" s="912"/>
      <c r="E20" s="912"/>
      <c r="F20" s="912"/>
      <c r="G20" s="912"/>
      <c r="H20" s="912"/>
      <c r="I20" s="912"/>
      <c r="J20" s="3" t="s">
        <v>291</v>
      </c>
      <c r="K20" s="425" t="s">
        <v>43</v>
      </c>
    </row>
    <row r="21" spans="1:15" s="153" customFormat="1" ht="31.5" customHeight="1">
      <c r="B21" s="424" t="s">
        <v>387</v>
      </c>
      <c r="C21" s="919">
        <f t="shared" si="3"/>
        <v>0</v>
      </c>
      <c r="D21" s="912"/>
      <c r="E21" s="912"/>
      <c r="F21" s="912"/>
      <c r="G21" s="912"/>
      <c r="H21" s="912"/>
      <c r="I21" s="912"/>
      <c r="J21" s="3" t="s">
        <v>1212</v>
      </c>
      <c r="K21" s="425" t="s">
        <v>182</v>
      </c>
    </row>
    <row r="22" spans="1:15" ht="18.75" customHeight="1">
      <c r="B22" s="483" t="s">
        <v>1098</v>
      </c>
      <c r="C22" s="1140"/>
      <c r="D22" s="1141"/>
      <c r="E22" s="1141"/>
      <c r="F22" s="1141"/>
      <c r="G22" s="1141"/>
      <c r="H22" s="1141"/>
      <c r="I22" s="1141"/>
      <c r="J22" s="3" t="s">
        <v>292</v>
      </c>
      <c r="K22" s="425" t="s">
        <v>195</v>
      </c>
    </row>
    <row r="23" spans="1:15" ht="18.75" customHeight="1">
      <c r="B23" s="483" t="s">
        <v>1099</v>
      </c>
      <c r="C23" s="1140">
        <f t="shared" si="3"/>
        <v>0</v>
      </c>
      <c r="D23" s="1141"/>
      <c r="E23" s="1141"/>
      <c r="F23" s="1141"/>
      <c r="G23" s="1141"/>
      <c r="H23" s="1141"/>
      <c r="I23" s="1141"/>
      <c r="J23" s="3" t="s">
        <v>293</v>
      </c>
      <c r="K23" s="425" t="s">
        <v>195</v>
      </c>
    </row>
    <row r="24" spans="1:15" ht="18.75" customHeight="1">
      <c r="B24" s="483" t="s">
        <v>1100</v>
      </c>
      <c r="C24" s="1140"/>
      <c r="D24" s="1141"/>
      <c r="E24" s="1141"/>
      <c r="F24" s="1141"/>
      <c r="G24" s="1141"/>
      <c r="H24" s="1141"/>
      <c r="I24" s="1141"/>
      <c r="J24" s="3" t="s">
        <v>294</v>
      </c>
      <c r="K24" s="471" t="s">
        <v>43</v>
      </c>
    </row>
    <row r="25" spans="1:15" s="1090" customFormat="1" ht="18.75" customHeight="1">
      <c r="B25" s="483" t="s">
        <v>1354</v>
      </c>
      <c r="C25" s="919">
        <v>0</v>
      </c>
      <c r="D25" s="1086"/>
      <c r="E25" s="1089">
        <f>-SUM(D25,F25:I25)</f>
        <v>0</v>
      </c>
      <c r="F25" s="1086"/>
      <c r="G25" s="1086"/>
      <c r="H25" s="1086"/>
      <c r="I25" s="1086"/>
      <c r="J25" s="1087" t="s">
        <v>295</v>
      </c>
      <c r="K25" s="1094" t="s">
        <v>1355</v>
      </c>
    </row>
    <row r="26" spans="1:15" ht="18.75" customHeight="1" thickBot="1">
      <c r="B26" s="483" t="s">
        <v>56</v>
      </c>
      <c r="C26" s="919">
        <f t="shared" si="3"/>
        <v>0</v>
      </c>
      <c r="D26" s="1086"/>
      <c r="E26" s="1086"/>
      <c r="F26" s="1086"/>
      <c r="G26" s="1086"/>
      <c r="H26" s="1086"/>
      <c r="I26" s="1086"/>
      <c r="J26" s="3" t="s">
        <v>296</v>
      </c>
      <c r="K26" s="425" t="s">
        <v>195</v>
      </c>
    </row>
    <row r="27" spans="1:15" ht="18.75" customHeight="1">
      <c r="B27" s="505" t="s">
        <v>1534</v>
      </c>
      <c r="C27" s="443">
        <f>SUM(C15:C26)</f>
        <v>0</v>
      </c>
      <c r="D27" s="443">
        <f>SUM(D15:D26)</f>
        <v>0</v>
      </c>
      <c r="E27" s="443">
        <f t="shared" ref="E27:I27" si="4">SUM(E15:E26)</f>
        <v>0</v>
      </c>
      <c r="F27" s="443">
        <f t="shared" si="4"/>
        <v>0</v>
      </c>
      <c r="G27" s="443">
        <f t="shared" si="4"/>
        <v>0</v>
      </c>
      <c r="H27" s="443">
        <f t="shared" si="4"/>
        <v>0</v>
      </c>
      <c r="I27" s="443">
        <f t="shared" si="4"/>
        <v>0</v>
      </c>
      <c r="J27" s="3" t="s">
        <v>304</v>
      </c>
      <c r="K27" s="471" t="s">
        <v>182</v>
      </c>
    </row>
    <row r="29" spans="1:15" s="153" customFormat="1">
      <c r="B29" s="138"/>
    </row>
    <row r="30" spans="1:15">
      <c r="B30" s="82" t="s">
        <v>1211</v>
      </c>
    </row>
    <row r="31" spans="1:15">
      <c r="B31" s="82" t="s">
        <v>1270</v>
      </c>
    </row>
    <row r="32" spans="1:15">
      <c r="A32"/>
      <c r="B32"/>
      <c r="C32"/>
      <c r="D32"/>
      <c r="E32"/>
      <c r="F32"/>
      <c r="G32"/>
      <c r="H32"/>
      <c r="I32"/>
      <c r="J32" s="1252" t="s">
        <v>1635</v>
      </c>
      <c r="K32" s="1241">
        <v>2</v>
      </c>
      <c r="L32"/>
      <c r="M32"/>
      <c r="N32"/>
      <c r="O32"/>
    </row>
    <row r="33" spans="2:11" customFormat="1">
      <c r="B33" s="1159"/>
      <c r="C33" s="605" t="s">
        <v>1361</v>
      </c>
      <c r="D33" s="605" t="s">
        <v>1362</v>
      </c>
      <c r="E33" s="605" t="s">
        <v>1363</v>
      </c>
      <c r="F33" s="605" t="s">
        <v>1364</v>
      </c>
      <c r="G33" s="605" t="s">
        <v>1365</v>
      </c>
      <c r="H33" s="605" t="s">
        <v>1366</v>
      </c>
      <c r="I33" s="605" t="s">
        <v>1367</v>
      </c>
      <c r="J33" s="605" t="s">
        <v>95</v>
      </c>
      <c r="K33" s="696"/>
    </row>
    <row r="34" spans="2:11" customFormat="1" ht="45">
      <c r="B34" s="439" t="s">
        <v>1535</v>
      </c>
      <c r="C34" s="456" t="s">
        <v>119</v>
      </c>
      <c r="D34" s="1092" t="s">
        <v>1349</v>
      </c>
      <c r="E34" s="1092" t="s">
        <v>1350</v>
      </c>
      <c r="F34" s="1092" t="s">
        <v>1351</v>
      </c>
      <c r="G34" s="1092" t="s">
        <v>1352</v>
      </c>
      <c r="H34" s="1092" t="s">
        <v>1353</v>
      </c>
      <c r="I34" s="1092" t="s">
        <v>56</v>
      </c>
      <c r="J34" s="1092"/>
      <c r="K34" s="281"/>
    </row>
    <row r="35" spans="2:11" customFormat="1">
      <c r="B35" s="1160"/>
      <c r="C35" s="456" t="s">
        <v>1116</v>
      </c>
      <c r="D35" s="1092" t="s">
        <v>1116</v>
      </c>
      <c r="E35" s="1092" t="s">
        <v>1116</v>
      </c>
      <c r="F35" s="1092" t="s">
        <v>1116</v>
      </c>
      <c r="G35" s="1092" t="s">
        <v>1116</v>
      </c>
      <c r="H35" s="1092" t="s">
        <v>1116</v>
      </c>
      <c r="I35" s="1092" t="s">
        <v>1116</v>
      </c>
      <c r="J35" s="1092"/>
      <c r="K35" s="281" t="s">
        <v>141</v>
      </c>
    </row>
    <row r="36" spans="2:11" customFormat="1">
      <c r="B36" s="419"/>
      <c r="C36" s="1095" t="s">
        <v>35</v>
      </c>
      <c r="D36" s="1095" t="s">
        <v>35</v>
      </c>
      <c r="E36" s="1095" t="s">
        <v>35</v>
      </c>
      <c r="F36" s="1095" t="s">
        <v>35</v>
      </c>
      <c r="G36" s="1095" t="s">
        <v>35</v>
      </c>
      <c r="H36" s="1095" t="s">
        <v>35</v>
      </c>
      <c r="I36" s="1095" t="s">
        <v>35</v>
      </c>
      <c r="J36" s="683" t="s">
        <v>96</v>
      </c>
      <c r="K36" s="281" t="s">
        <v>142</v>
      </c>
    </row>
    <row r="37" spans="2:11" customFormat="1" ht="19.5" customHeight="1">
      <c r="B37" s="505" t="s">
        <v>422</v>
      </c>
      <c r="C37" s="919">
        <f>SUM(D37:I37)</f>
        <v>0</v>
      </c>
      <c r="D37" s="923"/>
      <c r="E37" s="923"/>
      <c r="F37" s="923"/>
      <c r="G37" s="923"/>
      <c r="H37" s="923"/>
      <c r="I37" s="923"/>
      <c r="J37" s="3" t="s">
        <v>285</v>
      </c>
      <c r="K37" s="471" t="s">
        <v>98</v>
      </c>
    </row>
    <row r="38" spans="2:11" customFormat="1" ht="19.5" customHeight="1">
      <c r="B38" s="594" t="s">
        <v>892</v>
      </c>
      <c r="C38" s="919">
        <f>SUM(D38:I38)</f>
        <v>0</v>
      </c>
      <c r="D38" s="923"/>
      <c r="E38" s="923"/>
      <c r="F38" s="923"/>
      <c r="G38" s="923"/>
      <c r="H38" s="923"/>
      <c r="I38" s="923"/>
      <c r="J38" s="3" t="s">
        <v>286</v>
      </c>
      <c r="K38" s="425" t="s">
        <v>195</v>
      </c>
    </row>
    <row r="39" spans="2:11" customFormat="1" ht="19.5" customHeight="1">
      <c r="B39" s="742" t="s">
        <v>1294</v>
      </c>
      <c r="C39" s="1036"/>
      <c r="D39" s="1036"/>
      <c r="E39" s="1036"/>
      <c r="F39" s="1036"/>
      <c r="G39" s="1036"/>
      <c r="H39" s="1036"/>
      <c r="I39" s="1036"/>
      <c r="J39" s="3" t="s">
        <v>1298</v>
      </c>
      <c r="K39" s="425" t="s">
        <v>195</v>
      </c>
    </row>
    <row r="40" spans="2:11" customFormat="1" ht="19.5" customHeight="1" thickBot="1">
      <c r="B40" s="594" t="s">
        <v>1344</v>
      </c>
      <c r="C40" s="919">
        <f>SUM(D40:I40)</f>
        <v>0</v>
      </c>
      <c r="D40" s="923"/>
      <c r="E40" s="923"/>
      <c r="F40" s="923"/>
      <c r="G40" s="923"/>
      <c r="H40" s="923"/>
      <c r="I40" s="923"/>
      <c r="J40" s="3" t="s">
        <v>1083</v>
      </c>
      <c r="K40" s="425" t="s">
        <v>195</v>
      </c>
    </row>
    <row r="41" spans="2:11" customFormat="1" ht="19.5" customHeight="1">
      <c r="B41" s="505" t="s">
        <v>1533</v>
      </c>
      <c r="C41" s="443">
        <f>SUM(D41:I41)</f>
        <v>0</v>
      </c>
      <c r="D41" s="443">
        <f t="shared" ref="D41:I41" si="5">SUM(D37:D40)</f>
        <v>0</v>
      </c>
      <c r="E41" s="443">
        <f t="shared" si="5"/>
        <v>0</v>
      </c>
      <c r="F41" s="443">
        <f t="shared" si="5"/>
        <v>0</v>
      </c>
      <c r="G41" s="443">
        <f t="shared" si="5"/>
        <v>0</v>
      </c>
      <c r="H41" s="443">
        <f t="shared" si="5"/>
        <v>0</v>
      </c>
      <c r="I41" s="443">
        <f t="shared" si="5"/>
        <v>0</v>
      </c>
      <c r="J41" s="3" t="s">
        <v>287</v>
      </c>
      <c r="K41" s="471" t="s">
        <v>182</v>
      </c>
    </row>
    <row r="42" spans="2:11" customFormat="1" ht="19.5" customHeight="1">
      <c r="B42" s="505" t="s">
        <v>575</v>
      </c>
      <c r="C42" s="1124">
        <f>SUM(D42:I42)</f>
        <v>0</v>
      </c>
      <c r="D42" s="1048"/>
      <c r="E42" s="1048"/>
      <c r="F42" s="1048"/>
      <c r="G42" s="1048"/>
      <c r="H42" s="1048"/>
      <c r="I42" s="1048"/>
      <c r="J42" s="3" t="s">
        <v>288</v>
      </c>
      <c r="K42" s="471" t="s">
        <v>182</v>
      </c>
    </row>
    <row r="43" spans="2:11" customFormat="1" ht="19.5" customHeight="1">
      <c r="B43" s="567" t="s">
        <v>1323</v>
      </c>
      <c r="C43" s="1036"/>
      <c r="D43" s="1036"/>
      <c r="E43" s="1036"/>
      <c r="F43" s="1036"/>
      <c r="G43" s="1036"/>
      <c r="H43" s="1036"/>
      <c r="I43" s="1036"/>
      <c r="J43" s="3" t="s">
        <v>1296</v>
      </c>
      <c r="K43" s="425" t="s">
        <v>195</v>
      </c>
    </row>
    <row r="44" spans="2:11" customFormat="1" ht="19.5" customHeight="1">
      <c r="B44" s="483" t="s">
        <v>1097</v>
      </c>
      <c r="C44" s="919">
        <f t="shared" ref="C44:C49" si="6">SUM(D44:I44)</f>
        <v>0</v>
      </c>
      <c r="D44" s="923"/>
      <c r="E44" s="923"/>
      <c r="F44" s="923"/>
      <c r="G44" s="923"/>
      <c r="H44" s="923"/>
      <c r="I44" s="923"/>
      <c r="J44" s="3" t="s">
        <v>9</v>
      </c>
      <c r="K44" s="471" t="s">
        <v>98</v>
      </c>
    </row>
    <row r="45" spans="2:11" customFormat="1" ht="19.5" customHeight="1">
      <c r="B45" s="643" t="s">
        <v>386</v>
      </c>
      <c r="C45" s="919">
        <f t="shared" si="6"/>
        <v>0</v>
      </c>
      <c r="D45" s="923"/>
      <c r="E45" s="923"/>
      <c r="F45" s="923"/>
      <c r="G45" s="923"/>
      <c r="H45" s="923"/>
      <c r="I45" s="923"/>
      <c r="J45" s="3" t="s">
        <v>290</v>
      </c>
      <c r="K45" s="471" t="s">
        <v>43</v>
      </c>
    </row>
    <row r="46" spans="2:11" customFormat="1" ht="27.75" customHeight="1">
      <c r="B46" s="424" t="s">
        <v>1537</v>
      </c>
      <c r="C46" s="919">
        <f t="shared" si="6"/>
        <v>0</v>
      </c>
      <c r="D46" s="923"/>
      <c r="E46" s="923"/>
      <c r="F46" s="923"/>
      <c r="G46" s="923"/>
      <c r="H46" s="923"/>
      <c r="I46" s="923"/>
      <c r="J46" s="3" t="s">
        <v>291</v>
      </c>
      <c r="K46" s="425" t="s">
        <v>43</v>
      </c>
    </row>
    <row r="47" spans="2:11" customFormat="1" ht="28.5" customHeight="1">
      <c r="B47" s="424" t="s">
        <v>387</v>
      </c>
      <c r="C47" s="919">
        <f t="shared" si="6"/>
        <v>0</v>
      </c>
      <c r="D47" s="923"/>
      <c r="E47" s="923"/>
      <c r="F47" s="923"/>
      <c r="G47" s="923"/>
      <c r="H47" s="923"/>
      <c r="I47" s="923"/>
      <c r="J47" s="3" t="s">
        <v>1212</v>
      </c>
      <c r="K47" s="425" t="s">
        <v>182</v>
      </c>
    </row>
    <row r="48" spans="2:11" customFormat="1" ht="19.5" customHeight="1">
      <c r="B48" s="483" t="s">
        <v>1098</v>
      </c>
      <c r="C48" s="1036"/>
      <c r="D48" s="1036"/>
      <c r="E48" s="1036"/>
      <c r="F48" s="1036"/>
      <c r="G48" s="1036"/>
      <c r="H48" s="1036"/>
      <c r="I48" s="1036"/>
      <c r="J48" s="3" t="s">
        <v>292</v>
      </c>
      <c r="K48" s="425" t="s">
        <v>195</v>
      </c>
    </row>
    <row r="49" spans="2:11" customFormat="1" ht="19.5" customHeight="1">
      <c r="B49" s="483" t="s">
        <v>1099</v>
      </c>
      <c r="C49" s="1100">
        <f t="shared" si="6"/>
        <v>0</v>
      </c>
      <c r="D49" s="1100"/>
      <c r="E49" s="1100"/>
      <c r="F49" s="1100"/>
      <c r="G49" s="1100"/>
      <c r="H49" s="1100"/>
      <c r="I49" s="1100"/>
      <c r="J49" s="3" t="s">
        <v>293</v>
      </c>
      <c r="K49" s="425" t="s">
        <v>195</v>
      </c>
    </row>
    <row r="50" spans="2:11" customFormat="1" ht="19.5" customHeight="1">
      <c r="B50" s="483" t="s">
        <v>1100</v>
      </c>
      <c r="C50" s="1036"/>
      <c r="D50" s="1036"/>
      <c r="E50" s="1036"/>
      <c r="F50" s="1036"/>
      <c r="G50" s="1036"/>
      <c r="H50" s="1036"/>
      <c r="I50" s="1036"/>
      <c r="J50" s="3" t="s">
        <v>294</v>
      </c>
      <c r="K50" s="471" t="s">
        <v>43</v>
      </c>
    </row>
    <row r="51" spans="2:11" s="1093" customFormat="1" ht="19.5" customHeight="1">
      <c r="B51" s="483" t="s">
        <v>1354</v>
      </c>
      <c r="C51" s="1088">
        <v>0</v>
      </c>
      <c r="D51" s="923"/>
      <c r="E51" s="1089">
        <f>-SUM(D51,F51:I51)</f>
        <v>0</v>
      </c>
      <c r="F51" s="923"/>
      <c r="G51" s="923"/>
      <c r="H51" s="923"/>
      <c r="I51" s="923"/>
      <c r="J51" s="3" t="s">
        <v>295</v>
      </c>
      <c r="K51" s="1094" t="s">
        <v>1355</v>
      </c>
    </row>
    <row r="52" spans="2:11" customFormat="1" ht="19.5" customHeight="1" thickBot="1">
      <c r="B52" s="483" t="s">
        <v>56</v>
      </c>
      <c r="C52" s="919">
        <f t="shared" ref="C52" si="7">SUM(D52:I52)</f>
        <v>0</v>
      </c>
      <c r="D52" s="923"/>
      <c r="E52" s="923"/>
      <c r="F52" s="923"/>
      <c r="G52" s="923"/>
      <c r="H52" s="923"/>
      <c r="I52" s="923"/>
      <c r="J52" s="3" t="s">
        <v>296</v>
      </c>
      <c r="K52" s="425" t="s">
        <v>195</v>
      </c>
    </row>
    <row r="53" spans="2:11" customFormat="1" ht="21.75" customHeight="1">
      <c r="B53" s="505" t="s">
        <v>1536</v>
      </c>
      <c r="C53" s="443">
        <f>SUM(C41:C52)</f>
        <v>0</v>
      </c>
      <c r="D53" s="443">
        <f t="shared" ref="D53:I53" si="8">SUM(D41:D52)</f>
        <v>0</v>
      </c>
      <c r="E53" s="443">
        <f t="shared" si="8"/>
        <v>0</v>
      </c>
      <c r="F53" s="443">
        <f t="shared" si="8"/>
        <v>0</v>
      </c>
      <c r="G53" s="443">
        <f t="shared" si="8"/>
        <v>0</v>
      </c>
      <c r="H53" s="443">
        <f t="shared" si="8"/>
        <v>0</v>
      </c>
      <c r="I53" s="443">
        <f t="shared" si="8"/>
        <v>0</v>
      </c>
      <c r="J53" s="3" t="s">
        <v>304</v>
      </c>
      <c r="K53" s="471" t="s">
        <v>182</v>
      </c>
    </row>
    <row r="54" spans="2:11" customFormat="1">
      <c r="K54" s="1090"/>
    </row>
    <row r="55" spans="2:11" customFormat="1"/>
  </sheetData>
  <sheetProtection password="F015" sheet="1" objects="1" scenarios="1"/>
  <printOptions gridLinesSet="0"/>
  <pageMargins left="0.74803149606299213" right="0.34" top="0.36" bottom="0.38" header="0.21" footer="0.2"/>
  <pageSetup paperSize="9" scale="56" orientation="portrait" horizontalDpi="300" verticalDpi="300" r:id="rId1"/>
  <headerFooter alignWithMargins="0"/>
  <ignoredErrors>
    <ignoredError sqref="J25:J27 J12:J14 J15:J24 J37:J53" numberStoredAsText="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18"/>
  <sheetViews>
    <sheetView showGridLines="0" zoomScale="80" zoomScaleNormal="80" workbookViewId="0"/>
  </sheetViews>
  <sheetFormatPr defaultColWidth="10.7109375" defaultRowHeight="12.75"/>
  <cols>
    <col min="1" max="1" width="6.85546875" style="17" customWidth="1"/>
    <col min="2" max="2" width="50.5703125" style="19" customWidth="1"/>
    <col min="3" max="24" width="12.85546875" style="17" customWidth="1"/>
    <col min="25" max="16384" width="10.7109375" style="17"/>
  </cols>
  <sheetData>
    <row r="1" spans="1:13" ht="15.75">
      <c r="A1" s="33"/>
      <c r="B1" s="42" t="s">
        <v>158</v>
      </c>
      <c r="C1" s="33"/>
      <c r="D1" s="33"/>
      <c r="E1" s="33"/>
      <c r="F1" s="33"/>
      <c r="G1" s="33"/>
      <c r="H1" s="33"/>
      <c r="I1" s="33"/>
      <c r="J1" s="33"/>
      <c r="K1" s="33"/>
      <c r="L1" s="33"/>
      <c r="M1" s="33"/>
    </row>
    <row r="2" spans="1:13">
      <c r="A2" s="33"/>
      <c r="B2" s="43"/>
      <c r="C2" s="33"/>
      <c r="D2" s="33"/>
      <c r="E2" s="33"/>
      <c r="F2" s="33"/>
      <c r="G2" s="33"/>
      <c r="H2" s="33"/>
      <c r="I2" s="33"/>
      <c r="J2" s="33"/>
      <c r="K2" s="33"/>
      <c r="L2" s="33"/>
      <c r="M2" s="33"/>
    </row>
    <row r="3" spans="1:13">
      <c r="A3" s="33"/>
      <c r="B3" s="44" t="s">
        <v>1456</v>
      </c>
      <c r="C3" s="33"/>
      <c r="D3" s="33"/>
      <c r="E3" s="33"/>
      <c r="F3" s="33"/>
      <c r="G3" s="33"/>
      <c r="H3" s="33"/>
      <c r="I3" s="33"/>
      <c r="J3" s="33"/>
      <c r="K3" s="33"/>
      <c r="L3" s="33"/>
      <c r="M3" s="33"/>
    </row>
    <row r="4" spans="1:13">
      <c r="A4" s="33"/>
      <c r="B4" s="101" t="s">
        <v>727</v>
      </c>
      <c r="C4" s="33"/>
      <c r="D4" s="33"/>
      <c r="E4" s="33"/>
      <c r="F4" s="33"/>
      <c r="G4" s="33"/>
      <c r="H4" s="33"/>
      <c r="I4" s="33"/>
      <c r="J4" s="33"/>
      <c r="K4" s="33"/>
      <c r="L4" s="33"/>
      <c r="M4" s="33"/>
    </row>
    <row r="5" spans="1:13">
      <c r="A5" s="33"/>
      <c r="B5" s="33"/>
      <c r="C5" s="33"/>
      <c r="D5" s="33"/>
      <c r="E5" s="33"/>
      <c r="F5" s="33"/>
      <c r="G5" s="33"/>
      <c r="H5" s="33"/>
      <c r="I5" s="33"/>
      <c r="J5" s="33"/>
      <c r="K5" s="33"/>
      <c r="L5" s="33"/>
      <c r="M5" s="33"/>
    </row>
    <row r="6" spans="1:13">
      <c r="A6" s="33"/>
      <c r="B6" s="44" t="s">
        <v>48</v>
      </c>
      <c r="C6" s="33"/>
      <c r="D6" s="33"/>
      <c r="E6" s="33"/>
      <c r="F6" s="33"/>
      <c r="G6" s="33"/>
      <c r="H6" s="33"/>
      <c r="I6" s="33"/>
      <c r="J6" s="33"/>
      <c r="K6" s="33"/>
      <c r="L6" s="33"/>
      <c r="M6" s="33"/>
    </row>
    <row r="7" spans="1:13">
      <c r="A7"/>
      <c r="B7" s="38"/>
      <c r="C7" s="33"/>
      <c r="D7" s="33"/>
      <c r="E7" s="1239" t="s">
        <v>1635</v>
      </c>
      <c r="F7" s="1239">
        <v>1</v>
      </c>
      <c r="G7" s="33"/>
      <c r="H7" s="33"/>
      <c r="I7" s="33"/>
      <c r="J7" s="33"/>
      <c r="K7" s="33"/>
      <c r="L7" s="33"/>
      <c r="M7" s="33"/>
    </row>
    <row r="8" spans="1:13">
      <c r="A8"/>
      <c r="B8" s="499"/>
      <c r="C8" s="2" t="s">
        <v>1205</v>
      </c>
      <c r="D8" s="2" t="s">
        <v>1206</v>
      </c>
      <c r="E8" s="2" t="s">
        <v>95</v>
      </c>
      <c r="F8" s="478"/>
    </row>
    <row r="9" spans="1:13">
      <c r="A9" s="33"/>
      <c r="B9" s="420" t="s">
        <v>1630</v>
      </c>
      <c r="C9" s="453" t="s">
        <v>1457</v>
      </c>
      <c r="D9" s="760" t="s">
        <v>1458</v>
      </c>
      <c r="E9" s="415"/>
      <c r="F9" s="477"/>
    </row>
    <row r="10" spans="1:13">
      <c r="A10"/>
      <c r="B10" s="409"/>
      <c r="C10" s="453" t="s">
        <v>33</v>
      </c>
      <c r="D10" s="761" t="s">
        <v>119</v>
      </c>
      <c r="E10" s="479"/>
      <c r="F10" s="477" t="s">
        <v>141</v>
      </c>
    </row>
    <row r="11" spans="1:13">
      <c r="A11"/>
      <c r="B11" s="509"/>
      <c r="C11" s="503" t="s">
        <v>35</v>
      </c>
      <c r="D11" s="762" t="s">
        <v>35</v>
      </c>
      <c r="E11" s="3" t="s">
        <v>96</v>
      </c>
      <c r="F11" s="492" t="s">
        <v>142</v>
      </c>
    </row>
    <row r="12" spans="1:13" ht="18.75" customHeight="1">
      <c r="A12"/>
      <c r="B12" s="426" t="s">
        <v>388</v>
      </c>
      <c r="C12" s="502"/>
      <c r="D12" s="763"/>
      <c r="E12" s="161"/>
      <c r="F12" s="490"/>
    </row>
    <row r="13" spans="1:13" ht="18.75" customHeight="1">
      <c r="A13"/>
      <c r="B13" s="485" t="s">
        <v>933</v>
      </c>
      <c r="C13" s="1196"/>
      <c r="D13" s="1205"/>
      <c r="E13" s="3">
        <v>100</v>
      </c>
      <c r="F13" s="498" t="s">
        <v>98</v>
      </c>
    </row>
    <row r="14" spans="1:13" ht="18.75" customHeight="1">
      <c r="A14"/>
      <c r="B14" s="1137" t="s">
        <v>1124</v>
      </c>
      <c r="C14" s="1196"/>
      <c r="D14" s="1205"/>
      <c r="E14" s="3" t="s">
        <v>574</v>
      </c>
      <c r="F14" s="498" t="s">
        <v>182</v>
      </c>
    </row>
    <row r="15" spans="1:13" s="1105" customFormat="1" ht="18.75" customHeight="1">
      <c r="A15" s="1112"/>
      <c r="B15" s="1184" t="s">
        <v>1386</v>
      </c>
      <c r="C15" s="1196"/>
      <c r="D15" s="1205"/>
      <c r="E15" s="1121" t="s">
        <v>1061</v>
      </c>
      <c r="F15" s="1072" t="s">
        <v>182</v>
      </c>
    </row>
    <row r="16" spans="1:13" s="1105" customFormat="1" ht="18.75" customHeight="1">
      <c r="A16" s="1112"/>
      <c r="B16" s="1184" t="s">
        <v>1388</v>
      </c>
      <c r="C16" s="1196"/>
      <c r="D16" s="1205"/>
      <c r="E16" s="1121" t="s">
        <v>1255</v>
      </c>
      <c r="F16" s="1072" t="s">
        <v>182</v>
      </c>
    </row>
    <row r="17" spans="1:7" ht="18.75" customHeight="1">
      <c r="A17"/>
      <c r="B17" s="340" t="s">
        <v>935</v>
      </c>
      <c r="C17" s="1196"/>
      <c r="D17" s="1205"/>
      <c r="E17" s="3" t="s">
        <v>274</v>
      </c>
      <c r="F17" s="498" t="s">
        <v>182</v>
      </c>
    </row>
    <row r="18" spans="1:7" ht="18.75" customHeight="1">
      <c r="A18"/>
      <c r="B18" s="480" t="s">
        <v>1125</v>
      </c>
      <c r="C18" s="1196"/>
      <c r="D18" s="1205"/>
      <c r="E18" s="3" t="s">
        <v>1021</v>
      </c>
      <c r="F18" s="498" t="s">
        <v>182</v>
      </c>
    </row>
    <row r="19" spans="1:7" ht="18.75" customHeight="1">
      <c r="A19"/>
      <c r="B19" s="480" t="s">
        <v>390</v>
      </c>
      <c r="C19" s="1196"/>
      <c r="D19" s="1205"/>
      <c r="E19" s="3">
        <v>110</v>
      </c>
      <c r="F19" s="498" t="s">
        <v>99</v>
      </c>
    </row>
    <row r="20" spans="1:7" s="149" customFormat="1" ht="18.75" customHeight="1">
      <c r="A20"/>
      <c r="B20" s="480" t="s">
        <v>1103</v>
      </c>
      <c r="C20" s="1196"/>
      <c r="D20" s="1205"/>
      <c r="E20" s="3" t="s">
        <v>1020</v>
      </c>
      <c r="F20" s="498" t="s">
        <v>98</v>
      </c>
    </row>
    <row r="21" spans="1:7" ht="18.75" customHeight="1">
      <c r="A21"/>
      <c r="B21" s="480" t="s">
        <v>1101</v>
      </c>
      <c r="C21" s="1196"/>
      <c r="D21" s="1205"/>
      <c r="E21" s="3">
        <v>115</v>
      </c>
      <c r="F21" s="498" t="s">
        <v>98</v>
      </c>
    </row>
    <row r="22" spans="1:7" ht="18.75" customHeight="1">
      <c r="A22"/>
      <c r="B22" s="416" t="s">
        <v>391</v>
      </c>
      <c r="C22" s="428"/>
      <c r="D22" s="764"/>
      <c r="E22" s="151"/>
      <c r="F22" s="498"/>
    </row>
    <row r="23" spans="1:7" ht="18.75" customHeight="1">
      <c r="A23"/>
      <c r="B23" s="410" t="s">
        <v>392</v>
      </c>
      <c r="C23" s="1196"/>
      <c r="D23" s="1205"/>
      <c r="E23" s="3" t="s">
        <v>32</v>
      </c>
      <c r="F23" s="498" t="s">
        <v>98</v>
      </c>
    </row>
    <row r="24" spans="1:7" ht="18.75" customHeight="1">
      <c r="A24"/>
      <c r="B24" s="410" t="s">
        <v>393</v>
      </c>
      <c r="C24" s="1196"/>
      <c r="D24" s="1205"/>
      <c r="E24" s="3" t="s">
        <v>276</v>
      </c>
      <c r="F24" s="498" t="s">
        <v>98</v>
      </c>
    </row>
    <row r="25" spans="1:7" ht="18.75" customHeight="1">
      <c r="A25"/>
      <c r="B25" s="480" t="s">
        <v>112</v>
      </c>
      <c r="C25" s="1196"/>
      <c r="D25" s="1205"/>
      <c r="E25" s="3" t="s">
        <v>4</v>
      </c>
      <c r="F25" s="498" t="s">
        <v>98</v>
      </c>
    </row>
    <row r="26" spans="1:7" s="149" customFormat="1" ht="18.75" customHeight="1">
      <c r="A26"/>
      <c r="B26" s="480" t="s">
        <v>1110</v>
      </c>
      <c r="C26" s="1196"/>
      <c r="D26" s="1205"/>
      <c r="E26" s="3" t="s">
        <v>1109</v>
      </c>
      <c r="F26" s="498" t="s">
        <v>98</v>
      </c>
    </row>
    <row r="27" spans="1:7" ht="18.75" customHeight="1">
      <c r="A27"/>
      <c r="B27" s="480" t="s">
        <v>156</v>
      </c>
      <c r="C27" s="1196"/>
      <c r="D27" s="1205"/>
      <c r="E27" s="3" t="s">
        <v>277</v>
      </c>
      <c r="F27" s="498" t="s">
        <v>98</v>
      </c>
    </row>
    <row r="28" spans="1:7" ht="18.75" customHeight="1">
      <c r="A28"/>
      <c r="B28" s="472" t="s">
        <v>257</v>
      </c>
      <c r="C28" s="396">
        <f>F106</f>
        <v>0</v>
      </c>
      <c r="D28" s="396">
        <f>J106</f>
        <v>0</v>
      </c>
      <c r="E28" s="3" t="s">
        <v>5</v>
      </c>
      <c r="F28" s="498" t="s">
        <v>98</v>
      </c>
      <c r="G28" s="1114"/>
    </row>
    <row r="29" spans="1:7" ht="18.75" customHeight="1">
      <c r="A29"/>
      <c r="B29" s="472" t="s">
        <v>934</v>
      </c>
      <c r="C29" s="1196"/>
      <c r="D29" s="1205"/>
      <c r="E29" s="3" t="s">
        <v>1022</v>
      </c>
      <c r="F29" s="498" t="s">
        <v>182</v>
      </c>
    </row>
    <row r="30" spans="1:7" ht="18.75" customHeight="1">
      <c r="A30"/>
      <c r="B30" s="405" t="s">
        <v>1204</v>
      </c>
      <c r="C30" s="1196"/>
      <c r="D30" s="1205"/>
      <c r="E30" s="3" t="s">
        <v>278</v>
      </c>
      <c r="F30" s="498" t="s">
        <v>98</v>
      </c>
      <c r="G30" s="1142"/>
    </row>
    <row r="31" spans="1:7" ht="18.75" customHeight="1">
      <c r="A31"/>
      <c r="B31" s="472" t="s">
        <v>1102</v>
      </c>
      <c r="C31" s="1196"/>
      <c r="D31" s="1205"/>
      <c r="E31" s="3" t="s">
        <v>1023</v>
      </c>
      <c r="F31" s="498" t="s">
        <v>182</v>
      </c>
    </row>
    <row r="32" spans="1:7" s="153" customFormat="1" ht="18.75" customHeight="1">
      <c r="A32"/>
      <c r="B32" s="480" t="s">
        <v>1280</v>
      </c>
      <c r="C32" s="1196"/>
      <c r="D32" s="1205"/>
      <c r="E32" s="3" t="s">
        <v>6</v>
      </c>
      <c r="F32" s="498" t="s">
        <v>182</v>
      </c>
    </row>
    <row r="33" spans="1:6" ht="18.75" customHeight="1" thickBot="1">
      <c r="A33"/>
      <c r="B33" s="483" t="s">
        <v>1127</v>
      </c>
      <c r="C33" s="1196"/>
      <c r="D33" s="1205"/>
      <c r="E33" s="3" t="s">
        <v>1128</v>
      </c>
      <c r="F33" s="498" t="s">
        <v>98</v>
      </c>
    </row>
    <row r="34" spans="1:6" ht="18.75" customHeight="1">
      <c r="A34"/>
      <c r="B34" s="433" t="s">
        <v>401</v>
      </c>
      <c r="C34" s="421">
        <f t="shared" ref="C34" si="0">SUM(C13:C33)</f>
        <v>0</v>
      </c>
      <c r="D34" s="310">
        <f>SUM(D13:D33)</f>
        <v>0</v>
      </c>
      <c r="E34" s="683" t="s">
        <v>279</v>
      </c>
      <c r="F34" s="658" t="s">
        <v>98</v>
      </c>
    </row>
    <row r="35" spans="1:6" ht="18" customHeight="1">
      <c r="A35"/>
      <c r="B35" s="473" t="s">
        <v>389</v>
      </c>
      <c r="C35" s="502"/>
      <c r="D35" s="775"/>
      <c r="E35" s="663"/>
      <c r="F35" s="609"/>
    </row>
    <row r="36" spans="1:6" ht="18.75" customHeight="1">
      <c r="A36"/>
      <c r="B36" s="485" t="s">
        <v>933</v>
      </c>
      <c r="C36" s="1196"/>
      <c r="D36" s="1205"/>
      <c r="E36" s="335" t="s">
        <v>7</v>
      </c>
      <c r="F36" s="341" t="s">
        <v>98</v>
      </c>
    </row>
    <row r="37" spans="1:6" ht="18" customHeight="1">
      <c r="A37"/>
      <c r="B37" s="1137" t="s">
        <v>1124</v>
      </c>
      <c r="C37" s="1196"/>
      <c r="D37" s="1205"/>
      <c r="E37" s="3" t="s">
        <v>1024</v>
      </c>
      <c r="F37" s="498" t="s">
        <v>182</v>
      </c>
    </row>
    <row r="38" spans="1:6" s="1105" customFormat="1" ht="18" customHeight="1">
      <c r="A38" s="1112"/>
      <c r="B38" s="1185" t="s">
        <v>1386</v>
      </c>
      <c r="C38" s="1196"/>
      <c r="D38" s="1205"/>
      <c r="E38" s="1121" t="s">
        <v>1387</v>
      </c>
      <c r="F38" s="1072" t="s">
        <v>182</v>
      </c>
    </row>
    <row r="39" spans="1:6" s="1105" customFormat="1" ht="18" customHeight="1">
      <c r="A39" s="1112"/>
      <c r="B39" s="1185" t="s">
        <v>1388</v>
      </c>
      <c r="C39" s="1196"/>
      <c r="D39" s="1205"/>
      <c r="E39" s="1121" t="s">
        <v>1389</v>
      </c>
      <c r="F39" s="1072" t="s">
        <v>182</v>
      </c>
    </row>
    <row r="40" spans="1:6" ht="18" customHeight="1">
      <c r="A40"/>
      <c r="B40" s="1138" t="s">
        <v>935</v>
      </c>
      <c r="C40" s="1196"/>
      <c r="D40" s="1205"/>
      <c r="E40" s="3" t="s">
        <v>280</v>
      </c>
      <c r="F40" s="498" t="s">
        <v>182</v>
      </c>
    </row>
    <row r="41" spans="1:6" ht="18" customHeight="1">
      <c r="A41"/>
      <c r="B41" s="480" t="s">
        <v>1125</v>
      </c>
      <c r="C41" s="1196"/>
      <c r="D41" s="1205"/>
      <c r="E41" s="3" t="s">
        <v>1025</v>
      </c>
      <c r="F41" s="498" t="s">
        <v>182</v>
      </c>
    </row>
    <row r="42" spans="1:6" ht="18" customHeight="1">
      <c r="A42"/>
      <c r="B42" s="480" t="s">
        <v>390</v>
      </c>
      <c r="C42" s="1196"/>
      <c r="D42" s="1205"/>
      <c r="E42" s="3" t="s">
        <v>16</v>
      </c>
      <c r="F42" s="498" t="s">
        <v>99</v>
      </c>
    </row>
    <row r="43" spans="1:6" s="149" customFormat="1" ht="18" customHeight="1">
      <c r="A43"/>
      <c r="B43" s="480" t="s">
        <v>1103</v>
      </c>
      <c r="C43" s="1196"/>
      <c r="D43" s="1205"/>
      <c r="E43" s="3" t="s">
        <v>1003</v>
      </c>
      <c r="F43" s="498" t="s">
        <v>98</v>
      </c>
    </row>
    <row r="44" spans="1:6" ht="18" customHeight="1">
      <c r="A44"/>
      <c r="B44" s="480" t="s">
        <v>1101</v>
      </c>
      <c r="C44" s="1196"/>
      <c r="D44" s="1205"/>
      <c r="E44" s="3" t="s">
        <v>281</v>
      </c>
      <c r="F44" s="498" t="s">
        <v>98</v>
      </c>
    </row>
    <row r="45" spans="1:6" ht="18" customHeight="1">
      <c r="A45"/>
      <c r="B45" s="416" t="s">
        <v>391</v>
      </c>
      <c r="C45" s="428"/>
      <c r="D45" s="768"/>
      <c r="E45" s="151"/>
      <c r="F45" s="498"/>
    </row>
    <row r="46" spans="1:6" ht="18" customHeight="1">
      <c r="A46"/>
      <c r="B46" s="410" t="s">
        <v>392</v>
      </c>
      <c r="C46" s="1196"/>
      <c r="D46" s="1205"/>
      <c r="E46" s="3" t="s">
        <v>17</v>
      </c>
      <c r="F46" s="498" t="s">
        <v>98</v>
      </c>
    </row>
    <row r="47" spans="1:6" ht="18" customHeight="1">
      <c r="A47"/>
      <c r="B47" s="410" t="s">
        <v>393</v>
      </c>
      <c r="C47" s="1196"/>
      <c r="D47" s="1205"/>
      <c r="E47" s="3" t="s">
        <v>282</v>
      </c>
      <c r="F47" s="498" t="s">
        <v>98</v>
      </c>
    </row>
    <row r="48" spans="1:6" ht="18" customHeight="1">
      <c r="A48"/>
      <c r="B48" s="480" t="s">
        <v>112</v>
      </c>
      <c r="C48" s="1196"/>
      <c r="D48" s="1205"/>
      <c r="E48" s="3" t="s">
        <v>283</v>
      </c>
      <c r="F48" s="498" t="s">
        <v>98</v>
      </c>
    </row>
    <row r="49" spans="1:13" s="149" customFormat="1" ht="18" customHeight="1">
      <c r="A49"/>
      <c r="B49" s="480" t="s">
        <v>1110</v>
      </c>
      <c r="C49" s="1196"/>
      <c r="D49" s="1205"/>
      <c r="E49" s="3" t="s">
        <v>1111</v>
      </c>
      <c r="F49" s="498" t="s">
        <v>98</v>
      </c>
    </row>
    <row r="50" spans="1:13" ht="18" customHeight="1">
      <c r="A50"/>
      <c r="B50" s="480" t="s">
        <v>156</v>
      </c>
      <c r="C50" s="1196"/>
      <c r="D50" s="1205"/>
      <c r="E50" s="3" t="s">
        <v>284</v>
      </c>
      <c r="F50" s="498" t="s">
        <v>98</v>
      </c>
    </row>
    <row r="51" spans="1:13" ht="18" customHeight="1">
      <c r="A51"/>
      <c r="B51" s="472" t="s">
        <v>257</v>
      </c>
      <c r="C51" s="396">
        <f>F107+F108</f>
        <v>0</v>
      </c>
      <c r="D51" s="396">
        <f>J107+J108</f>
        <v>0</v>
      </c>
      <c r="E51" s="3" t="s">
        <v>285</v>
      </c>
      <c r="F51" s="498" t="s">
        <v>98</v>
      </c>
      <c r="G51" s="1114"/>
    </row>
    <row r="52" spans="1:13" ht="18" customHeight="1">
      <c r="A52"/>
      <c r="B52" s="470" t="s">
        <v>934</v>
      </c>
      <c r="C52" s="1196"/>
      <c r="D52" s="1205"/>
      <c r="E52" s="3" t="s">
        <v>1026</v>
      </c>
      <c r="F52" s="498" t="s">
        <v>182</v>
      </c>
    </row>
    <row r="53" spans="1:13" ht="18" customHeight="1">
      <c r="A53"/>
      <c r="B53" s="470" t="s">
        <v>1102</v>
      </c>
      <c r="C53" s="1196"/>
      <c r="D53" s="1205"/>
      <c r="E53" s="3" t="s">
        <v>1027</v>
      </c>
      <c r="F53" s="498" t="s">
        <v>182</v>
      </c>
    </row>
    <row r="54" spans="1:13" s="153" customFormat="1" ht="18.75" customHeight="1">
      <c r="A54"/>
      <c r="B54" s="483" t="s">
        <v>1280</v>
      </c>
      <c r="C54" s="1196"/>
      <c r="D54" s="1205"/>
      <c r="E54" s="3" t="s">
        <v>1126</v>
      </c>
      <c r="F54" s="498" t="s">
        <v>182</v>
      </c>
    </row>
    <row r="55" spans="1:13" ht="18.75" customHeight="1" thickBot="1">
      <c r="A55"/>
      <c r="B55" s="483" t="s">
        <v>1127</v>
      </c>
      <c r="C55" s="1196"/>
      <c r="D55" s="1205"/>
      <c r="E55" s="3" t="s">
        <v>286</v>
      </c>
      <c r="F55" s="498" t="s">
        <v>98</v>
      </c>
    </row>
    <row r="56" spans="1:13" s="13" customFormat="1" ht="32.25" customHeight="1">
      <c r="A56"/>
      <c r="B56" s="427" t="s">
        <v>402</v>
      </c>
      <c r="C56" s="421">
        <f t="shared" ref="C56" si="1">SUM(C36:C55)</f>
        <v>0</v>
      </c>
      <c r="D56" s="443">
        <f>SUM(D36:D55)</f>
        <v>0</v>
      </c>
      <c r="E56" s="3" t="s">
        <v>287</v>
      </c>
      <c r="F56" s="432" t="s">
        <v>98</v>
      </c>
    </row>
    <row r="57" spans="1:13">
      <c r="A57"/>
      <c r="B57" s="45"/>
      <c r="C57" s="45"/>
      <c r="D57" s="52"/>
      <c r="E57" s="58"/>
      <c r="F57" s="33"/>
      <c r="G57" s="33"/>
      <c r="H57" s="33"/>
      <c r="I57" s="45"/>
      <c r="J57" s="33"/>
      <c r="K57" s="33"/>
      <c r="L57" s="33"/>
      <c r="M57" s="33"/>
    </row>
    <row r="58" spans="1:13">
      <c r="A58"/>
      <c r="B58" s="38"/>
      <c r="C58" s="33"/>
      <c r="D58" s="33"/>
      <c r="E58" s="1239" t="s">
        <v>1635</v>
      </c>
      <c r="F58" s="1239">
        <v>2</v>
      </c>
      <c r="G58" s="33"/>
      <c r="H58" s="33"/>
      <c r="I58" s="33"/>
      <c r="J58" s="33"/>
      <c r="K58" s="33"/>
      <c r="L58" s="33"/>
      <c r="M58" s="33"/>
    </row>
    <row r="59" spans="1:13">
      <c r="A59"/>
      <c r="B59" s="765"/>
      <c r="C59" s="718" t="s">
        <v>800</v>
      </c>
      <c r="D59" s="718" t="s">
        <v>559</v>
      </c>
      <c r="E59" s="718" t="s">
        <v>95</v>
      </c>
      <c r="F59" s="732"/>
      <c r="G59" s="33"/>
      <c r="H59" s="33"/>
      <c r="I59" s="33"/>
      <c r="J59" s="33"/>
      <c r="K59" s="33"/>
      <c r="L59" s="33"/>
      <c r="M59" s="33"/>
    </row>
    <row r="60" spans="1:13">
      <c r="A60"/>
      <c r="B60" s="430" t="s">
        <v>714</v>
      </c>
      <c r="C60" s="453" t="s">
        <v>1172</v>
      </c>
      <c r="D60" s="453" t="s">
        <v>1116</v>
      </c>
      <c r="E60" s="534"/>
      <c r="F60" s="477" t="s">
        <v>141</v>
      </c>
      <c r="G60" s="33"/>
      <c r="H60" s="33"/>
      <c r="I60" s="33"/>
      <c r="J60" s="33"/>
      <c r="K60" s="33"/>
      <c r="L60" s="33"/>
      <c r="M60" s="33"/>
    </row>
    <row r="61" spans="1:13" ht="13.5" thickBot="1">
      <c r="A61"/>
      <c r="B61" s="346"/>
      <c r="C61" s="454" t="s">
        <v>97</v>
      </c>
      <c r="D61" s="167" t="s">
        <v>97</v>
      </c>
      <c r="E61" s="766" t="s">
        <v>96</v>
      </c>
      <c r="F61" s="494" t="s">
        <v>142</v>
      </c>
      <c r="G61" s="33"/>
      <c r="H61" s="33"/>
      <c r="I61" s="33"/>
      <c r="J61" s="33"/>
      <c r="K61" s="33"/>
      <c r="L61" s="33"/>
      <c r="M61" s="33"/>
    </row>
    <row r="62" spans="1:13" ht="18.75" customHeight="1">
      <c r="A62"/>
      <c r="B62" s="767" t="s">
        <v>1316</v>
      </c>
      <c r="C62" s="397">
        <f>D71</f>
        <v>0</v>
      </c>
      <c r="D62" s="404"/>
      <c r="E62" s="528">
        <v>100</v>
      </c>
      <c r="F62" s="341" t="s">
        <v>98</v>
      </c>
      <c r="G62" s="33"/>
      <c r="H62" s="33"/>
      <c r="I62" s="33"/>
      <c r="J62" s="33"/>
      <c r="K62" s="33"/>
      <c r="L62" s="33"/>
      <c r="M62" s="33"/>
    </row>
    <row r="63" spans="1:13" s="446" customFormat="1" ht="18.75" customHeight="1">
      <c r="A63"/>
      <c r="B63" s="594" t="s">
        <v>892</v>
      </c>
      <c r="C63" s="444"/>
      <c r="D63" s="404"/>
      <c r="E63" s="528" t="s">
        <v>909</v>
      </c>
      <c r="F63" s="752" t="s">
        <v>195</v>
      </c>
      <c r="G63" s="448"/>
      <c r="H63" s="448"/>
      <c r="I63" s="448"/>
      <c r="J63" s="448"/>
      <c r="K63" s="448"/>
      <c r="L63" s="448"/>
      <c r="M63" s="448"/>
    </row>
    <row r="64" spans="1:13" s="1105" customFormat="1" ht="18.75" customHeight="1" thickBot="1">
      <c r="A64"/>
      <c r="B64" s="926" t="s">
        <v>1344</v>
      </c>
      <c r="C64" s="511"/>
      <c r="D64" s="923"/>
      <c r="E64" s="1113" t="s">
        <v>1061</v>
      </c>
      <c r="F64" s="1111" t="s">
        <v>195</v>
      </c>
      <c r="G64" s="1109"/>
      <c r="H64" s="1107"/>
      <c r="I64" s="1107"/>
      <c r="J64" s="1107"/>
      <c r="K64" s="1107"/>
      <c r="L64" s="1107"/>
      <c r="M64" s="1107"/>
    </row>
    <row r="65" spans="1:15" s="446" customFormat="1" ht="18.75" customHeight="1">
      <c r="A65"/>
      <c r="B65" s="767" t="s">
        <v>1308</v>
      </c>
      <c r="C65" s="443">
        <f>SUM(C62:C64)</f>
        <v>0</v>
      </c>
      <c r="D65" s="443">
        <f>SUM(D62:D64)</f>
        <v>0</v>
      </c>
      <c r="E65" s="528" t="s">
        <v>1255</v>
      </c>
      <c r="F65" s="341" t="s">
        <v>98</v>
      </c>
      <c r="G65" s="448"/>
      <c r="H65" s="448"/>
      <c r="I65" s="448"/>
      <c r="J65" s="448"/>
      <c r="K65" s="448"/>
      <c r="L65" s="448"/>
      <c r="M65" s="448"/>
    </row>
    <row r="66" spans="1:15" ht="18.75" customHeight="1">
      <c r="A66"/>
      <c r="B66" s="767" t="s">
        <v>687</v>
      </c>
      <c r="C66" s="756"/>
      <c r="D66" s="756"/>
      <c r="E66" s="528">
        <v>105</v>
      </c>
      <c r="F66" s="341" t="s">
        <v>98</v>
      </c>
      <c r="G66" s="185"/>
      <c r="H66" s="33"/>
      <c r="I66" s="33"/>
      <c r="J66" s="33"/>
      <c r="K66" s="33"/>
      <c r="L66" s="33"/>
      <c r="M66" s="33"/>
    </row>
    <row r="67" spans="1:15" s="153" customFormat="1" ht="18.75" customHeight="1">
      <c r="A67"/>
      <c r="B67" s="567" t="s">
        <v>1323</v>
      </c>
      <c r="C67" s="444"/>
      <c r="D67" s="511"/>
      <c r="E67" s="528" t="s">
        <v>1002</v>
      </c>
      <c r="F67" s="752" t="s">
        <v>195</v>
      </c>
      <c r="G67" s="141"/>
      <c r="H67" s="141"/>
      <c r="I67" s="141"/>
      <c r="J67" s="141"/>
      <c r="K67" s="141"/>
      <c r="L67" s="141"/>
      <c r="M67" s="141"/>
    </row>
    <row r="68" spans="1:15" ht="18.75" customHeight="1">
      <c r="A68"/>
      <c r="B68" s="542" t="s">
        <v>1540</v>
      </c>
      <c r="C68" s="397">
        <f>C71-C69-C70-SUM(C65:C67)</f>
        <v>0</v>
      </c>
      <c r="D68" s="397">
        <f>D71-D69-D70-SUM(D65:D67)</f>
        <v>0</v>
      </c>
      <c r="E68" s="528">
        <v>110</v>
      </c>
      <c r="F68" s="341" t="s">
        <v>98</v>
      </c>
      <c r="G68" s="194"/>
      <c r="H68" s="33"/>
      <c r="I68" s="33"/>
      <c r="J68" s="33"/>
      <c r="K68" s="33"/>
      <c r="L68" s="33"/>
      <c r="M68" s="33"/>
    </row>
    <row r="69" spans="1:15" ht="18.75" customHeight="1">
      <c r="A69"/>
      <c r="B69" s="542" t="s">
        <v>188</v>
      </c>
      <c r="C69" s="444"/>
      <c r="D69" s="404"/>
      <c r="E69" s="528">
        <v>120</v>
      </c>
      <c r="F69" s="341" t="s">
        <v>99</v>
      </c>
      <c r="G69" s="194"/>
      <c r="H69" s="33"/>
      <c r="I69" s="33"/>
      <c r="J69" s="33"/>
      <c r="K69" s="33"/>
      <c r="L69" s="33"/>
      <c r="M69" s="33"/>
    </row>
    <row r="70" spans="1:15" ht="18.75" customHeight="1" thickBot="1">
      <c r="A70"/>
      <c r="B70" s="542" t="s">
        <v>127</v>
      </c>
      <c r="C70" s="444"/>
      <c r="D70" s="404"/>
      <c r="E70" s="528">
        <v>130</v>
      </c>
      <c r="F70" s="341" t="s">
        <v>99</v>
      </c>
      <c r="G70" s="1123"/>
      <c r="H70" s="33"/>
      <c r="I70" s="33"/>
      <c r="J70" s="33"/>
      <c r="K70" s="33"/>
      <c r="L70" s="33"/>
      <c r="M70" s="33"/>
    </row>
    <row r="71" spans="1:15" ht="18.75" customHeight="1">
      <c r="A71"/>
      <c r="B71" s="505" t="s">
        <v>1538</v>
      </c>
      <c r="C71" s="443">
        <f>-C19-C42</f>
        <v>0</v>
      </c>
      <c r="D71" s="443">
        <f>-D19-D42</f>
        <v>0</v>
      </c>
      <c r="E71" s="387">
        <v>140</v>
      </c>
      <c r="F71" s="490" t="s">
        <v>98</v>
      </c>
      <c r="G71" s="194"/>
      <c r="H71" s="33"/>
      <c r="I71" s="33"/>
      <c r="J71" s="33"/>
      <c r="K71" s="33"/>
      <c r="L71" s="33"/>
      <c r="M71" s="33"/>
    </row>
    <row r="72" spans="1:15" ht="15" customHeight="1">
      <c r="A72"/>
      <c r="B72" s="45"/>
      <c r="C72" s="52"/>
      <c r="D72" s="52"/>
      <c r="E72" s="79"/>
      <c r="F72" s="58"/>
      <c r="G72" s="33"/>
      <c r="H72" s="33"/>
      <c r="I72" s="33"/>
      <c r="J72" s="33"/>
      <c r="K72" s="33"/>
      <c r="L72" s="33"/>
      <c r="M72" s="33"/>
    </row>
    <row r="73" spans="1:15">
      <c r="A73"/>
      <c r="B73" s="38"/>
      <c r="C73" s="33"/>
      <c r="D73" s="33"/>
      <c r="E73" s="33"/>
      <c r="F73" s="33"/>
      <c r="G73" s="1239" t="s">
        <v>1635</v>
      </c>
      <c r="H73" s="1239">
        <v>3</v>
      </c>
      <c r="I73" s="33"/>
      <c r="J73" s="33"/>
      <c r="K73" s="33"/>
      <c r="L73" s="33"/>
      <c r="M73" s="33"/>
    </row>
    <row r="74" spans="1:15">
      <c r="A74"/>
      <c r="B74" s="765"/>
      <c r="C74" s="605" t="s">
        <v>560</v>
      </c>
      <c r="D74" s="605" t="s">
        <v>1184</v>
      </c>
      <c r="E74" s="605" t="s">
        <v>801</v>
      </c>
      <c r="F74" s="605" t="s">
        <v>1185</v>
      </c>
      <c r="G74" s="605" t="s">
        <v>95</v>
      </c>
      <c r="H74" s="732"/>
      <c r="I74" s="33"/>
      <c r="J74" s="33"/>
      <c r="K74" s="33"/>
      <c r="L74" s="33"/>
      <c r="M74" s="33"/>
      <c r="N74" s="33"/>
      <c r="O74" s="33"/>
    </row>
    <row r="75" spans="1:15">
      <c r="A75"/>
      <c r="B75" s="430" t="s">
        <v>715</v>
      </c>
      <c r="C75" s="453" t="s">
        <v>1457</v>
      </c>
      <c r="D75" s="453" t="s">
        <v>1457</v>
      </c>
      <c r="E75" s="453" t="s">
        <v>1458</v>
      </c>
      <c r="F75" s="453" t="s">
        <v>1458</v>
      </c>
      <c r="G75" s="745"/>
      <c r="H75" s="477"/>
      <c r="I75" s="33"/>
      <c r="J75" s="33"/>
      <c r="K75" s="33"/>
      <c r="L75" s="33"/>
      <c r="M75" s="33"/>
      <c r="N75" s="33"/>
      <c r="O75" s="33"/>
    </row>
    <row r="76" spans="1:15" ht="22.5">
      <c r="A76"/>
      <c r="B76" s="430"/>
      <c r="C76" s="455" t="s">
        <v>1186</v>
      </c>
      <c r="D76" s="455" t="s">
        <v>1187</v>
      </c>
      <c r="E76" s="455" t="s">
        <v>1186</v>
      </c>
      <c r="F76" s="455" t="s">
        <v>1187</v>
      </c>
      <c r="G76" s="534"/>
      <c r="H76" s="477" t="s">
        <v>141</v>
      </c>
      <c r="I76" s="33"/>
      <c r="J76" s="33"/>
      <c r="K76" s="33"/>
      <c r="L76" s="33"/>
      <c r="M76" s="33"/>
      <c r="N76" s="33"/>
      <c r="O76" s="33"/>
    </row>
    <row r="77" spans="1:15">
      <c r="A77"/>
      <c r="B77" s="430" t="s">
        <v>1539</v>
      </c>
      <c r="C77" s="453" t="s">
        <v>97</v>
      </c>
      <c r="D77" s="453" t="s">
        <v>35</v>
      </c>
      <c r="E77" s="453" t="s">
        <v>97</v>
      </c>
      <c r="F77" s="453" t="s">
        <v>35</v>
      </c>
      <c r="G77" s="683" t="s">
        <v>96</v>
      </c>
      <c r="H77" s="477" t="s">
        <v>142</v>
      </c>
      <c r="I77" s="134"/>
      <c r="J77" s="33"/>
      <c r="K77" s="33"/>
      <c r="L77" s="33"/>
      <c r="M77" s="33"/>
      <c r="N77" s="33"/>
      <c r="O77" s="33"/>
    </row>
    <row r="78" spans="1:15" ht="18.75" customHeight="1">
      <c r="A78"/>
      <c r="B78" s="616" t="s">
        <v>1139</v>
      </c>
      <c r="C78" s="444"/>
      <c r="D78" s="444"/>
      <c r="E78" s="404"/>
      <c r="F78" s="404"/>
      <c r="G78" s="3" t="s">
        <v>15</v>
      </c>
      <c r="H78" s="609" t="s">
        <v>98</v>
      </c>
      <c r="I78" s="194" t="s">
        <v>1541</v>
      </c>
      <c r="J78" s="33"/>
      <c r="K78" s="33"/>
      <c r="L78" s="33"/>
      <c r="M78" s="33"/>
      <c r="N78" s="33"/>
      <c r="O78" s="33"/>
    </row>
    <row r="79" spans="1:15" s="153" customFormat="1" ht="18.75" customHeight="1">
      <c r="A79"/>
      <c r="B79" s="542" t="s">
        <v>1138</v>
      </c>
      <c r="C79" s="442"/>
      <c r="D79" s="442"/>
      <c r="E79" s="365"/>
      <c r="F79" s="365"/>
      <c r="G79" s="335" t="s">
        <v>1061</v>
      </c>
      <c r="H79" s="341" t="s">
        <v>98</v>
      </c>
      <c r="I79" s="134"/>
      <c r="J79" s="141"/>
      <c r="K79" s="141"/>
      <c r="L79" s="141"/>
      <c r="M79" s="141"/>
      <c r="N79" s="141"/>
      <c r="O79" s="141"/>
    </row>
    <row r="80" spans="1:15" s="153" customFormat="1" ht="18.75" customHeight="1">
      <c r="A80"/>
      <c r="B80" s="542" t="s">
        <v>1137</v>
      </c>
      <c r="C80" s="444"/>
      <c r="D80" s="444"/>
      <c r="E80" s="404"/>
      <c r="F80" s="404"/>
      <c r="G80" s="3" t="s">
        <v>1062</v>
      </c>
      <c r="H80" s="341" t="s">
        <v>98</v>
      </c>
      <c r="I80" s="141"/>
      <c r="J80" s="141"/>
      <c r="K80" s="141"/>
      <c r="L80" s="141"/>
      <c r="M80" s="141"/>
      <c r="N80" s="141"/>
      <c r="O80" s="141"/>
    </row>
    <row r="81" spans="1:15" ht="18.75" customHeight="1">
      <c r="A81"/>
      <c r="B81" s="542" t="s">
        <v>1140</v>
      </c>
      <c r="C81" s="444"/>
      <c r="D81" s="444"/>
      <c r="E81" s="404"/>
      <c r="F81" s="404"/>
      <c r="G81" s="3">
        <v>110</v>
      </c>
      <c r="H81" s="341" t="s">
        <v>98</v>
      </c>
      <c r="I81" s="33"/>
      <c r="J81" s="33"/>
      <c r="K81" s="33"/>
      <c r="L81" s="33"/>
      <c r="M81" s="33"/>
      <c r="N81" s="33"/>
      <c r="O81" s="33"/>
    </row>
    <row r="82" spans="1:15" ht="18.75" customHeight="1" thickBot="1">
      <c r="A82"/>
      <c r="B82" s="659" t="s">
        <v>1181</v>
      </c>
      <c r="C82" s="444"/>
      <c r="D82" s="444"/>
      <c r="E82" s="404"/>
      <c r="F82" s="404"/>
      <c r="G82" s="3">
        <v>120</v>
      </c>
      <c r="H82" s="341" t="s">
        <v>98</v>
      </c>
      <c r="I82" s="33"/>
      <c r="J82" s="33"/>
      <c r="K82" s="33"/>
      <c r="L82" s="33"/>
      <c r="M82" s="33"/>
      <c r="N82" s="33"/>
      <c r="O82" s="33"/>
    </row>
    <row r="83" spans="1:15" ht="18.75" customHeight="1">
      <c r="A83"/>
      <c r="B83" s="487" t="s">
        <v>33</v>
      </c>
      <c r="C83" s="443">
        <f>SUM(C78:C82)</f>
        <v>0</v>
      </c>
      <c r="D83" s="443">
        <f>SUM(D78:D82)</f>
        <v>0</v>
      </c>
      <c r="E83" s="443">
        <f>SUM(E78:E82)</f>
        <v>0</v>
      </c>
      <c r="F83" s="443">
        <f>SUM(F78:F82)</f>
        <v>0</v>
      </c>
      <c r="G83" s="3">
        <v>130</v>
      </c>
      <c r="H83" s="658" t="s">
        <v>98</v>
      </c>
      <c r="I83" s="33"/>
      <c r="J83" s="33"/>
      <c r="K83" s="33"/>
      <c r="L83" s="33"/>
      <c r="M83" s="33"/>
      <c r="N83" s="33"/>
      <c r="O83" s="33"/>
    </row>
    <row r="84" spans="1:15" ht="25.5">
      <c r="A84"/>
      <c r="B84" s="420" t="s">
        <v>394</v>
      </c>
      <c r="C84" s="769"/>
      <c r="D84" s="769"/>
      <c r="E84" s="770"/>
      <c r="F84" s="771"/>
      <c r="G84" s="773"/>
      <c r="H84" s="774"/>
      <c r="I84" s="33"/>
      <c r="J84" s="33"/>
      <c r="K84" s="33"/>
      <c r="L84" s="33"/>
      <c r="M84" s="33"/>
      <c r="N84" s="33"/>
      <c r="O84" s="33"/>
    </row>
    <row r="85" spans="1:15" ht="18.75" customHeight="1">
      <c r="A85"/>
      <c r="B85" s="772" t="s">
        <v>1139</v>
      </c>
      <c r="C85" s="444"/>
      <c r="D85" s="444"/>
      <c r="E85" s="404"/>
      <c r="F85" s="404"/>
      <c r="G85" s="3" t="s">
        <v>5</v>
      </c>
      <c r="H85" s="341" t="s">
        <v>98</v>
      </c>
      <c r="I85" s="33"/>
      <c r="J85" s="33"/>
      <c r="K85" s="33"/>
      <c r="L85" s="33"/>
      <c r="M85" s="33"/>
      <c r="N85" s="33"/>
      <c r="O85" s="33"/>
    </row>
    <row r="86" spans="1:15" s="153" customFormat="1" ht="18.75" customHeight="1">
      <c r="A86"/>
      <c r="B86" s="542" t="s">
        <v>1138</v>
      </c>
      <c r="C86" s="444"/>
      <c r="D86" s="444"/>
      <c r="E86" s="404"/>
      <c r="F86" s="404"/>
      <c r="G86" s="3" t="s">
        <v>1141</v>
      </c>
      <c r="H86" s="341" t="s">
        <v>98</v>
      </c>
      <c r="I86" s="141"/>
      <c r="J86" s="141"/>
      <c r="K86" s="141"/>
      <c r="L86" s="141"/>
      <c r="M86" s="141"/>
      <c r="N86" s="141"/>
      <c r="O86" s="141"/>
    </row>
    <row r="87" spans="1:15" s="153" customFormat="1" ht="18.75" customHeight="1">
      <c r="A87"/>
      <c r="B87" s="542" t="s">
        <v>1137</v>
      </c>
      <c r="C87" s="444"/>
      <c r="D87" s="444"/>
      <c r="E87" s="404"/>
      <c r="F87" s="404"/>
      <c r="G87" s="3" t="s">
        <v>1142</v>
      </c>
      <c r="H87" s="341" t="s">
        <v>98</v>
      </c>
      <c r="I87" s="141"/>
      <c r="J87" s="141"/>
      <c r="K87" s="141"/>
      <c r="L87" s="141"/>
      <c r="M87" s="141"/>
      <c r="N87" s="141"/>
      <c r="O87" s="141"/>
    </row>
    <row r="88" spans="1:15" ht="18.75" customHeight="1">
      <c r="A88"/>
      <c r="B88" s="542" t="s">
        <v>1140</v>
      </c>
      <c r="C88" s="444"/>
      <c r="D88" s="444"/>
      <c r="E88" s="404"/>
      <c r="F88" s="404"/>
      <c r="G88" s="3">
        <v>150</v>
      </c>
      <c r="H88" s="341" t="s">
        <v>98</v>
      </c>
      <c r="I88" s="33"/>
      <c r="J88" s="33"/>
      <c r="K88" s="33"/>
      <c r="L88" s="33"/>
      <c r="M88" s="33"/>
      <c r="N88" s="33"/>
      <c r="O88" s="33"/>
    </row>
    <row r="89" spans="1:15" ht="18.75" customHeight="1" thickBot="1">
      <c r="A89"/>
      <c r="B89" s="542" t="s">
        <v>1181</v>
      </c>
      <c r="C89" s="444"/>
      <c r="D89" s="444"/>
      <c r="E89" s="404"/>
      <c r="F89" s="404"/>
      <c r="G89" s="3">
        <v>160</v>
      </c>
      <c r="H89" s="341" t="s">
        <v>98</v>
      </c>
      <c r="I89" s="33"/>
      <c r="J89" s="33"/>
      <c r="K89" s="33"/>
      <c r="L89" s="33"/>
      <c r="M89" s="33"/>
      <c r="N89" s="33"/>
      <c r="O89" s="33"/>
    </row>
    <row r="90" spans="1:15" ht="18.75" customHeight="1">
      <c r="A90"/>
      <c r="B90" s="412" t="s">
        <v>33</v>
      </c>
      <c r="C90" s="443">
        <f>SUM(C85:C89)</f>
        <v>0</v>
      </c>
      <c r="D90" s="443">
        <f>SUM(D85:D89)</f>
        <v>0</v>
      </c>
      <c r="E90" s="443">
        <f>SUM(E85:E89)</f>
        <v>0</v>
      </c>
      <c r="F90" s="443">
        <f>SUM(F85:F89)</f>
        <v>0</v>
      </c>
      <c r="G90" s="3">
        <v>170</v>
      </c>
      <c r="H90" s="490" t="s">
        <v>98</v>
      </c>
      <c r="I90" s="33"/>
      <c r="J90" s="33"/>
      <c r="K90" s="33"/>
      <c r="L90" s="33"/>
      <c r="M90" s="33"/>
      <c r="N90" s="33"/>
      <c r="O90" s="33"/>
    </row>
    <row r="91" spans="1:15">
      <c r="A91"/>
      <c r="B91" s="45"/>
      <c r="C91" s="52"/>
      <c r="D91" s="52"/>
      <c r="E91" s="79"/>
      <c r="F91" s="58"/>
      <c r="G91" s="33"/>
      <c r="H91" s="33"/>
      <c r="I91" s="33"/>
      <c r="J91" s="33"/>
      <c r="K91" s="33"/>
      <c r="L91" s="33"/>
      <c r="M91" s="33"/>
    </row>
    <row r="92" spans="1:15">
      <c r="A92"/>
      <c r="B92" s="45"/>
      <c r="C92" s="52"/>
      <c r="D92" s="52"/>
      <c r="E92" s="79"/>
      <c r="F92" s="58"/>
      <c r="G92" s="33"/>
      <c r="H92" s="33"/>
      <c r="I92" s="33"/>
      <c r="J92" s="33"/>
      <c r="K92" s="1239" t="s">
        <v>1635</v>
      </c>
      <c r="L92" s="1239">
        <v>4</v>
      </c>
      <c r="M92" s="33"/>
    </row>
    <row r="93" spans="1:15">
      <c r="A93"/>
      <c r="B93" s="695"/>
      <c r="C93" s="605" t="s">
        <v>561</v>
      </c>
      <c r="D93" s="605" t="s">
        <v>1028</v>
      </c>
      <c r="E93" s="605" t="s">
        <v>1029</v>
      </c>
      <c r="F93" s="605" t="s">
        <v>1030</v>
      </c>
      <c r="G93" s="605" t="s">
        <v>562</v>
      </c>
      <c r="H93" s="605" t="s">
        <v>1031</v>
      </c>
      <c r="I93" s="605" t="s">
        <v>1032</v>
      </c>
      <c r="J93" s="605" t="s">
        <v>1033</v>
      </c>
      <c r="K93" s="605" t="s">
        <v>95</v>
      </c>
      <c r="L93" s="704"/>
    </row>
    <row r="94" spans="1:15">
      <c r="A94"/>
      <c r="B94" s="590" t="s">
        <v>728</v>
      </c>
      <c r="C94" s="453" t="s">
        <v>1457</v>
      </c>
      <c r="D94" s="453" t="s">
        <v>1457</v>
      </c>
      <c r="E94" s="453" t="s">
        <v>1457</v>
      </c>
      <c r="F94" s="453" t="s">
        <v>1457</v>
      </c>
      <c r="G94" s="453" t="s">
        <v>1458</v>
      </c>
      <c r="H94" s="453" t="s">
        <v>1458</v>
      </c>
      <c r="I94" s="453" t="s">
        <v>1458</v>
      </c>
      <c r="J94" s="453" t="s">
        <v>1458</v>
      </c>
      <c r="K94" s="776"/>
      <c r="L94" s="280" t="s">
        <v>141</v>
      </c>
    </row>
    <row r="95" spans="1:15">
      <c r="A95"/>
      <c r="B95" s="590"/>
      <c r="C95" s="455" t="s">
        <v>629</v>
      </c>
      <c r="D95" s="455" t="s">
        <v>937</v>
      </c>
      <c r="E95" s="455" t="s">
        <v>56</v>
      </c>
      <c r="F95" s="455" t="s">
        <v>119</v>
      </c>
      <c r="G95" s="455" t="s">
        <v>629</v>
      </c>
      <c r="H95" s="455" t="s">
        <v>937</v>
      </c>
      <c r="I95" s="455" t="s">
        <v>56</v>
      </c>
      <c r="J95" s="455" t="s">
        <v>119</v>
      </c>
      <c r="K95" s="777"/>
      <c r="L95" s="280" t="s">
        <v>142</v>
      </c>
    </row>
    <row r="96" spans="1:15" ht="18.75" customHeight="1" thickBot="1">
      <c r="A96"/>
      <c r="B96" s="778"/>
      <c r="C96" s="454" t="s">
        <v>35</v>
      </c>
      <c r="D96" s="454" t="s">
        <v>35</v>
      </c>
      <c r="E96" s="454" t="s">
        <v>35</v>
      </c>
      <c r="F96" s="454" t="s">
        <v>35</v>
      </c>
      <c r="G96" s="454" t="s">
        <v>35</v>
      </c>
      <c r="H96" s="454" t="s">
        <v>35</v>
      </c>
      <c r="I96" s="454" t="s">
        <v>35</v>
      </c>
      <c r="J96" s="454" t="s">
        <v>35</v>
      </c>
      <c r="K96" s="3" t="s">
        <v>96</v>
      </c>
      <c r="L96" s="722"/>
    </row>
    <row r="97" spans="1:13" ht="18.75" customHeight="1">
      <c r="A97"/>
      <c r="B97" s="592" t="s">
        <v>377</v>
      </c>
      <c r="C97" s="443">
        <f t="shared" ref="C97:J97" si="2">SUM(C99:C101)</f>
        <v>0</v>
      </c>
      <c r="D97" s="443">
        <f t="shared" si="2"/>
        <v>0</v>
      </c>
      <c r="E97" s="443">
        <f t="shared" si="2"/>
        <v>0</v>
      </c>
      <c r="F97" s="443">
        <f t="shared" si="2"/>
        <v>0</v>
      </c>
      <c r="G97" s="443">
        <f t="shared" ref="G97" si="3">SUM(G99:G101)</f>
        <v>0</v>
      </c>
      <c r="H97" s="443">
        <f t="shared" si="2"/>
        <v>0</v>
      </c>
      <c r="I97" s="443">
        <f t="shared" si="2"/>
        <v>0</v>
      </c>
      <c r="J97" s="443">
        <f t="shared" si="2"/>
        <v>0</v>
      </c>
      <c r="K97" s="3" t="s">
        <v>15</v>
      </c>
      <c r="L97" s="585" t="s">
        <v>182</v>
      </c>
    </row>
    <row r="98" spans="1:13" ht="18.75" customHeight="1">
      <c r="A98"/>
      <c r="B98" s="793" t="s">
        <v>557</v>
      </c>
      <c r="C98" s="779"/>
      <c r="D98" s="780"/>
      <c r="E98" s="780"/>
      <c r="F98" s="780"/>
      <c r="G98" s="781"/>
      <c r="H98" s="780"/>
      <c r="I98" s="780"/>
      <c r="J98" s="782"/>
      <c r="K98" s="585"/>
      <c r="L98" s="585"/>
    </row>
    <row r="99" spans="1:13" ht="18.75" customHeight="1">
      <c r="A99"/>
      <c r="B99" s="587" t="s">
        <v>218</v>
      </c>
      <c r="C99" s="1119"/>
      <c r="D99" s="1119"/>
      <c r="E99" s="1119"/>
      <c r="F99" s="396">
        <f>SUM(C99:E99)</f>
        <v>0</v>
      </c>
      <c r="G99" s="1099"/>
      <c r="H99" s="1099"/>
      <c r="I99" s="1099"/>
      <c r="J99" s="396">
        <f>SUM(G99:I99)</f>
        <v>0</v>
      </c>
      <c r="K99" s="3" t="s">
        <v>274</v>
      </c>
      <c r="L99" s="471" t="s">
        <v>98</v>
      </c>
      <c r="M99" s="194"/>
    </row>
    <row r="100" spans="1:13" ht="18.75" customHeight="1">
      <c r="A100"/>
      <c r="B100" s="587" t="s">
        <v>219</v>
      </c>
      <c r="C100" s="444"/>
      <c r="D100" s="444"/>
      <c r="E100" s="444"/>
      <c r="F100" s="396">
        <f>SUM(C100:E100)</f>
        <v>0</v>
      </c>
      <c r="G100" s="404"/>
      <c r="H100" s="404"/>
      <c r="I100" s="404"/>
      <c r="J100" s="396">
        <f>SUM(G100:I100)</f>
        <v>0</v>
      </c>
      <c r="K100" s="3" t="s">
        <v>31</v>
      </c>
      <c r="L100" s="471" t="s">
        <v>98</v>
      </c>
    </row>
    <row r="101" spans="1:13" ht="18.75" customHeight="1">
      <c r="A101"/>
      <c r="B101" s="587" t="s">
        <v>220</v>
      </c>
      <c r="C101" s="444"/>
      <c r="D101" s="444"/>
      <c r="E101" s="444"/>
      <c r="F101" s="396">
        <f>SUM(C101:E101)</f>
        <v>0</v>
      </c>
      <c r="G101" s="404"/>
      <c r="H101" s="404"/>
      <c r="I101" s="404"/>
      <c r="J101" s="396">
        <f>SUM(G101:I101)</f>
        <v>0</v>
      </c>
      <c r="K101" s="3" t="s">
        <v>275</v>
      </c>
      <c r="L101" s="471" t="s">
        <v>98</v>
      </c>
    </row>
    <row r="102" spans="1:13" ht="18.75" customHeight="1">
      <c r="A102"/>
      <c r="B102" s="403" t="s">
        <v>378</v>
      </c>
      <c r="C102" s="444"/>
      <c r="D102" s="444"/>
      <c r="E102" s="444"/>
      <c r="F102" s="396">
        <f>SUM(C102:E102)</f>
        <v>0</v>
      </c>
      <c r="G102" s="404"/>
      <c r="H102" s="404"/>
      <c r="I102" s="404"/>
      <c r="J102" s="396">
        <f>SUM(G102:I102)</f>
        <v>0</v>
      </c>
      <c r="K102" s="3" t="s">
        <v>32</v>
      </c>
      <c r="L102" s="471" t="s">
        <v>43</v>
      </c>
    </row>
    <row r="103" spans="1:13" ht="18.75" customHeight="1" thickBot="1">
      <c r="A103"/>
      <c r="B103" s="783" t="s">
        <v>936</v>
      </c>
      <c r="C103" s="444"/>
      <c r="D103" s="444"/>
      <c r="E103" s="444"/>
      <c r="F103" s="396">
        <f>SUM(C103:E103)</f>
        <v>0</v>
      </c>
      <c r="G103" s="404"/>
      <c r="H103" s="404"/>
      <c r="I103" s="404"/>
      <c r="J103" s="396">
        <f>SUM(G103:I103)</f>
        <v>0</v>
      </c>
      <c r="K103" s="3" t="s">
        <v>1034</v>
      </c>
      <c r="L103" s="471" t="s">
        <v>43</v>
      </c>
    </row>
    <row r="104" spans="1:13" ht="18.75" customHeight="1">
      <c r="A104"/>
      <c r="B104" s="473" t="s">
        <v>619</v>
      </c>
      <c r="C104" s="443">
        <f>C102+C97+C103</f>
        <v>0</v>
      </c>
      <c r="D104" s="443">
        <f t="shared" ref="D104:I104" si="4">D102+D97+D103</f>
        <v>0</v>
      </c>
      <c r="E104" s="443">
        <f t="shared" si="4"/>
        <v>0</v>
      </c>
      <c r="F104" s="443">
        <f t="shared" si="4"/>
        <v>0</v>
      </c>
      <c r="G104" s="443">
        <f t="shared" si="4"/>
        <v>0</v>
      </c>
      <c r="H104" s="443">
        <f t="shared" si="4"/>
        <v>0</v>
      </c>
      <c r="I104" s="443">
        <f t="shared" si="4"/>
        <v>0</v>
      </c>
      <c r="J104" s="443">
        <f>J102+J97+J103</f>
        <v>0</v>
      </c>
      <c r="K104" s="3" t="s">
        <v>276</v>
      </c>
      <c r="L104" s="471" t="s">
        <v>182</v>
      </c>
      <c r="M104" s="194"/>
    </row>
    <row r="105" spans="1:13" ht="18.75" customHeight="1">
      <c r="A105"/>
      <c r="B105" s="793" t="s">
        <v>557</v>
      </c>
      <c r="C105" s="779"/>
      <c r="D105" s="780"/>
      <c r="E105" s="780"/>
      <c r="F105" s="780"/>
      <c r="G105" s="781"/>
      <c r="H105" s="780"/>
      <c r="I105" s="780"/>
      <c r="J105" s="782"/>
      <c r="K105" s="585"/>
      <c r="L105" s="585"/>
    </row>
    <row r="106" spans="1:13" ht="18.75" customHeight="1">
      <c r="A106"/>
      <c r="B106" s="587" t="s">
        <v>218</v>
      </c>
      <c r="C106" s="397">
        <f>C104-C107-C108</f>
        <v>0</v>
      </c>
      <c r="D106" s="397">
        <f t="shared" ref="D106:J106" si="5">D104-D107-D108</f>
        <v>0</v>
      </c>
      <c r="E106" s="397">
        <f t="shared" si="5"/>
        <v>0</v>
      </c>
      <c r="F106" s="396">
        <f t="shared" si="5"/>
        <v>0</v>
      </c>
      <c r="G106" s="397">
        <f t="shared" si="5"/>
        <v>0</v>
      </c>
      <c r="H106" s="397">
        <f t="shared" si="5"/>
        <v>0</v>
      </c>
      <c r="I106" s="397">
        <f t="shared" si="5"/>
        <v>0</v>
      </c>
      <c r="J106" s="396">
        <f t="shared" si="5"/>
        <v>0</v>
      </c>
      <c r="K106" s="3" t="s">
        <v>4</v>
      </c>
      <c r="L106" s="471" t="s">
        <v>98</v>
      </c>
      <c r="M106" s="194"/>
    </row>
    <row r="107" spans="1:13" ht="18.75" customHeight="1">
      <c r="A107"/>
      <c r="B107" s="587" t="s">
        <v>219</v>
      </c>
      <c r="C107" s="444"/>
      <c r="D107" s="444"/>
      <c r="E107" s="444"/>
      <c r="F107" s="396">
        <f>SUM(C107:E107)</f>
        <v>0</v>
      </c>
      <c r="G107" s="404"/>
      <c r="H107" s="404"/>
      <c r="I107" s="404"/>
      <c r="J107" s="396">
        <f>SUM(G107:I107)</f>
        <v>0</v>
      </c>
      <c r="K107" s="3" t="s">
        <v>277</v>
      </c>
      <c r="L107" s="471" t="s">
        <v>98</v>
      </c>
      <c r="M107" s="1114"/>
    </row>
    <row r="108" spans="1:13" ht="18.75" customHeight="1">
      <c r="A108"/>
      <c r="B108" s="587" t="s">
        <v>220</v>
      </c>
      <c r="C108" s="444"/>
      <c r="D108" s="444"/>
      <c r="E108" s="444"/>
      <c r="F108" s="396">
        <f>SUM(C108:E108)</f>
        <v>0</v>
      </c>
      <c r="G108" s="404"/>
      <c r="H108" s="404"/>
      <c r="I108" s="404"/>
      <c r="J108" s="396">
        <f>SUM(G108:I108)</f>
        <v>0</v>
      </c>
      <c r="K108" s="3" t="s">
        <v>5</v>
      </c>
      <c r="L108" s="471" t="s">
        <v>98</v>
      </c>
      <c r="M108" s="1114"/>
    </row>
    <row r="109" spans="1:13" s="1130" customFormat="1" ht="18.75" customHeight="1">
      <c r="B109" s="1247"/>
    </row>
    <row r="110" spans="1:13">
      <c r="A110"/>
      <c r="B110" s="38"/>
      <c r="C110" s="33"/>
      <c r="D110" s="33"/>
      <c r="E110" s="1239" t="s">
        <v>1635</v>
      </c>
      <c r="F110" s="1239">
        <v>5</v>
      </c>
      <c r="G110" s="33"/>
      <c r="H110" s="33"/>
      <c r="I110" s="33"/>
      <c r="J110" s="33"/>
      <c r="K110" s="33"/>
      <c r="L110" s="33"/>
      <c r="M110" s="33"/>
    </row>
    <row r="111" spans="1:13">
      <c r="A111"/>
      <c r="B111" s="784"/>
      <c r="C111" s="605" t="s">
        <v>610</v>
      </c>
      <c r="D111" s="605" t="s">
        <v>611</v>
      </c>
      <c r="E111" s="605" t="s">
        <v>95</v>
      </c>
      <c r="F111" s="785"/>
      <c r="G111" s="33"/>
      <c r="H111" s="33"/>
      <c r="I111" s="33"/>
      <c r="J111" s="33"/>
      <c r="K111" s="33"/>
      <c r="L111" s="33"/>
      <c r="M111" s="33"/>
    </row>
    <row r="112" spans="1:13">
      <c r="A112"/>
      <c r="B112" s="430" t="s">
        <v>729</v>
      </c>
      <c r="C112" s="786" t="s">
        <v>1457</v>
      </c>
      <c r="D112" s="786" t="s">
        <v>1458</v>
      </c>
      <c r="E112" s="787"/>
      <c r="F112" s="465" t="s">
        <v>141</v>
      </c>
      <c r="G112" s="33"/>
      <c r="H112" s="33"/>
      <c r="I112" s="33"/>
      <c r="J112" s="33"/>
      <c r="K112" s="33"/>
      <c r="L112" s="33"/>
      <c r="M112" s="33"/>
    </row>
    <row r="113" spans="1:13" ht="18.75" customHeight="1">
      <c r="A113"/>
      <c r="B113" s="788"/>
      <c r="C113" s="789" t="s">
        <v>97</v>
      </c>
      <c r="D113" s="597" t="s">
        <v>97</v>
      </c>
      <c r="E113" s="3" t="s">
        <v>96</v>
      </c>
      <c r="F113" s="790" t="s">
        <v>142</v>
      </c>
      <c r="G113" s="33"/>
      <c r="H113" s="33"/>
      <c r="I113" s="33"/>
      <c r="J113" s="33"/>
      <c r="K113" s="33"/>
      <c r="L113" s="33"/>
      <c r="M113" s="33"/>
    </row>
    <row r="114" spans="1:13" ht="19.5" customHeight="1">
      <c r="A114"/>
      <c r="B114" s="791" t="s">
        <v>581</v>
      </c>
      <c r="C114" s="444"/>
      <c r="D114" s="404"/>
      <c r="E114" s="3" t="s">
        <v>15</v>
      </c>
      <c r="F114" s="715" t="s">
        <v>98</v>
      </c>
      <c r="G114" s="33"/>
      <c r="H114" s="33"/>
      <c r="I114" s="33"/>
      <c r="J114" s="33"/>
      <c r="K114" s="33"/>
      <c r="L114" s="33"/>
      <c r="M114" s="33"/>
    </row>
    <row r="115" spans="1:13" ht="30" customHeight="1">
      <c r="A115"/>
      <c r="B115" s="792" t="s">
        <v>620</v>
      </c>
      <c r="C115" s="444"/>
      <c r="D115" s="404"/>
      <c r="E115" s="3" t="s">
        <v>274</v>
      </c>
      <c r="F115" s="715" t="s">
        <v>98</v>
      </c>
      <c r="G115" s="33"/>
      <c r="H115" s="33"/>
      <c r="I115" s="33"/>
      <c r="J115" s="33"/>
      <c r="K115" s="33"/>
      <c r="L115" s="33"/>
      <c r="M115" s="33"/>
    </row>
    <row r="116" spans="1:13" ht="21" customHeight="1">
      <c r="A116"/>
      <c r="B116" s="411" t="s">
        <v>621</v>
      </c>
      <c r="C116" s="444"/>
      <c r="D116" s="404"/>
      <c r="E116" s="3" t="s">
        <v>31</v>
      </c>
      <c r="F116" s="715" t="s">
        <v>98</v>
      </c>
      <c r="G116" s="33"/>
      <c r="H116" s="33"/>
      <c r="I116" s="33"/>
      <c r="J116" s="33"/>
      <c r="K116" s="33"/>
      <c r="L116" s="33"/>
      <c r="M116" s="33"/>
    </row>
    <row r="117" spans="1:13" ht="21" customHeight="1">
      <c r="A117"/>
      <c r="B117" s="411" t="s">
        <v>960</v>
      </c>
      <c r="C117" s="444"/>
      <c r="D117" s="404"/>
      <c r="E117" s="3" t="s">
        <v>32</v>
      </c>
      <c r="F117" s="801" t="s">
        <v>43</v>
      </c>
      <c r="G117" s="33"/>
      <c r="H117" s="33"/>
      <c r="I117" s="33"/>
      <c r="J117" s="33"/>
      <c r="K117" s="33"/>
      <c r="L117" s="33"/>
      <c r="M117" s="33"/>
    </row>
    <row r="118" spans="1:13">
      <c r="A118"/>
      <c r="B118"/>
      <c r="C118" s="33"/>
      <c r="D118" s="33"/>
      <c r="E118" s="33"/>
      <c r="F118" s="33"/>
      <c r="G118" s="33"/>
      <c r="H118" s="33"/>
      <c r="I118" s="33"/>
      <c r="J118" s="33"/>
      <c r="K118" s="33"/>
      <c r="L118" s="33"/>
      <c r="M118" s="33"/>
    </row>
  </sheetData>
  <sheetProtection password="F015" sheet="1" objects="1" scenarios="1"/>
  <customSheetViews>
    <customSheetView guid="{E4F26FFA-5313-49C9-9365-CBA576C57791}" scale="85" showGridLines="0" fitToPage="1" showRuler="0" topLeftCell="A7">
      <selection activeCell="B12" sqref="B12"/>
      <pageMargins left="0.74803149606299213" right="0.74803149606299213" top="0.98425196850393704" bottom="0.98425196850393704" header="0.51181102362204722" footer="0.51181102362204722"/>
      <pageSetup paperSize="9" scale="65" orientation="portrait" horizontalDpi="300" verticalDpi="300" r:id="rId1"/>
      <headerFooter alignWithMargins="0"/>
    </customSheetView>
  </customSheetViews>
  <phoneticPr fontId="0" type="noConversion"/>
  <dataValidations count="1">
    <dataValidation type="decimal" operator="greaterThanOrEqual" allowBlank="1" showInputMessage="1" showErrorMessage="1" sqref="C107:E109 C100:E101 G100:I101 G107:I109">
      <formula1>0</formula1>
    </dataValidation>
  </dataValidations>
  <printOptions gridLinesSet="0"/>
  <pageMargins left="0.74803149606299213" right="0.35433070866141736" top="0.35433070866141736" bottom="0.39370078740157483" header="0.19685039370078741" footer="0.19685039370078741"/>
  <pageSetup paperSize="9" scale="38" fitToHeight="2" orientation="landscape" horizontalDpi="300" verticalDpi="300" r:id="rId2"/>
  <headerFooter alignWithMargins="0"/>
  <ignoredErrors>
    <ignoredError sqref="C73:D73 K97:K108 E114:E117 G78:G87 E67 E63:E6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K43"/>
  <sheetViews>
    <sheetView showGridLines="0" zoomScale="80" zoomScaleNormal="80" workbookViewId="0"/>
  </sheetViews>
  <sheetFormatPr defaultColWidth="10.7109375" defaultRowHeight="12.75"/>
  <cols>
    <col min="1" max="1" width="5.85546875" style="17" customWidth="1"/>
    <col min="2" max="2" width="50.140625" style="19" customWidth="1"/>
    <col min="3" max="6" width="14.140625" style="17" customWidth="1"/>
    <col min="7" max="8" width="13.5703125" style="17" customWidth="1"/>
    <col min="9" max="9" width="10.7109375" style="17" customWidth="1"/>
    <col min="10" max="10" width="3" style="17" customWidth="1"/>
    <col min="11" max="16384" width="10.7109375" style="17"/>
  </cols>
  <sheetData>
    <row r="1" spans="1:9" ht="15.75">
      <c r="A1" s="33"/>
      <c r="B1" s="42" t="s">
        <v>158</v>
      </c>
      <c r="C1" s="33"/>
      <c r="D1" s="33"/>
      <c r="E1" s="33"/>
      <c r="F1" s="33"/>
      <c r="G1" s="33"/>
      <c r="H1" s="33"/>
      <c r="I1" s="33"/>
    </row>
    <row r="2" spans="1:9">
      <c r="A2" s="33"/>
      <c r="B2" s="43"/>
      <c r="C2" s="33"/>
      <c r="D2" s="33"/>
      <c r="E2" s="33"/>
      <c r="F2" s="33"/>
      <c r="G2" s="33"/>
      <c r="H2" s="33"/>
      <c r="I2" s="33"/>
    </row>
    <row r="3" spans="1:9">
      <c r="A3" s="34"/>
      <c r="B3" s="44" t="s">
        <v>1456</v>
      </c>
      <c r="C3" s="34"/>
      <c r="D3" s="34"/>
      <c r="E3" s="34"/>
      <c r="F3" s="34"/>
      <c r="G3" s="33"/>
      <c r="H3" s="34"/>
      <c r="I3" s="33"/>
    </row>
    <row r="4" spans="1:9">
      <c r="A4" s="34"/>
      <c r="B4" s="101" t="s">
        <v>694</v>
      </c>
      <c r="C4" s="34"/>
      <c r="D4" s="34"/>
      <c r="E4" s="34"/>
      <c r="F4" s="34"/>
      <c r="G4" s="33"/>
      <c r="H4" s="34"/>
      <c r="I4" s="33"/>
    </row>
    <row r="5" spans="1:9">
      <c r="A5" s="34"/>
      <c r="B5" s="33"/>
      <c r="C5" s="34"/>
      <c r="D5" s="34"/>
      <c r="E5" s="34"/>
      <c r="F5" s="34"/>
      <c r="G5" s="33"/>
      <c r="H5" s="34"/>
      <c r="I5" s="33"/>
    </row>
    <row r="6" spans="1:9">
      <c r="A6" s="34"/>
      <c r="B6" s="44" t="s">
        <v>48</v>
      </c>
      <c r="C6" s="34"/>
      <c r="D6" s="34"/>
      <c r="E6" s="34"/>
      <c r="F6" s="34"/>
      <c r="G6" s="33"/>
      <c r="H6" s="34"/>
      <c r="I6" s="33"/>
    </row>
    <row r="7" spans="1:9">
      <c r="A7" s="34"/>
      <c r="B7" s="41"/>
      <c r="C7" s="34"/>
      <c r="D7" s="34"/>
      <c r="E7" s="1239" t="s">
        <v>1635</v>
      </c>
      <c r="F7" s="1239">
        <v>1</v>
      </c>
      <c r="G7" s="33"/>
      <c r="H7" s="34"/>
      <c r="I7" s="91"/>
    </row>
    <row r="8" spans="1:9">
      <c r="A8"/>
      <c r="B8" s="1044"/>
      <c r="C8" s="1039" t="s">
        <v>571</v>
      </c>
      <c r="D8" s="1039" t="s">
        <v>866</v>
      </c>
      <c r="E8" s="1249" t="s">
        <v>95</v>
      </c>
      <c r="F8" s="477"/>
      <c r="G8" s="33"/>
      <c r="H8" s="33"/>
      <c r="I8" s="33"/>
    </row>
    <row r="9" spans="1:9" ht="18.75" customHeight="1">
      <c r="A9"/>
      <c r="B9" s="430" t="s">
        <v>1272</v>
      </c>
      <c r="C9" s="453" t="s">
        <v>1172</v>
      </c>
      <c r="D9" s="453" t="s">
        <v>1116</v>
      </c>
      <c r="E9" s="1046"/>
      <c r="F9" s="477" t="s">
        <v>141</v>
      </c>
      <c r="G9" s="33"/>
      <c r="H9" s="33"/>
      <c r="I9" s="33"/>
    </row>
    <row r="10" spans="1:9">
      <c r="A10"/>
      <c r="B10" s="509"/>
      <c r="C10" s="1038" t="s">
        <v>97</v>
      </c>
      <c r="D10" s="1038" t="s">
        <v>97</v>
      </c>
      <c r="E10" s="906" t="s">
        <v>96</v>
      </c>
      <c r="F10" s="492" t="s">
        <v>142</v>
      </c>
      <c r="G10" s="33"/>
      <c r="H10" s="33"/>
      <c r="I10" s="33"/>
    </row>
    <row r="11" spans="1:9" s="446" customFormat="1" ht="18.75" customHeight="1">
      <c r="A11"/>
      <c r="B11" s="510" t="s">
        <v>128</v>
      </c>
      <c r="C11" s="909">
        <f>D18</f>
        <v>0</v>
      </c>
      <c r="D11" s="365"/>
      <c r="E11" s="335" t="s">
        <v>1309</v>
      </c>
      <c r="F11" s="341" t="s">
        <v>182</v>
      </c>
      <c r="G11" s="448"/>
      <c r="H11" s="448"/>
      <c r="I11" s="448"/>
    </row>
    <row r="12" spans="1:9" s="446" customFormat="1" ht="18.75" customHeight="1">
      <c r="A12"/>
      <c r="B12" s="594" t="s">
        <v>892</v>
      </c>
      <c r="C12" s="444"/>
      <c r="D12" s="404"/>
      <c r="E12" s="906" t="s">
        <v>1310</v>
      </c>
      <c r="F12" s="506" t="s">
        <v>195</v>
      </c>
      <c r="G12" s="468"/>
      <c r="H12" s="448"/>
      <c r="I12" s="448"/>
    </row>
    <row r="13" spans="1:9" s="446" customFormat="1" ht="18.75" customHeight="1" thickBot="1">
      <c r="A13"/>
      <c r="B13" s="414" t="s">
        <v>1344</v>
      </c>
      <c r="C13" s="511"/>
      <c r="D13" s="365"/>
      <c r="E13" s="906" t="s">
        <v>1311</v>
      </c>
      <c r="F13" s="506" t="s">
        <v>195</v>
      </c>
      <c r="G13" s="194"/>
      <c r="H13" s="448"/>
      <c r="I13" s="448"/>
    </row>
    <row r="14" spans="1:9" ht="18.75" customHeight="1">
      <c r="A14"/>
      <c r="B14" s="767" t="s">
        <v>1308</v>
      </c>
      <c r="C14" s="443">
        <f>SUM(C11:C13)</f>
        <v>0</v>
      </c>
      <c r="D14" s="443">
        <f>SUM(D11:D13)</f>
        <v>0</v>
      </c>
      <c r="E14" s="906">
        <v>100</v>
      </c>
      <c r="F14" s="498" t="s">
        <v>98</v>
      </c>
      <c r="G14" s="33"/>
      <c r="H14" s="33"/>
      <c r="I14" s="33"/>
    </row>
    <row r="15" spans="1:9" ht="19.5" customHeight="1">
      <c r="A15"/>
      <c r="B15" s="505" t="s">
        <v>575</v>
      </c>
      <c r="C15" s="922"/>
      <c r="D15" s="922"/>
      <c r="E15" s="906" t="s">
        <v>574</v>
      </c>
      <c r="F15" s="498" t="s">
        <v>182</v>
      </c>
      <c r="G15" s="33"/>
      <c r="H15" s="33"/>
      <c r="I15" s="33"/>
    </row>
    <row r="16" spans="1:9" s="153" customFormat="1" ht="19.5" customHeight="1">
      <c r="A16"/>
      <c r="B16" s="567" t="s">
        <v>1323</v>
      </c>
      <c r="C16" s="444"/>
      <c r="D16" s="186"/>
      <c r="E16" s="906" t="s">
        <v>1061</v>
      </c>
      <c r="F16" s="506" t="s">
        <v>195</v>
      </c>
      <c r="G16" s="141"/>
      <c r="H16" s="141"/>
      <c r="I16" s="141"/>
    </row>
    <row r="17" spans="1:10" ht="19.5" customHeight="1" thickBot="1">
      <c r="A17"/>
      <c r="B17" s="483" t="s">
        <v>407</v>
      </c>
      <c r="C17" s="444"/>
      <c r="D17" s="404"/>
      <c r="E17" s="906" t="s">
        <v>274</v>
      </c>
      <c r="F17" s="506" t="s">
        <v>195</v>
      </c>
      <c r="G17" s="33"/>
      <c r="H17" s="33"/>
      <c r="I17" s="33"/>
    </row>
    <row r="18" spans="1:10" ht="19.5" customHeight="1">
      <c r="A18"/>
      <c r="B18" s="505" t="s">
        <v>1538</v>
      </c>
      <c r="C18" s="443">
        <f>SUM(C14:C17)</f>
        <v>0</v>
      </c>
      <c r="D18" s="443">
        <f>SUM(D14:D17)</f>
        <v>0</v>
      </c>
      <c r="E18" s="906" t="s">
        <v>31</v>
      </c>
      <c r="F18" s="506" t="s">
        <v>195</v>
      </c>
      <c r="G18" s="33"/>
      <c r="H18" s="33"/>
      <c r="I18" s="33"/>
    </row>
    <row r="19" spans="1:10" ht="19.5" customHeight="1">
      <c r="A19"/>
      <c r="B19" s="885" t="s">
        <v>408</v>
      </c>
      <c r="C19" s="920"/>
      <c r="D19" s="920"/>
      <c r="E19" s="921"/>
      <c r="F19" s="498"/>
      <c r="G19" s="33"/>
      <c r="H19" s="33"/>
      <c r="I19" s="33"/>
    </row>
    <row r="20" spans="1:10" ht="19.5" customHeight="1">
      <c r="A20"/>
      <c r="B20" s="507" t="s">
        <v>162</v>
      </c>
      <c r="C20" s="444"/>
      <c r="D20" s="404"/>
      <c r="E20" s="906" t="s">
        <v>275</v>
      </c>
      <c r="F20" s="506" t="s">
        <v>195</v>
      </c>
      <c r="G20" s="33"/>
      <c r="H20" s="33"/>
      <c r="I20" s="33"/>
    </row>
    <row r="21" spans="1:10" ht="19.5" customHeight="1">
      <c r="A21"/>
      <c r="B21" s="507" t="s">
        <v>628</v>
      </c>
      <c r="C21" s="1196"/>
      <c r="D21" s="1205"/>
      <c r="E21" s="906" t="s">
        <v>32</v>
      </c>
      <c r="F21" s="506" t="s">
        <v>195</v>
      </c>
      <c r="G21" s="194"/>
      <c r="H21" s="33"/>
      <c r="I21" s="33"/>
    </row>
    <row r="22" spans="1:10" ht="19.5" customHeight="1" thickBot="1">
      <c r="A22"/>
      <c r="B22" s="507" t="s">
        <v>409</v>
      </c>
      <c r="C22" s="444"/>
      <c r="D22" s="404"/>
      <c r="E22" s="906" t="s">
        <v>276</v>
      </c>
      <c r="F22" s="506" t="s">
        <v>195</v>
      </c>
      <c r="G22" s="33"/>
      <c r="H22" s="33"/>
      <c r="I22" s="33"/>
    </row>
    <row r="23" spans="1:10" ht="19.5" customHeight="1">
      <c r="A23"/>
      <c r="B23" s="505" t="s">
        <v>410</v>
      </c>
      <c r="C23" s="443">
        <f>SUM(C20:C22)</f>
        <v>0</v>
      </c>
      <c r="D23" s="443">
        <f>SUM(D20:D22)</f>
        <v>0</v>
      </c>
      <c r="E23" s="906">
        <v>130</v>
      </c>
      <c r="F23" s="506" t="s">
        <v>195</v>
      </c>
      <c r="G23" s="33"/>
      <c r="H23" s="33"/>
      <c r="I23" s="33"/>
    </row>
    <row r="24" spans="1:10" ht="19.5" customHeight="1">
      <c r="A24"/>
      <c r="B24" s="507" t="s">
        <v>1188</v>
      </c>
      <c r="C24" s="397">
        <f>-'23. Borrowings and PBL'!C12-'23. Borrowings and PBL'!C13</f>
        <v>0</v>
      </c>
      <c r="D24" s="397">
        <f>-'23. Borrowings and PBL'!D12-'23. Borrowings and PBL'!D13</f>
        <v>0</v>
      </c>
      <c r="E24" s="906" t="s">
        <v>277</v>
      </c>
      <c r="F24" s="498" t="s">
        <v>43</v>
      </c>
      <c r="G24" s="119"/>
      <c r="I24" s="33"/>
    </row>
    <row r="25" spans="1:10" ht="19.5" customHeight="1" thickBot="1">
      <c r="A25"/>
      <c r="B25" s="1165" t="s">
        <v>261</v>
      </c>
      <c r="C25" s="397">
        <f>-'23. Borrowings and PBL'!C14</f>
        <v>0</v>
      </c>
      <c r="D25" s="397">
        <f>-'23. Borrowings and PBL'!D14</f>
        <v>0</v>
      </c>
      <c r="E25" s="906" t="s">
        <v>996</v>
      </c>
      <c r="F25" s="498" t="s">
        <v>43</v>
      </c>
      <c r="G25" s="33"/>
      <c r="I25" s="33"/>
    </row>
    <row r="26" spans="1:10" ht="19.5" customHeight="1">
      <c r="A26"/>
      <c r="B26" s="505" t="s">
        <v>411</v>
      </c>
      <c r="C26" s="443">
        <f>SUM(C23:C25)</f>
        <v>0</v>
      </c>
      <c r="D26" s="443">
        <f>SUM(D23:D25)</f>
        <v>0</v>
      </c>
      <c r="E26" s="906">
        <v>140</v>
      </c>
      <c r="F26" s="504" t="s">
        <v>195</v>
      </c>
      <c r="G26" s="33"/>
      <c r="H26" s="33"/>
      <c r="I26" s="33"/>
    </row>
    <row r="27" spans="1:10">
      <c r="A27"/>
      <c r="B27" s="1106" t="s">
        <v>901</v>
      </c>
      <c r="C27" s="33"/>
      <c r="D27" s="33"/>
      <c r="E27" s="33"/>
      <c r="F27" s="33"/>
      <c r="G27" s="33"/>
      <c r="H27" s="33"/>
    </row>
    <row r="28" spans="1:10">
      <c r="A28"/>
      <c r="C28" s="33"/>
      <c r="D28" s="33"/>
      <c r="E28" s="33"/>
      <c r="F28" s="33"/>
      <c r="G28" s="33"/>
      <c r="H28" s="33"/>
    </row>
    <row r="29" spans="1:10">
      <c r="A29"/>
      <c r="B29" s="450"/>
      <c r="C29" s="33"/>
      <c r="D29" s="33"/>
      <c r="E29" s="33"/>
      <c r="F29" s="33"/>
      <c r="G29" s="1239" t="s">
        <v>1635</v>
      </c>
      <c r="H29" s="1239">
        <v>2</v>
      </c>
    </row>
    <row r="30" spans="1:10">
      <c r="A30"/>
      <c r="B30" s="499"/>
      <c r="C30" s="402" t="s">
        <v>571</v>
      </c>
      <c r="D30" s="402" t="s">
        <v>866</v>
      </c>
      <c r="E30" s="402" t="s">
        <v>1156</v>
      </c>
      <c r="F30" s="402" t="s">
        <v>1157</v>
      </c>
      <c r="G30" s="402" t="s">
        <v>95</v>
      </c>
      <c r="H30" s="478"/>
      <c r="I30" s="33"/>
      <c r="J30" s="33"/>
    </row>
    <row r="31" spans="1:10" s="153" customFormat="1">
      <c r="A31"/>
      <c r="B31" s="430"/>
      <c r="C31" s="453" t="s">
        <v>1172</v>
      </c>
      <c r="D31" s="453" t="s">
        <v>1172</v>
      </c>
      <c r="E31" s="453" t="s">
        <v>1116</v>
      </c>
      <c r="F31" s="453" t="s">
        <v>1116</v>
      </c>
      <c r="G31" s="464"/>
      <c r="H31" s="477" t="s">
        <v>141</v>
      </c>
      <c r="I31" s="141"/>
      <c r="J31" s="141"/>
    </row>
    <row r="32" spans="1:10" s="153" customFormat="1" ht="22.5">
      <c r="A32"/>
      <c r="B32" s="418" t="s">
        <v>1271</v>
      </c>
      <c r="C32" s="455" t="s">
        <v>1159</v>
      </c>
      <c r="D32" s="455" t="s">
        <v>1160</v>
      </c>
      <c r="E32" s="455" t="s">
        <v>1159</v>
      </c>
      <c r="F32" s="455" t="s">
        <v>1160</v>
      </c>
      <c r="G32" s="508"/>
      <c r="H32" s="477"/>
      <c r="I32" s="141"/>
      <c r="J32" s="141"/>
    </row>
    <row r="33" spans="1:11" ht="13.5" thickBot="1">
      <c r="A33"/>
      <c r="B33" s="509"/>
      <c r="C33" s="503" t="s">
        <v>97</v>
      </c>
      <c r="D33" s="503" t="s">
        <v>97</v>
      </c>
      <c r="E33" s="503" t="s">
        <v>97</v>
      </c>
      <c r="F33" s="503" t="s">
        <v>97</v>
      </c>
      <c r="G33" s="3" t="s">
        <v>96</v>
      </c>
      <c r="H33" s="494" t="s">
        <v>142</v>
      </c>
      <c r="I33" s="33"/>
      <c r="J33" s="33"/>
      <c r="K33" s="33"/>
    </row>
    <row r="34" spans="1:11" s="446" customFormat="1" ht="18.75" customHeight="1">
      <c r="A34"/>
      <c r="B34" s="505" t="s">
        <v>128</v>
      </c>
      <c r="C34" s="397">
        <f>E42</f>
        <v>0</v>
      </c>
      <c r="D34" s="397">
        <f>F42</f>
        <v>0</v>
      </c>
      <c r="E34" s="404"/>
      <c r="F34" s="404"/>
      <c r="G34" s="3" t="s">
        <v>304</v>
      </c>
      <c r="H34" s="498" t="s">
        <v>182</v>
      </c>
      <c r="I34" s="448"/>
      <c r="J34" s="448"/>
      <c r="K34" s="448"/>
    </row>
    <row r="35" spans="1:11" s="446" customFormat="1" ht="18.75" customHeight="1">
      <c r="A35"/>
      <c r="B35" s="594" t="s">
        <v>892</v>
      </c>
      <c r="C35" s="444"/>
      <c r="D35" s="444"/>
      <c r="E35" s="404"/>
      <c r="F35" s="404"/>
      <c r="G35" s="3" t="s">
        <v>305</v>
      </c>
      <c r="H35" s="498" t="s">
        <v>182</v>
      </c>
      <c r="I35" s="468"/>
      <c r="J35" s="448"/>
      <c r="K35" s="448"/>
    </row>
    <row r="36" spans="1:11" s="446" customFormat="1" ht="18.75" customHeight="1" thickBot="1">
      <c r="A36"/>
      <c r="B36" s="414" t="s">
        <v>1344</v>
      </c>
      <c r="C36" s="1036"/>
      <c r="D36" s="1036"/>
      <c r="E36" s="365"/>
      <c r="F36" s="365"/>
      <c r="G36" s="906" t="s">
        <v>1337</v>
      </c>
      <c r="H36" s="506" t="s">
        <v>195</v>
      </c>
      <c r="I36" s="194"/>
      <c r="J36" s="448"/>
      <c r="K36" s="448"/>
    </row>
    <row r="37" spans="1:11" s="153" customFormat="1" ht="18.75" customHeight="1">
      <c r="A37"/>
      <c r="B37" s="767" t="s">
        <v>1308</v>
      </c>
      <c r="C37" s="443">
        <f>SUM(C34:C36)</f>
        <v>0</v>
      </c>
      <c r="D37" s="443">
        <f>SUM(D34:D36)</f>
        <v>0</v>
      </c>
      <c r="E37" s="443">
        <f>SUM(E34:E36)</f>
        <v>0</v>
      </c>
      <c r="F37" s="443">
        <f>SUM(F34:F36)</f>
        <v>0</v>
      </c>
      <c r="G37" s="3" t="s">
        <v>18</v>
      </c>
      <c r="H37" s="498" t="s">
        <v>98</v>
      </c>
      <c r="I37" s="141"/>
      <c r="J37" s="141"/>
      <c r="K37" s="141"/>
    </row>
    <row r="38" spans="1:11" s="153" customFormat="1" ht="18.75" customHeight="1">
      <c r="A38"/>
      <c r="B38" s="505" t="s">
        <v>575</v>
      </c>
      <c r="C38" s="4"/>
      <c r="D38" s="4"/>
      <c r="E38" s="4"/>
      <c r="F38" s="4"/>
      <c r="G38" s="3" t="s">
        <v>306</v>
      </c>
      <c r="H38" s="498" t="s">
        <v>182</v>
      </c>
      <c r="I38" s="141"/>
      <c r="J38" s="141"/>
      <c r="K38" s="141"/>
    </row>
    <row r="39" spans="1:11" s="153" customFormat="1" ht="18.75" customHeight="1">
      <c r="A39"/>
      <c r="B39" s="567" t="s">
        <v>1323</v>
      </c>
      <c r="C39" s="444"/>
      <c r="D39" s="444"/>
      <c r="E39" s="186"/>
      <c r="F39" s="186"/>
      <c r="G39" s="3" t="s">
        <v>1295</v>
      </c>
      <c r="H39" s="506" t="s">
        <v>195</v>
      </c>
      <c r="I39" s="194"/>
      <c r="J39" s="141"/>
      <c r="K39" s="141"/>
    </row>
    <row r="40" spans="1:11" s="153" customFormat="1" ht="18.75" customHeight="1">
      <c r="A40"/>
      <c r="B40" s="483" t="s">
        <v>1155</v>
      </c>
      <c r="C40" s="444"/>
      <c r="D40" s="444"/>
      <c r="E40" s="404"/>
      <c r="F40" s="404"/>
      <c r="G40" s="3" t="s">
        <v>307</v>
      </c>
      <c r="H40" s="498" t="s">
        <v>182</v>
      </c>
      <c r="I40" s="141"/>
      <c r="J40" s="141"/>
      <c r="K40" s="141"/>
    </row>
    <row r="41" spans="1:11" s="153" customFormat="1" ht="18.75" customHeight="1" thickBot="1">
      <c r="A41"/>
      <c r="B41" s="483" t="s">
        <v>1158</v>
      </c>
      <c r="C41" s="444"/>
      <c r="D41" s="444"/>
      <c r="E41" s="404"/>
      <c r="F41" s="404"/>
      <c r="G41" s="3" t="s">
        <v>542</v>
      </c>
      <c r="H41" s="506" t="s">
        <v>43</v>
      </c>
      <c r="I41" s="141"/>
      <c r="J41" s="141"/>
      <c r="K41" s="141"/>
    </row>
    <row r="42" spans="1:11" s="153" customFormat="1" ht="18.75" customHeight="1">
      <c r="A42"/>
      <c r="B42" s="505" t="s">
        <v>1538</v>
      </c>
      <c r="C42" s="443">
        <f>SUM(C37:C41)</f>
        <v>0</v>
      </c>
      <c r="D42" s="443">
        <f>SUM(D37:D41)</f>
        <v>0</v>
      </c>
      <c r="E42" s="443">
        <f>SUM(E37:E41)</f>
        <v>0</v>
      </c>
      <c r="F42" s="443">
        <f>SUM(F37:F41)</f>
        <v>0</v>
      </c>
      <c r="G42" s="3" t="s">
        <v>573</v>
      </c>
      <c r="H42" s="504" t="s">
        <v>182</v>
      </c>
      <c r="I42" s="141"/>
      <c r="J42" s="141"/>
      <c r="K42" s="141"/>
    </row>
    <row r="43" spans="1:11">
      <c r="A43"/>
      <c r="B43" s="38"/>
      <c r="C43" s="33"/>
      <c r="D43" s="33"/>
      <c r="E43" s="33"/>
      <c r="F43" s="33"/>
      <c r="G43" s="33"/>
      <c r="H43" s="33"/>
      <c r="I43" s="33"/>
      <c r="J43" s="33"/>
    </row>
  </sheetData>
  <sheetProtection password="F015" sheet="1" objects="1" scenarios="1"/>
  <customSheetViews>
    <customSheetView guid="{E4F26FFA-5313-49C9-9365-CBA576C57791}" showGridLines="0" fitToPage="1" showRuler="0">
      <selection activeCell="D16" sqref="D16"/>
      <pageMargins left="0.74803149606299213" right="0.74803149606299213" top="0.98425196850393704" bottom="0.98425196850393704" header="0.51181102362204722" footer="0.51181102362204722"/>
      <pageSetup paperSize="9" scale="94" orientation="landscape" horizontalDpi="300" verticalDpi="300" r:id="rId1"/>
      <headerFooter alignWithMargins="0"/>
    </customSheetView>
  </customSheetViews>
  <phoneticPr fontId="0" type="noConversion"/>
  <printOptions gridLinesSet="0"/>
  <pageMargins left="0.74803149606299213" right="0.34" top="0.36" bottom="0.38" header="0.21" footer="0.2"/>
  <pageSetup paperSize="9" scale="56" orientation="landscape" horizontalDpi="300" verticalDpi="300" r:id="rId2"/>
  <headerFooter alignWithMargins="0"/>
  <ignoredErrors>
    <ignoredError sqref="C10:D10 C33:F33 E15:E16 G36:G42 E11:E12 G34:G35 E13 E17:E2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52"/>
  <sheetViews>
    <sheetView showGridLines="0" zoomScale="80" zoomScaleNormal="80" workbookViewId="0"/>
  </sheetViews>
  <sheetFormatPr defaultColWidth="10.7109375" defaultRowHeight="12.75"/>
  <cols>
    <col min="1" max="1" width="4.7109375" style="17" customWidth="1"/>
    <col min="2" max="2" width="57.42578125" style="19" customWidth="1"/>
    <col min="3" max="24" width="12.85546875" style="17" customWidth="1"/>
    <col min="25" max="16384" width="10.7109375" style="17"/>
  </cols>
  <sheetData>
    <row r="1" spans="1:13" ht="15.75">
      <c r="A1" s="33"/>
      <c r="B1" s="42" t="s">
        <v>158</v>
      </c>
      <c r="C1" s="33"/>
      <c r="D1" s="33"/>
      <c r="E1" s="33"/>
      <c r="F1" s="33"/>
      <c r="G1" s="33"/>
      <c r="H1" s="33"/>
      <c r="I1" s="33"/>
      <c r="J1" s="33"/>
      <c r="K1" s="33"/>
      <c r="L1" s="33"/>
      <c r="M1" s="33"/>
    </row>
    <row r="2" spans="1:13">
      <c r="A2" s="33"/>
      <c r="B2" s="43"/>
      <c r="C2" s="33"/>
      <c r="D2" s="33"/>
      <c r="E2" s="33"/>
      <c r="F2" s="33"/>
      <c r="G2" s="33"/>
      <c r="H2" s="33"/>
      <c r="I2" s="33"/>
      <c r="J2" s="33"/>
      <c r="K2" s="33"/>
      <c r="L2" s="33"/>
      <c r="M2" s="33"/>
    </row>
    <row r="3" spans="1:13">
      <c r="A3" s="34"/>
      <c r="B3" s="44" t="s">
        <v>1456</v>
      </c>
      <c r="C3" s="34"/>
      <c r="D3" s="33"/>
      <c r="E3" s="34"/>
      <c r="F3" s="34"/>
      <c r="G3" s="33"/>
      <c r="H3" s="33"/>
      <c r="I3" s="34"/>
      <c r="J3" s="33"/>
      <c r="K3" s="33"/>
      <c r="L3" s="33"/>
      <c r="M3" s="33"/>
    </row>
    <row r="4" spans="1:13">
      <c r="A4" s="34"/>
      <c r="B4" s="101" t="s">
        <v>873</v>
      </c>
      <c r="C4" s="34"/>
      <c r="D4" s="33"/>
      <c r="E4" s="34"/>
      <c r="F4" s="34"/>
      <c r="G4" s="33"/>
      <c r="H4" s="33"/>
      <c r="I4" s="34"/>
      <c r="J4" s="33"/>
      <c r="K4" s="33"/>
      <c r="L4" s="33"/>
      <c r="M4" s="33"/>
    </row>
    <row r="5" spans="1:13">
      <c r="A5" s="34"/>
      <c r="B5" s="44" t="s">
        <v>48</v>
      </c>
      <c r="C5" s="34"/>
      <c r="D5" s="33"/>
      <c r="E5" s="34"/>
      <c r="F5" s="34"/>
      <c r="G5" s="33"/>
      <c r="H5" s="33"/>
      <c r="I5" s="34"/>
      <c r="J5" s="33"/>
      <c r="K5" s="33"/>
      <c r="L5" s="33"/>
      <c r="M5" s="33"/>
    </row>
    <row r="6" spans="1:13" s="446" customFormat="1">
      <c r="A6" s="449"/>
      <c r="B6" s="144"/>
      <c r="C6" s="449"/>
      <c r="D6" s="448"/>
      <c r="E6" s="449"/>
      <c r="F6" s="449"/>
      <c r="G6" s="448"/>
      <c r="H6" s="448"/>
      <c r="I6" s="449"/>
      <c r="J6" s="448"/>
      <c r="K6" s="448"/>
      <c r="L6" s="448"/>
      <c r="M6" s="448"/>
    </row>
    <row r="7" spans="1:13">
      <c r="A7"/>
      <c r="C7" s="34"/>
      <c r="D7" s="33"/>
      <c r="E7" s="1239" t="s">
        <v>1635</v>
      </c>
      <c r="F7" s="1239">
        <v>1</v>
      </c>
      <c r="G7" s="33"/>
      <c r="H7" s="33"/>
      <c r="I7" s="34"/>
      <c r="J7" s="33"/>
      <c r="K7" s="33"/>
      <c r="L7" s="33"/>
      <c r="M7" s="33"/>
    </row>
    <row r="8" spans="1:13">
      <c r="A8"/>
      <c r="B8" s="529"/>
      <c r="C8" s="2" t="s">
        <v>1209</v>
      </c>
      <c r="D8" s="2" t="s">
        <v>1210</v>
      </c>
      <c r="E8" s="2" t="s">
        <v>95</v>
      </c>
      <c r="F8" s="530"/>
    </row>
    <row r="9" spans="1:13" s="12" customFormat="1" ht="15">
      <c r="A9" s="141"/>
      <c r="B9" s="531" t="s">
        <v>716</v>
      </c>
      <c r="C9" s="453" t="s">
        <v>1457</v>
      </c>
      <c r="D9" s="453" t="s">
        <v>1458</v>
      </c>
      <c r="E9" s="532"/>
      <c r="F9" s="477"/>
    </row>
    <row r="10" spans="1:13">
      <c r="A10"/>
      <c r="B10" s="533"/>
      <c r="C10" s="453" t="s">
        <v>33</v>
      </c>
      <c r="D10" s="455" t="s">
        <v>119</v>
      </c>
      <c r="E10" s="534"/>
      <c r="F10" s="477" t="s">
        <v>141</v>
      </c>
    </row>
    <row r="11" spans="1:13" ht="13.5" thickBot="1">
      <c r="A11"/>
      <c r="B11" s="535"/>
      <c r="C11" s="129" t="s">
        <v>97</v>
      </c>
      <c r="D11" s="454" t="s">
        <v>97</v>
      </c>
      <c r="E11" s="3" t="s">
        <v>96</v>
      </c>
      <c r="F11" s="477" t="s">
        <v>142</v>
      </c>
    </row>
    <row r="12" spans="1:13" ht="19.5" customHeight="1">
      <c r="A12"/>
      <c r="B12" s="501" t="s">
        <v>395</v>
      </c>
      <c r="C12" s="85"/>
      <c r="D12" s="911"/>
      <c r="E12" s="536"/>
      <c r="F12" s="471"/>
    </row>
    <row r="13" spans="1:13" ht="18.75" customHeight="1">
      <c r="A13"/>
      <c r="B13" s="480" t="s">
        <v>397</v>
      </c>
      <c r="C13" s="1196"/>
      <c r="D13" s="1205"/>
      <c r="E13" s="3" t="s">
        <v>15</v>
      </c>
      <c r="F13" s="471" t="s">
        <v>98</v>
      </c>
    </row>
    <row r="14" spans="1:13" ht="18.75" customHeight="1">
      <c r="A14"/>
      <c r="B14" s="537" t="s">
        <v>1119</v>
      </c>
      <c r="C14" s="1196"/>
      <c r="D14" s="1205"/>
      <c r="E14" s="3" t="s">
        <v>574</v>
      </c>
      <c r="F14" s="471" t="s">
        <v>98</v>
      </c>
    </row>
    <row r="15" spans="1:13" ht="18.75" customHeight="1">
      <c r="A15"/>
      <c r="B15" s="537" t="s">
        <v>938</v>
      </c>
      <c r="C15" s="1196"/>
      <c r="D15" s="1205"/>
      <c r="E15" s="3" t="s">
        <v>274</v>
      </c>
      <c r="F15" s="471" t="s">
        <v>182</v>
      </c>
    </row>
    <row r="16" spans="1:13" s="153" customFormat="1" ht="18.75" customHeight="1">
      <c r="A16"/>
      <c r="B16" s="537" t="s">
        <v>1281</v>
      </c>
      <c r="C16" s="1196"/>
      <c r="D16" s="1205"/>
      <c r="E16" s="3" t="s">
        <v>1021</v>
      </c>
      <c r="F16" s="471" t="s">
        <v>182</v>
      </c>
    </row>
    <row r="17" spans="1:7" ht="18.75" customHeight="1">
      <c r="A17"/>
      <c r="B17" s="537" t="s">
        <v>1120</v>
      </c>
      <c r="C17" s="1196"/>
      <c r="D17" s="1205"/>
      <c r="E17" s="3" t="s">
        <v>31</v>
      </c>
      <c r="F17" s="471" t="s">
        <v>98</v>
      </c>
    </row>
    <row r="18" spans="1:7" ht="18.75" customHeight="1">
      <c r="A18"/>
      <c r="B18" s="537" t="s">
        <v>939</v>
      </c>
      <c r="C18" s="1196"/>
      <c r="D18" s="1205"/>
      <c r="E18" s="3" t="s">
        <v>1020</v>
      </c>
      <c r="F18" s="471" t="s">
        <v>182</v>
      </c>
    </row>
    <row r="19" spans="1:7" ht="18.75" customHeight="1">
      <c r="A19"/>
      <c r="B19" s="537" t="s">
        <v>1121</v>
      </c>
      <c r="C19" s="1196"/>
      <c r="D19" s="1205"/>
      <c r="E19" s="3" t="s">
        <v>275</v>
      </c>
      <c r="F19" s="471" t="s">
        <v>98</v>
      </c>
    </row>
    <row r="20" spans="1:7" ht="18.75" customHeight="1">
      <c r="A20"/>
      <c r="B20" s="485" t="s">
        <v>1122</v>
      </c>
      <c r="C20" s="1196"/>
      <c r="D20" s="1205"/>
      <c r="E20" s="3" t="s">
        <v>32</v>
      </c>
      <c r="F20" s="471" t="s">
        <v>98</v>
      </c>
    </row>
    <row r="21" spans="1:7" ht="18.75" customHeight="1">
      <c r="A21"/>
      <c r="B21" s="485" t="s">
        <v>941</v>
      </c>
      <c r="C21" s="1196"/>
      <c r="D21" s="1205"/>
      <c r="E21" s="3" t="s">
        <v>1034</v>
      </c>
      <c r="F21" s="471" t="s">
        <v>182</v>
      </c>
    </row>
    <row r="22" spans="1:7" ht="18.75" customHeight="1">
      <c r="A22"/>
      <c r="B22" s="485" t="s">
        <v>904</v>
      </c>
      <c r="C22" s="1196"/>
      <c r="D22" s="1205"/>
      <c r="E22" s="3" t="s">
        <v>985</v>
      </c>
      <c r="F22" s="471" t="s">
        <v>182</v>
      </c>
    </row>
    <row r="23" spans="1:7" ht="18.75" customHeight="1">
      <c r="A23"/>
      <c r="B23" s="485" t="s">
        <v>940</v>
      </c>
      <c r="C23" s="1196"/>
      <c r="D23" s="1205"/>
      <c r="E23" s="3" t="s">
        <v>276</v>
      </c>
      <c r="F23" s="471" t="s">
        <v>98</v>
      </c>
    </row>
    <row r="24" spans="1:7" ht="18.75" customHeight="1">
      <c r="A24"/>
      <c r="B24" s="480" t="s">
        <v>398</v>
      </c>
      <c r="C24" s="1196"/>
      <c r="D24" s="1205"/>
      <c r="E24" s="3" t="s">
        <v>4</v>
      </c>
      <c r="F24" s="471" t="s">
        <v>98</v>
      </c>
    </row>
    <row r="25" spans="1:7" ht="18.75" customHeight="1">
      <c r="A25"/>
      <c r="B25" s="480" t="s">
        <v>133</v>
      </c>
      <c r="C25" s="1196"/>
      <c r="D25" s="1205"/>
      <c r="E25" s="3" t="s">
        <v>277</v>
      </c>
      <c r="F25" s="471" t="s">
        <v>98</v>
      </c>
    </row>
    <row r="26" spans="1:7" ht="18.75" customHeight="1">
      <c r="A26"/>
      <c r="B26" s="538" t="s">
        <v>1208</v>
      </c>
      <c r="C26" s="1196"/>
      <c r="D26" s="1205"/>
      <c r="E26" s="3" t="s">
        <v>5</v>
      </c>
      <c r="F26" s="471" t="s">
        <v>182</v>
      </c>
      <c r="G26" s="1142"/>
    </row>
    <row r="27" spans="1:7" ht="18.75" customHeight="1" thickBot="1">
      <c r="A27"/>
      <c r="B27" s="1227" t="s">
        <v>406</v>
      </c>
      <c r="C27" s="1197"/>
      <c r="D27" s="1197"/>
      <c r="E27" s="3" t="s">
        <v>278</v>
      </c>
      <c r="F27" s="471" t="s">
        <v>43</v>
      </c>
      <c r="G27" s="1142"/>
    </row>
    <row r="28" spans="1:7" ht="18.75" customHeight="1">
      <c r="A28"/>
      <c r="B28" s="539" t="s">
        <v>400</v>
      </c>
      <c r="C28" s="443">
        <f>SUM(C13:C27)</f>
        <v>0</v>
      </c>
      <c r="D28" s="443">
        <f t="shared" ref="D28" si="0">SUM(D13:D27)</f>
        <v>0</v>
      </c>
      <c r="E28" s="3" t="s">
        <v>6</v>
      </c>
      <c r="F28" s="471" t="s">
        <v>98</v>
      </c>
    </row>
    <row r="29" spans="1:7" ht="18.75" customHeight="1">
      <c r="A29"/>
      <c r="B29" s="469" t="s">
        <v>396</v>
      </c>
      <c r="C29" s="540"/>
      <c r="D29" s="164"/>
      <c r="E29" s="536"/>
      <c r="F29" s="471" t="s">
        <v>98</v>
      </c>
    </row>
    <row r="30" spans="1:7" ht="18.75" customHeight="1">
      <c r="A30"/>
      <c r="B30" s="480" t="s">
        <v>397</v>
      </c>
      <c r="C30" s="1196"/>
      <c r="D30" s="1205"/>
      <c r="E30" s="3" t="s">
        <v>7</v>
      </c>
      <c r="F30" s="471" t="s">
        <v>98</v>
      </c>
    </row>
    <row r="31" spans="1:7" ht="18.75" customHeight="1">
      <c r="A31"/>
      <c r="B31" s="537" t="s">
        <v>1119</v>
      </c>
      <c r="C31" s="1196"/>
      <c r="D31" s="1205"/>
      <c r="E31" s="3" t="s">
        <v>1024</v>
      </c>
      <c r="F31" s="471" t="s">
        <v>98</v>
      </c>
    </row>
    <row r="32" spans="1:7" ht="18.75" customHeight="1">
      <c r="A32"/>
      <c r="B32" s="537" t="s">
        <v>938</v>
      </c>
      <c r="C32" s="1196"/>
      <c r="D32" s="1205"/>
      <c r="E32" s="3" t="s">
        <v>280</v>
      </c>
      <c r="F32" s="471" t="s">
        <v>182</v>
      </c>
    </row>
    <row r="33" spans="1:13" ht="18.75" customHeight="1">
      <c r="A33"/>
      <c r="B33" s="537" t="s">
        <v>1120</v>
      </c>
      <c r="C33" s="1196"/>
      <c r="D33" s="1205"/>
      <c r="E33" s="3" t="s">
        <v>16</v>
      </c>
      <c r="F33" s="471" t="s">
        <v>98</v>
      </c>
    </row>
    <row r="34" spans="1:13" ht="18.75" customHeight="1">
      <c r="A34"/>
      <c r="B34" s="537" t="s">
        <v>939</v>
      </c>
      <c r="C34" s="1196"/>
      <c r="D34" s="1205"/>
      <c r="E34" s="3" t="s">
        <v>1003</v>
      </c>
      <c r="F34" s="471" t="s">
        <v>182</v>
      </c>
    </row>
    <row r="35" spans="1:13" ht="18.75" customHeight="1">
      <c r="A35"/>
      <c r="B35" s="537" t="s">
        <v>1121</v>
      </c>
      <c r="C35" s="1196"/>
      <c r="D35" s="1205"/>
      <c r="E35" s="3" t="s">
        <v>281</v>
      </c>
      <c r="F35" s="471" t="s">
        <v>98</v>
      </c>
    </row>
    <row r="36" spans="1:13" ht="18.75" customHeight="1">
      <c r="A36"/>
      <c r="B36" s="485" t="s">
        <v>1122</v>
      </c>
      <c r="C36" s="1196"/>
      <c r="D36" s="1205"/>
      <c r="E36" s="3" t="s">
        <v>17</v>
      </c>
      <c r="F36" s="471" t="s">
        <v>98</v>
      </c>
    </row>
    <row r="37" spans="1:13" ht="18.75" customHeight="1">
      <c r="A37"/>
      <c r="B37" s="485" t="s">
        <v>904</v>
      </c>
      <c r="C37" s="1196"/>
      <c r="D37" s="1205"/>
      <c r="E37" s="3" t="s">
        <v>1035</v>
      </c>
      <c r="F37" s="471" t="s">
        <v>182</v>
      </c>
    </row>
    <row r="38" spans="1:13" ht="18.75" customHeight="1">
      <c r="A38"/>
      <c r="B38" s="485" t="s">
        <v>940</v>
      </c>
      <c r="C38" s="1196"/>
      <c r="D38" s="1205"/>
      <c r="E38" s="3" t="s">
        <v>282</v>
      </c>
      <c r="F38" s="471" t="s">
        <v>98</v>
      </c>
    </row>
    <row r="39" spans="1:13" ht="18.75" customHeight="1">
      <c r="A39"/>
      <c r="B39" s="480" t="s">
        <v>398</v>
      </c>
      <c r="C39" s="1196"/>
      <c r="D39" s="1205"/>
      <c r="E39" s="3" t="s">
        <v>283</v>
      </c>
      <c r="F39" s="471" t="s">
        <v>98</v>
      </c>
    </row>
    <row r="40" spans="1:13" ht="20.25" customHeight="1" thickBot="1">
      <c r="A40"/>
      <c r="B40" s="480" t="s">
        <v>133</v>
      </c>
      <c r="C40" s="1196"/>
      <c r="D40" s="1205"/>
      <c r="E40" s="3" t="s">
        <v>284</v>
      </c>
      <c r="F40" s="471" t="s">
        <v>98</v>
      </c>
    </row>
    <row r="41" spans="1:13" ht="18.75" customHeight="1">
      <c r="A41"/>
      <c r="B41" s="516" t="s">
        <v>399</v>
      </c>
      <c r="C41" s="443">
        <f>SUM(C30:C40)</f>
        <v>0</v>
      </c>
      <c r="D41" s="443">
        <f t="shared" ref="D41" si="1">SUM(D30:D40)</f>
        <v>0</v>
      </c>
      <c r="E41" s="3" t="s">
        <v>285</v>
      </c>
      <c r="F41" s="471" t="s">
        <v>98</v>
      </c>
    </row>
    <row r="42" spans="1:13">
      <c r="A42" s="33"/>
      <c r="B42"/>
      <c r="C42"/>
      <c r="D42"/>
      <c r="E42"/>
      <c r="F42" s="33"/>
      <c r="G42" s="33"/>
      <c r="H42" s="33"/>
      <c r="I42" s="33"/>
      <c r="J42" s="33"/>
      <c r="K42" s="33"/>
      <c r="L42" s="33"/>
      <c r="M42" s="33"/>
    </row>
    <row r="43" spans="1:13" s="446" customFormat="1">
      <c r="A43" s="448"/>
      <c r="B43"/>
      <c r="C43"/>
      <c r="D43"/>
      <c r="E43"/>
      <c r="F43" s="448"/>
      <c r="G43" s="1239" t="s">
        <v>1635</v>
      </c>
      <c r="H43" s="1239">
        <v>2</v>
      </c>
      <c r="I43" s="448"/>
      <c r="J43" s="448"/>
      <c r="K43" s="448"/>
      <c r="L43" s="448"/>
      <c r="M43" s="448"/>
    </row>
    <row r="44" spans="1:13">
      <c r="A44" s="33"/>
      <c r="B44" s="440"/>
      <c r="C44" s="2" t="s">
        <v>802</v>
      </c>
      <c r="D44" s="2" t="s">
        <v>803</v>
      </c>
      <c r="E44" s="2" t="s">
        <v>804</v>
      </c>
      <c r="F44" s="2" t="s">
        <v>805</v>
      </c>
      <c r="G44" s="2" t="s">
        <v>95</v>
      </c>
      <c r="H44" s="478"/>
      <c r="I44" s="33"/>
      <c r="J44" s="33"/>
      <c r="K44" s="33"/>
      <c r="L44" s="33"/>
      <c r="M44" s="33"/>
    </row>
    <row r="45" spans="1:13">
      <c r="A45" s="33"/>
      <c r="B45" s="420" t="s">
        <v>1123</v>
      </c>
      <c r="C45" s="462" t="s">
        <v>1457</v>
      </c>
      <c r="D45" s="462" t="s">
        <v>1457</v>
      </c>
      <c r="E45" s="462" t="s">
        <v>1458</v>
      </c>
      <c r="F45" s="462" t="s">
        <v>1458</v>
      </c>
      <c r="G45" s="534"/>
      <c r="H45" s="477" t="s">
        <v>141</v>
      </c>
      <c r="I45" s="33"/>
      <c r="J45" s="33"/>
      <c r="K45" s="33"/>
      <c r="L45" s="33"/>
      <c r="M45" s="33"/>
    </row>
    <row r="46" spans="1:13" ht="18.75" customHeight="1" thickBot="1">
      <c r="A46" s="33"/>
      <c r="B46" s="541"/>
      <c r="C46" s="367" t="s">
        <v>97</v>
      </c>
      <c r="D46" s="367" t="s">
        <v>118</v>
      </c>
      <c r="E46" s="367" t="s">
        <v>97</v>
      </c>
      <c r="F46" s="534" t="s">
        <v>118</v>
      </c>
      <c r="G46" s="3" t="s">
        <v>96</v>
      </c>
      <c r="H46" s="494" t="s">
        <v>142</v>
      </c>
      <c r="I46" s="33"/>
      <c r="J46" s="33"/>
      <c r="K46" s="33"/>
      <c r="L46" s="33"/>
      <c r="M46" s="33"/>
    </row>
    <row r="47" spans="1:13" ht="18" customHeight="1">
      <c r="A47" s="33"/>
      <c r="B47" s="542" t="s">
        <v>84</v>
      </c>
      <c r="C47" s="444"/>
      <c r="D47" s="511"/>
      <c r="E47" s="404"/>
      <c r="F47" s="511"/>
      <c r="G47" s="3" t="s">
        <v>15</v>
      </c>
      <c r="H47" s="341" t="s">
        <v>98</v>
      </c>
      <c r="I47" s="33"/>
      <c r="J47" s="33"/>
      <c r="K47" s="33"/>
      <c r="L47" s="33"/>
      <c r="M47" s="33"/>
    </row>
    <row r="48" spans="1:13" ht="18" customHeight="1">
      <c r="A48" s="33"/>
      <c r="B48" s="542" t="s">
        <v>85</v>
      </c>
      <c r="C48" s="511"/>
      <c r="D48" s="444"/>
      <c r="E48" s="511"/>
      <c r="F48" s="404"/>
      <c r="G48" s="3" t="s">
        <v>274</v>
      </c>
      <c r="H48" s="341" t="s">
        <v>98</v>
      </c>
      <c r="I48" s="33"/>
      <c r="J48" s="33"/>
      <c r="K48" s="33"/>
      <c r="L48" s="33"/>
      <c r="M48" s="33"/>
    </row>
    <row r="49" spans="1:13" ht="18" customHeight="1">
      <c r="A49" s="33"/>
      <c r="B49" s="543" t="s">
        <v>654</v>
      </c>
      <c r="C49" s="444"/>
      <c r="D49" s="284"/>
      <c r="E49" s="404"/>
      <c r="F49" s="284"/>
      <c r="G49" s="3" t="s">
        <v>31</v>
      </c>
      <c r="H49" s="490" t="s">
        <v>98</v>
      </c>
      <c r="I49" s="33"/>
      <c r="J49" s="33"/>
      <c r="K49" s="33"/>
      <c r="L49" s="33"/>
      <c r="M49" s="33"/>
    </row>
    <row r="51" spans="1:13">
      <c r="A51"/>
    </row>
    <row r="52" spans="1:13">
      <c r="A52"/>
    </row>
  </sheetData>
  <sheetProtection password="F015" sheet="1" objects="1" scenarios="1"/>
  <customSheetViews>
    <customSheetView guid="{E4F26FFA-5313-49C9-9365-CBA576C57791}" scale="85" showGridLines="0" fitToPage="1" showRuler="0">
      <selection activeCell="E15" sqref="E15"/>
      <pageMargins left="0.74803149606299213" right="0.74803149606299213" top="0.98425196850393704" bottom="0.98425196850393704" header="0.51181102362204722" footer="0.51181102362204722"/>
      <pageSetup paperSize="9" scale="80" orientation="portrait" horizontalDpi="300" verticalDpi="300" r:id="rId1"/>
      <headerFooter alignWithMargins="0"/>
    </customSheetView>
  </customSheetViews>
  <phoneticPr fontId="0" type="noConversion"/>
  <printOptions headings="1" gridLinesSet="0"/>
  <pageMargins left="0.74803149606299213" right="0.35433070866141736" top="0.35433070866141736" bottom="0.39370078740157483" header="0.19685039370078741" footer="0.19685039370078741"/>
  <pageSetup paperSize="9" scale="25" orientation="portrait" horizontalDpi="300" verticalDpi="300" r:id="rId2"/>
  <headerFooter alignWithMargins="0"/>
  <ignoredErrors>
    <ignoredError sqref="C46 E46 G47:G49 C11"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J109"/>
  <sheetViews>
    <sheetView showGridLines="0" zoomScale="80" zoomScaleNormal="80" workbookViewId="0"/>
  </sheetViews>
  <sheetFormatPr defaultColWidth="10.7109375" defaultRowHeight="12.75"/>
  <cols>
    <col min="1" max="1" width="7.140625" style="20" customWidth="1"/>
    <col min="2" max="2" width="84.28515625" style="15" bestFit="1" customWidth="1"/>
    <col min="3" max="6" width="15.5703125" style="20" customWidth="1"/>
    <col min="7" max="7" width="12.28515625" style="20" customWidth="1"/>
    <col min="8" max="8" width="12.7109375" style="20" customWidth="1"/>
    <col min="9" max="16384" width="10.7109375" style="20"/>
  </cols>
  <sheetData>
    <row r="1" spans="1:10">
      <c r="A1" s="32"/>
      <c r="B1" s="44" t="s">
        <v>158</v>
      </c>
      <c r="C1" s="32"/>
      <c r="D1" s="32"/>
      <c r="E1" s="32"/>
      <c r="F1" s="32"/>
      <c r="G1" s="32"/>
      <c r="H1" s="32"/>
      <c r="I1" s="32"/>
      <c r="J1" s="32"/>
    </row>
    <row r="2" spans="1:10">
      <c r="A2" s="32"/>
      <c r="B2" s="72"/>
      <c r="C2" s="32"/>
      <c r="D2" s="32"/>
      <c r="E2" s="32"/>
      <c r="F2" s="32"/>
      <c r="G2" s="32"/>
      <c r="H2" s="32"/>
      <c r="I2" s="32"/>
      <c r="J2" s="32"/>
    </row>
    <row r="3" spans="1:10">
      <c r="A3" s="32"/>
      <c r="B3" s="44" t="s">
        <v>1456</v>
      </c>
      <c r="C3" s="32"/>
      <c r="D3" s="32"/>
      <c r="E3" s="32"/>
      <c r="F3" s="32"/>
      <c r="G3" s="32"/>
      <c r="H3" s="32"/>
      <c r="I3" s="32"/>
      <c r="J3" s="32"/>
    </row>
    <row r="4" spans="1:10">
      <c r="A4" s="32"/>
      <c r="B4" s="104" t="s">
        <v>695</v>
      </c>
      <c r="C4" s="32"/>
      <c r="D4" s="32"/>
      <c r="E4" s="32"/>
      <c r="F4" s="32"/>
      <c r="G4" s="32"/>
      <c r="H4" s="32"/>
      <c r="I4" s="32"/>
      <c r="J4" s="32"/>
    </row>
    <row r="5" spans="1:10">
      <c r="A5" s="32"/>
      <c r="B5" s="32"/>
      <c r="C5" s="32"/>
      <c r="D5" s="32"/>
      <c r="E5" s="32"/>
      <c r="F5" s="32"/>
      <c r="G5" s="32"/>
      <c r="H5" s="32"/>
      <c r="I5" s="32"/>
      <c r="J5" s="32"/>
    </row>
    <row r="6" spans="1:10">
      <c r="A6" s="32"/>
      <c r="B6" s="44" t="s">
        <v>48</v>
      </c>
      <c r="C6" s="32"/>
      <c r="D6" s="32"/>
      <c r="E6" s="32"/>
      <c r="F6" s="32"/>
      <c r="G6" s="32"/>
      <c r="H6" s="32"/>
      <c r="I6" s="32"/>
      <c r="J6" s="32"/>
    </row>
    <row r="7" spans="1:10">
      <c r="A7" s="32"/>
      <c r="B7" s="74"/>
      <c r="C7" s="32"/>
      <c r="D7" s="80"/>
      <c r="E7" s="1239" t="s">
        <v>1635</v>
      </c>
      <c r="F7" s="1239">
        <v>1</v>
      </c>
      <c r="G7" s="32"/>
      <c r="H7" s="32"/>
      <c r="I7" s="32"/>
      <c r="J7" s="32"/>
    </row>
    <row r="8" spans="1:10" s="29" customFormat="1">
      <c r="A8" s="87"/>
      <c r="B8" s="6"/>
      <c r="C8" s="5" t="s">
        <v>567</v>
      </c>
      <c r="D8" s="5" t="s">
        <v>568</v>
      </c>
      <c r="E8" s="5" t="s">
        <v>95</v>
      </c>
      <c r="F8" s="10"/>
      <c r="G8" s="87"/>
      <c r="H8" s="87"/>
      <c r="I8" s="87"/>
    </row>
    <row r="9" spans="1:10" s="29" customFormat="1">
      <c r="A9" s="87"/>
      <c r="B9" s="7" t="s">
        <v>717</v>
      </c>
      <c r="C9" s="123" t="s">
        <v>1457</v>
      </c>
      <c r="D9" s="462" t="s">
        <v>1458</v>
      </c>
      <c r="E9" s="9"/>
      <c r="F9" s="8" t="s">
        <v>141</v>
      </c>
      <c r="G9" s="87"/>
      <c r="H9" s="87"/>
      <c r="I9" s="87"/>
    </row>
    <row r="10" spans="1:10" s="29" customFormat="1">
      <c r="A10" s="87"/>
      <c r="B10" s="198"/>
      <c r="C10" s="155" t="s">
        <v>97</v>
      </c>
      <c r="D10" s="155" t="s">
        <v>97</v>
      </c>
      <c r="E10" s="188" t="s">
        <v>96</v>
      </c>
      <c r="F10" s="8" t="s">
        <v>142</v>
      </c>
      <c r="G10" s="87"/>
      <c r="H10" s="87"/>
      <c r="I10" s="87"/>
    </row>
    <row r="11" spans="1:10" s="29" customFormat="1" ht="19.5" customHeight="1">
      <c r="A11" s="87"/>
      <c r="B11" s="199" t="s">
        <v>395</v>
      </c>
      <c r="C11" s="200"/>
      <c r="D11" s="201"/>
      <c r="E11" s="202"/>
      <c r="F11" s="203"/>
      <c r="G11" s="87"/>
      <c r="H11" s="87"/>
      <c r="I11" s="87"/>
    </row>
    <row r="12" spans="1:10" s="29" customFormat="1" ht="18.75" customHeight="1">
      <c r="A12" s="87"/>
      <c r="B12" s="204" t="s">
        <v>942</v>
      </c>
      <c r="C12" s="190"/>
      <c r="D12" s="205"/>
      <c r="E12" s="188" t="s">
        <v>15</v>
      </c>
      <c r="F12" s="206" t="s">
        <v>98</v>
      </c>
      <c r="G12" s="87"/>
      <c r="H12" s="87"/>
      <c r="I12" s="87"/>
    </row>
    <row r="13" spans="1:10" s="29" customFormat="1" ht="18.75" customHeight="1">
      <c r="A13" s="87"/>
      <c r="B13" s="204" t="s">
        <v>943</v>
      </c>
      <c r="C13" s="190"/>
      <c r="D13" s="205"/>
      <c r="E13" s="188" t="s">
        <v>274</v>
      </c>
      <c r="F13" s="206" t="s">
        <v>182</v>
      </c>
      <c r="G13" s="87"/>
      <c r="H13" s="87"/>
      <c r="I13" s="87"/>
    </row>
    <row r="14" spans="1:10" s="29" customFormat="1" ht="18.75" customHeight="1">
      <c r="A14" s="87"/>
      <c r="B14" s="207" t="s">
        <v>261</v>
      </c>
      <c r="C14" s="190"/>
      <c r="D14" s="205"/>
      <c r="E14" s="188" t="s">
        <v>31</v>
      </c>
      <c r="F14" s="206" t="s">
        <v>98</v>
      </c>
      <c r="G14" s="87"/>
      <c r="H14" s="87"/>
      <c r="I14" s="87"/>
    </row>
    <row r="15" spans="1:10" s="29" customFormat="1" ht="18.75" customHeight="1">
      <c r="A15" s="87"/>
      <c r="B15" s="207" t="s">
        <v>262</v>
      </c>
      <c r="C15" s="190"/>
      <c r="D15" s="205"/>
      <c r="E15" s="188" t="s">
        <v>32</v>
      </c>
      <c r="F15" s="206" t="s">
        <v>98</v>
      </c>
      <c r="G15" s="87"/>
      <c r="H15" s="87"/>
      <c r="I15" s="87"/>
    </row>
    <row r="16" spans="1:10" s="29" customFormat="1" ht="18.75" customHeight="1">
      <c r="A16" s="87"/>
      <c r="B16" s="204" t="s">
        <v>944</v>
      </c>
      <c r="C16" s="190"/>
      <c r="D16" s="205"/>
      <c r="E16" s="188" t="s">
        <v>276</v>
      </c>
      <c r="F16" s="206" t="s">
        <v>182</v>
      </c>
      <c r="G16" s="87"/>
      <c r="H16" s="87"/>
      <c r="I16" s="87"/>
    </row>
    <row r="17" spans="1:10" s="29" customFormat="1" ht="18.75" customHeight="1">
      <c r="A17" s="87"/>
      <c r="B17" s="207" t="s">
        <v>263</v>
      </c>
      <c r="C17" s="190"/>
      <c r="D17" s="205"/>
      <c r="E17" s="188" t="s">
        <v>4</v>
      </c>
      <c r="F17" s="206" t="s">
        <v>98</v>
      </c>
      <c r="G17" s="87"/>
      <c r="H17" s="87"/>
      <c r="I17" s="87"/>
    </row>
    <row r="18" spans="1:10" s="29" customFormat="1" ht="18.75" customHeight="1">
      <c r="A18" s="87"/>
      <c r="B18" s="207" t="s">
        <v>264</v>
      </c>
      <c r="C18" s="908">
        <f>'28. C&amp;O'!C28</f>
        <v>0</v>
      </c>
      <c r="D18" s="908">
        <f>'28. C&amp;O'!H28</f>
        <v>0</v>
      </c>
      <c r="E18" s="188" t="s">
        <v>5</v>
      </c>
      <c r="F18" s="206" t="s">
        <v>98</v>
      </c>
      <c r="G18" s="194"/>
      <c r="H18" s="87"/>
      <c r="I18" s="87"/>
    </row>
    <row r="19" spans="1:10" s="29" customFormat="1" ht="18.75" customHeight="1">
      <c r="A19" s="87"/>
      <c r="B19" s="207" t="s">
        <v>1182</v>
      </c>
      <c r="C19" s="190"/>
      <c r="D19" s="205"/>
      <c r="E19" s="188">
        <v>145</v>
      </c>
      <c r="F19" s="206" t="s">
        <v>98</v>
      </c>
      <c r="G19" s="87"/>
      <c r="H19" s="87"/>
      <c r="I19" s="87"/>
    </row>
    <row r="20" spans="1:10" s="29" customFormat="1" ht="18.75" customHeight="1" thickBot="1">
      <c r="A20" s="87"/>
      <c r="B20" s="207" t="s">
        <v>1183</v>
      </c>
      <c r="C20" s="190"/>
      <c r="D20" s="205"/>
      <c r="E20" s="188" t="s">
        <v>6</v>
      </c>
      <c r="F20" s="206" t="s">
        <v>98</v>
      </c>
      <c r="G20" s="87"/>
      <c r="H20" s="87"/>
      <c r="I20" s="87"/>
    </row>
    <row r="21" spans="1:10" s="29" customFormat="1" ht="18.75" customHeight="1" thickTop="1">
      <c r="A21" s="87"/>
      <c r="B21" s="208" t="s">
        <v>405</v>
      </c>
      <c r="C21" s="209">
        <f>SUM(C12:C20)</f>
        <v>0</v>
      </c>
      <c r="D21" s="209">
        <f>SUM(D12:D20)</f>
        <v>0</v>
      </c>
      <c r="E21" s="188" t="s">
        <v>7</v>
      </c>
      <c r="F21" s="206" t="s">
        <v>98</v>
      </c>
      <c r="G21" s="87"/>
      <c r="H21" s="87"/>
      <c r="I21" s="87"/>
    </row>
    <row r="22" spans="1:10" s="29" customFormat="1" ht="18.75" customHeight="1">
      <c r="A22" s="87"/>
      <c r="B22" s="199" t="s">
        <v>396</v>
      </c>
      <c r="C22" s="200"/>
      <c r="D22" s="210"/>
      <c r="E22" s="211"/>
      <c r="F22" s="206"/>
      <c r="G22" s="87"/>
      <c r="H22" s="87"/>
      <c r="I22" s="87"/>
    </row>
    <row r="23" spans="1:10" s="29" customFormat="1" ht="18.75" customHeight="1">
      <c r="A23" s="87"/>
      <c r="B23" s="207" t="s">
        <v>262</v>
      </c>
      <c r="C23" s="190"/>
      <c r="D23" s="205"/>
      <c r="E23" s="188" t="s">
        <v>283</v>
      </c>
      <c r="F23" s="206" t="s">
        <v>98</v>
      </c>
      <c r="G23" s="87"/>
      <c r="H23" s="87"/>
      <c r="I23" s="87"/>
    </row>
    <row r="24" spans="1:10" s="29" customFormat="1" ht="18.75" customHeight="1">
      <c r="A24" s="87"/>
      <c r="B24" s="254" t="s">
        <v>944</v>
      </c>
      <c r="C24" s="190"/>
      <c r="D24" s="205"/>
      <c r="E24" s="188" t="s">
        <v>284</v>
      </c>
      <c r="F24" s="206" t="s">
        <v>98</v>
      </c>
      <c r="G24" s="87"/>
      <c r="H24" s="87"/>
      <c r="I24" s="87"/>
    </row>
    <row r="25" spans="1:10" s="29" customFormat="1" ht="18.75" customHeight="1">
      <c r="A25" s="87"/>
      <c r="B25" s="207" t="s">
        <v>263</v>
      </c>
      <c r="C25" s="190"/>
      <c r="D25" s="205"/>
      <c r="E25" s="188" t="s">
        <v>285</v>
      </c>
      <c r="F25" s="206" t="s">
        <v>98</v>
      </c>
      <c r="G25" s="87"/>
      <c r="H25" s="87"/>
      <c r="I25" s="87"/>
    </row>
    <row r="26" spans="1:10" s="29" customFormat="1" ht="18.75" customHeight="1">
      <c r="A26" s="87"/>
      <c r="B26" s="207" t="s">
        <v>264</v>
      </c>
      <c r="C26" s="908">
        <f>'28. C&amp;O'!C29+'28. C&amp;O'!C30</f>
        <v>0</v>
      </c>
      <c r="D26" s="908">
        <f>'28. C&amp;O'!H29+'28. C&amp;O'!H30</f>
        <v>0</v>
      </c>
      <c r="E26" s="188" t="s">
        <v>287</v>
      </c>
      <c r="F26" s="206" t="s">
        <v>98</v>
      </c>
      <c r="G26" s="194"/>
      <c r="H26" s="87"/>
      <c r="I26" s="87"/>
    </row>
    <row r="27" spans="1:10" s="29" customFormat="1" ht="18.75" customHeight="1" thickBot="1">
      <c r="A27" s="87"/>
      <c r="B27" s="207" t="s">
        <v>265</v>
      </c>
      <c r="C27" s="190"/>
      <c r="D27" s="205"/>
      <c r="E27" s="188" t="s">
        <v>9</v>
      </c>
      <c r="F27" s="206" t="s">
        <v>98</v>
      </c>
      <c r="G27" s="87"/>
      <c r="H27" s="87"/>
      <c r="I27" s="87"/>
    </row>
    <row r="28" spans="1:10" s="29" customFormat="1" ht="18.75" customHeight="1" thickTop="1">
      <c r="A28" s="460"/>
      <c r="B28" s="208" t="s">
        <v>1299</v>
      </c>
      <c r="C28" s="209">
        <f>SUM(C23:C27)</f>
        <v>0</v>
      </c>
      <c r="D28" s="209">
        <f>SUM(D23:D27)</f>
        <v>0</v>
      </c>
      <c r="E28" s="188" t="s">
        <v>290</v>
      </c>
      <c r="F28" s="206" t="s">
        <v>98</v>
      </c>
      <c r="G28" s="460"/>
      <c r="H28" s="87"/>
      <c r="I28" s="87"/>
    </row>
    <row r="29" spans="1:10" s="29" customFormat="1" ht="18.75" customHeight="1">
      <c r="A29" s="460"/>
      <c r="B29"/>
      <c r="C29"/>
      <c r="D29"/>
      <c r="E29"/>
      <c r="F29"/>
      <c r="G29" s="235"/>
      <c r="H29" s="460"/>
      <c r="I29" s="460"/>
    </row>
    <row r="30" spans="1:10" s="29" customFormat="1">
      <c r="A30" s="87"/>
      <c r="B30" s="88"/>
      <c r="C30" s="57"/>
      <c r="D30" s="80"/>
      <c r="E30" s="1239" t="s">
        <v>1635</v>
      </c>
      <c r="F30" s="1239">
        <v>2</v>
      </c>
      <c r="G30" s="87"/>
      <c r="H30" s="87"/>
      <c r="I30" s="87"/>
      <c r="J30" s="87"/>
    </row>
    <row r="31" spans="1:10" s="29" customFormat="1">
      <c r="A31" s="87"/>
      <c r="B31" s="212"/>
      <c r="C31" s="5" t="s">
        <v>569</v>
      </c>
      <c r="D31" s="5" t="s">
        <v>570</v>
      </c>
      <c r="E31" s="5" t="s">
        <v>95</v>
      </c>
      <c r="F31" s="10"/>
      <c r="G31" s="87"/>
      <c r="H31" s="87"/>
      <c r="I31" s="87"/>
      <c r="J31" s="87"/>
    </row>
    <row r="32" spans="1:10" s="29" customFormat="1" ht="15.75" customHeight="1">
      <c r="A32" s="87"/>
      <c r="B32" s="213" t="s">
        <v>718</v>
      </c>
      <c r="C32" s="105" t="s">
        <v>1172</v>
      </c>
      <c r="D32" s="105" t="s">
        <v>1116</v>
      </c>
      <c r="E32" s="9"/>
      <c r="F32" s="8" t="s">
        <v>141</v>
      </c>
      <c r="G32" s="87"/>
      <c r="H32" s="87"/>
      <c r="I32" s="87"/>
      <c r="J32" s="87"/>
    </row>
    <row r="33" spans="1:10" s="29" customFormat="1" ht="15.75" customHeight="1">
      <c r="A33" s="87"/>
      <c r="B33" s="232"/>
      <c r="C33" s="233" t="s">
        <v>35</v>
      </c>
      <c r="D33" s="233" t="s">
        <v>35</v>
      </c>
      <c r="E33" s="188" t="s">
        <v>96</v>
      </c>
      <c r="F33" s="234" t="s">
        <v>142</v>
      </c>
      <c r="G33" s="87"/>
      <c r="H33" s="87"/>
      <c r="I33" s="87"/>
      <c r="J33" s="87"/>
    </row>
    <row r="34" spans="1:10" s="29" customFormat="1" ht="18.75" customHeight="1">
      <c r="A34" s="87"/>
      <c r="B34" s="805" t="s">
        <v>1324</v>
      </c>
      <c r="C34" s="230"/>
      <c r="D34" s="189"/>
      <c r="E34" s="231">
        <v>100</v>
      </c>
      <c r="F34" s="223" t="s">
        <v>98</v>
      </c>
      <c r="G34" s="87"/>
      <c r="H34" s="87"/>
      <c r="I34" s="87"/>
      <c r="J34" s="87"/>
    </row>
    <row r="35" spans="1:10" s="29" customFormat="1" ht="18.75" customHeight="1" thickBot="1">
      <c r="A35" s="460"/>
      <c r="B35" s="483" t="s">
        <v>1325</v>
      </c>
      <c r="C35" s="442"/>
      <c r="D35" s="365"/>
      <c r="E35" s="335" t="s">
        <v>574</v>
      </c>
      <c r="F35" s="744" t="s">
        <v>195</v>
      </c>
      <c r="G35" s="460"/>
      <c r="H35" s="460"/>
      <c r="I35" s="460"/>
      <c r="J35" s="460"/>
    </row>
    <row r="36" spans="1:10" s="29" customFormat="1" ht="18.75" customHeight="1">
      <c r="A36" s="460"/>
      <c r="B36" s="505" t="s">
        <v>1453</v>
      </c>
      <c r="C36" s="443">
        <f>C34+C35</f>
        <v>0</v>
      </c>
      <c r="D36" s="443">
        <f>D34+D35</f>
        <v>0</v>
      </c>
      <c r="E36" s="335" t="s">
        <v>1021</v>
      </c>
      <c r="F36" s="471" t="s">
        <v>182</v>
      </c>
      <c r="G36" s="460"/>
      <c r="H36" s="460"/>
      <c r="I36" s="460"/>
      <c r="J36" s="460"/>
    </row>
    <row r="37" spans="1:10" s="29" customFormat="1" ht="18.75" customHeight="1">
      <c r="A37" s="460"/>
      <c r="B37" s="199"/>
      <c r="C37" s="200"/>
      <c r="D37" s="210"/>
      <c r="E37" s="211"/>
      <c r="F37" s="821"/>
      <c r="G37" s="460"/>
      <c r="H37" s="460"/>
      <c r="I37" s="460"/>
      <c r="J37" s="460"/>
    </row>
    <row r="38" spans="1:10" s="29" customFormat="1" ht="18.75" customHeight="1">
      <c r="A38" s="87"/>
      <c r="B38" s="805" t="s">
        <v>1327</v>
      </c>
      <c r="C38" s="190"/>
      <c r="D38" s="205"/>
      <c r="E38" s="188">
        <v>110</v>
      </c>
      <c r="F38" s="471" t="s">
        <v>98</v>
      </c>
      <c r="G38" s="87"/>
      <c r="H38" s="87"/>
      <c r="I38" s="87"/>
      <c r="J38" s="87"/>
    </row>
    <row r="39" spans="1:10" s="29" customFormat="1" ht="18.75" customHeight="1" thickBot="1">
      <c r="A39" s="460"/>
      <c r="B39" s="483" t="s">
        <v>1326</v>
      </c>
      <c r="C39" s="444"/>
      <c r="D39" s="404"/>
      <c r="E39" s="3" t="s">
        <v>1020</v>
      </c>
      <c r="F39" s="506" t="s">
        <v>195</v>
      </c>
      <c r="G39" s="460"/>
      <c r="H39" s="460"/>
      <c r="I39" s="460"/>
      <c r="J39" s="460"/>
    </row>
    <row r="40" spans="1:10" s="29" customFormat="1" ht="18.75" customHeight="1">
      <c r="A40" s="460"/>
      <c r="B40" s="805" t="s">
        <v>1453</v>
      </c>
      <c r="C40" s="443">
        <f>C38+C39</f>
        <v>0</v>
      </c>
      <c r="D40" s="443">
        <f>D38+D39</f>
        <v>0</v>
      </c>
      <c r="E40" s="3" t="s">
        <v>1113</v>
      </c>
      <c r="F40" s="222" t="s">
        <v>182</v>
      </c>
      <c r="G40" s="460"/>
      <c r="H40" s="460"/>
      <c r="I40" s="460"/>
      <c r="J40" s="460"/>
    </row>
    <row r="41" spans="1:10" s="29" customFormat="1" ht="18.75" customHeight="1">
      <c r="A41" s="87"/>
      <c r="B41" s="216" t="s">
        <v>1112</v>
      </c>
      <c r="C41" s="190"/>
      <c r="D41" s="205"/>
      <c r="E41" s="188" t="s">
        <v>1392</v>
      </c>
      <c r="F41" s="206" t="s">
        <v>182</v>
      </c>
      <c r="G41" s="87"/>
      <c r="H41" s="87"/>
      <c r="I41" s="87"/>
      <c r="J41" s="87"/>
    </row>
    <row r="42" spans="1:10" s="29" customFormat="1" ht="18.75" customHeight="1">
      <c r="A42"/>
      <c r="B42" s="199"/>
      <c r="C42" s="200"/>
      <c r="D42" s="210"/>
      <c r="E42" s="822"/>
      <c r="F42" s="471"/>
      <c r="G42" s="460"/>
      <c r="H42" s="460"/>
      <c r="I42" s="460"/>
      <c r="J42" s="460"/>
    </row>
    <row r="43" spans="1:10" s="29" customFormat="1" ht="18.75" customHeight="1">
      <c r="A43"/>
      <c r="B43" s="823" t="s">
        <v>730</v>
      </c>
      <c r="C43" s="919">
        <f>C40+C36</f>
        <v>0</v>
      </c>
      <c r="D43" s="919">
        <f>D40+D36</f>
        <v>0</v>
      </c>
      <c r="E43" s="188">
        <v>115</v>
      </c>
      <c r="F43" s="221" t="s">
        <v>98</v>
      </c>
      <c r="G43"/>
      <c r="H43" s="87"/>
      <c r="I43" s="87"/>
      <c r="J43" s="87"/>
    </row>
    <row r="44" spans="1:10" s="29" customFormat="1" ht="18.75" customHeight="1">
      <c r="A44"/>
      <c r="B44" s="199"/>
      <c r="C44" s="200"/>
      <c r="D44" s="210"/>
      <c r="E44" s="822"/>
      <c r="F44" s="471"/>
      <c r="G44"/>
      <c r="H44" s="460"/>
      <c r="I44" s="460"/>
      <c r="J44" s="460"/>
    </row>
    <row r="45" spans="1:10" s="29" customFormat="1" ht="18.75" customHeight="1">
      <c r="A45"/>
      <c r="B45" s="228" t="s">
        <v>1073</v>
      </c>
      <c r="C45" s="225">
        <f>D49</f>
        <v>0</v>
      </c>
      <c r="D45" s="205"/>
      <c r="E45" s="188" t="s">
        <v>910</v>
      </c>
      <c r="F45" s="215" t="s">
        <v>98</v>
      </c>
      <c r="G45"/>
      <c r="H45" s="87"/>
      <c r="I45" s="87"/>
      <c r="J45" s="87"/>
    </row>
    <row r="46" spans="1:10" s="29" customFormat="1" ht="18.75" customHeight="1">
      <c r="A46"/>
      <c r="B46" s="229" t="s">
        <v>1074</v>
      </c>
      <c r="C46" s="226"/>
      <c r="D46" s="217"/>
      <c r="E46" s="188" t="s">
        <v>1005</v>
      </c>
      <c r="F46" s="215" t="s">
        <v>182</v>
      </c>
      <c r="G46"/>
      <c r="H46" s="87"/>
      <c r="I46" s="87"/>
      <c r="J46" s="87"/>
    </row>
    <row r="47" spans="1:10" s="29" customFormat="1" ht="18.75" customHeight="1">
      <c r="A47"/>
      <c r="B47" s="1162" t="s">
        <v>1323</v>
      </c>
      <c r="C47" s="227"/>
      <c r="D47" s="186"/>
      <c r="E47" s="188" t="s">
        <v>32</v>
      </c>
      <c r="F47" s="506" t="s">
        <v>195</v>
      </c>
      <c r="G47"/>
      <c r="H47" s="87"/>
      <c r="I47" s="87"/>
      <c r="J47" s="87"/>
    </row>
    <row r="48" spans="1:10" s="29" customFormat="1" ht="18.75" customHeight="1" thickBot="1">
      <c r="A48"/>
      <c r="B48" s="229" t="s">
        <v>1075</v>
      </c>
      <c r="C48" s="227"/>
      <c r="D48" s="205"/>
      <c r="E48" s="188">
        <v>125</v>
      </c>
      <c r="F48" s="218" t="s">
        <v>195</v>
      </c>
      <c r="G48"/>
      <c r="H48" s="87"/>
      <c r="I48" s="87"/>
      <c r="J48" s="87"/>
    </row>
    <row r="49" spans="1:10" s="29" customFormat="1" ht="18.75" customHeight="1">
      <c r="A49"/>
      <c r="B49" s="1037" t="s">
        <v>1542</v>
      </c>
      <c r="C49" s="196">
        <f>SUM(C45:C48)</f>
        <v>0</v>
      </c>
      <c r="D49" s="196">
        <f>SUM(D45:D48)</f>
        <v>0</v>
      </c>
      <c r="E49" s="188">
        <v>130</v>
      </c>
      <c r="F49" s="222" t="s">
        <v>182</v>
      </c>
      <c r="G49"/>
      <c r="H49" s="87"/>
      <c r="I49" s="87"/>
      <c r="J49" s="87"/>
    </row>
    <row r="50" spans="1:10" s="29" customFormat="1" ht="18.75" customHeight="1">
      <c r="A50"/>
      <c r="B50" s="214" t="s">
        <v>605</v>
      </c>
      <c r="C50" s="187">
        <f>D54</f>
        <v>0</v>
      </c>
      <c r="D50" s="205"/>
      <c r="E50" s="188">
        <v>135</v>
      </c>
      <c r="F50" s="220" t="s">
        <v>98</v>
      </c>
      <c r="G50"/>
      <c r="H50" s="87"/>
      <c r="I50" s="87"/>
      <c r="J50" s="87"/>
    </row>
    <row r="51" spans="1:10" s="29" customFormat="1" ht="18.75" customHeight="1">
      <c r="A51"/>
      <c r="B51" s="214" t="s">
        <v>903</v>
      </c>
      <c r="C51" s="217"/>
      <c r="D51" s="217"/>
      <c r="E51" s="188">
        <v>136</v>
      </c>
      <c r="F51" s="223" t="s">
        <v>182</v>
      </c>
      <c r="G51"/>
      <c r="H51" s="87"/>
      <c r="I51" s="87"/>
      <c r="J51" s="87"/>
    </row>
    <row r="52" spans="1:10" s="29" customFormat="1" ht="18.75" customHeight="1">
      <c r="A52"/>
      <c r="B52" s="1162" t="s">
        <v>1323</v>
      </c>
      <c r="C52" s="190"/>
      <c r="D52" s="186"/>
      <c r="E52" s="188" t="s">
        <v>995</v>
      </c>
      <c r="F52" s="506" t="s">
        <v>195</v>
      </c>
      <c r="G52"/>
      <c r="H52" s="87"/>
      <c r="I52" s="87"/>
      <c r="J52" s="87"/>
    </row>
    <row r="53" spans="1:10" s="29" customFormat="1" ht="18.75" customHeight="1" thickBot="1">
      <c r="A53"/>
      <c r="B53" s="214" t="s">
        <v>145</v>
      </c>
      <c r="C53" s="190"/>
      <c r="D53" s="205"/>
      <c r="E53" s="188">
        <v>140</v>
      </c>
      <c r="F53" s="224" t="s">
        <v>195</v>
      </c>
      <c r="G53" s="87"/>
      <c r="H53" s="87"/>
      <c r="I53" s="87"/>
      <c r="J53" s="87"/>
    </row>
    <row r="54" spans="1:10" s="29" customFormat="1" ht="18.75" customHeight="1">
      <c r="A54"/>
      <c r="B54" s="1037" t="s">
        <v>1543</v>
      </c>
      <c r="C54" s="196">
        <f>SUM(C50:C53)</f>
        <v>0</v>
      </c>
      <c r="D54" s="196">
        <f>SUM(D50:D53)</f>
        <v>0</v>
      </c>
      <c r="E54" s="188">
        <v>145</v>
      </c>
      <c r="F54" s="221" t="s">
        <v>182</v>
      </c>
      <c r="G54" s="87"/>
      <c r="H54" s="87"/>
      <c r="I54" s="87"/>
      <c r="J54" s="87"/>
    </row>
    <row r="55" spans="1:10" s="29" customFormat="1" ht="11.25" customHeight="1">
      <c r="A55" s="87"/>
      <c r="B55" s="88"/>
      <c r="C55" s="57"/>
      <c r="D55" s="80"/>
      <c r="E55" s="86"/>
      <c r="F55" s="58"/>
      <c r="G55" s="87"/>
      <c r="H55" s="87"/>
      <c r="I55" s="87"/>
      <c r="J55" s="87"/>
    </row>
    <row r="56" spans="1:10" s="29" customFormat="1" ht="11.25" customHeight="1">
      <c r="A56" s="87"/>
      <c r="B56" s="88"/>
      <c r="C56" s="57"/>
      <c r="D56" s="80"/>
      <c r="E56" s="86"/>
      <c r="F56" s="58"/>
      <c r="G56" s="87"/>
      <c r="H56" s="87"/>
      <c r="I56" s="87"/>
      <c r="J56" s="87"/>
    </row>
    <row r="57" spans="1:10" s="29" customFormat="1" ht="11.25" customHeight="1">
      <c r="A57" s="87"/>
      <c r="B57" s="88"/>
      <c r="C57" s="57"/>
      <c r="D57" s="80"/>
      <c r="E57" s="86"/>
      <c r="F57" s="58"/>
      <c r="G57" s="87"/>
      <c r="H57" s="87"/>
      <c r="I57" s="87"/>
      <c r="J57" s="87"/>
    </row>
    <row r="58" spans="1:10" s="29" customFormat="1" ht="11.25" customHeight="1">
      <c r="A58" s="87"/>
      <c r="B58" s="88"/>
      <c r="C58" s="57"/>
      <c r="D58" s="80"/>
      <c r="E58" s="86"/>
      <c r="F58" s="58"/>
      <c r="G58" s="87"/>
      <c r="H58" s="87"/>
      <c r="I58" s="87"/>
      <c r="J58" s="87"/>
    </row>
    <row r="106" spans="1:10">
      <c r="A106" s="32"/>
      <c r="B106" s="44"/>
      <c r="C106" s="32"/>
      <c r="D106" s="32"/>
      <c r="E106" s="32"/>
      <c r="F106" s="32"/>
      <c r="G106" s="32"/>
      <c r="H106" s="32"/>
      <c r="I106" s="32"/>
      <c r="J106" s="32"/>
    </row>
    <row r="107" spans="1:10">
      <c r="A107" s="32"/>
      <c r="B107" s="44"/>
      <c r="C107" s="32"/>
      <c r="D107" s="32"/>
      <c r="E107" s="32"/>
      <c r="F107" s="32"/>
      <c r="G107" s="32"/>
      <c r="H107" s="32"/>
      <c r="I107" s="32"/>
      <c r="J107" s="32"/>
    </row>
    <row r="108" spans="1:10">
      <c r="A108" s="32"/>
      <c r="B108" s="74"/>
      <c r="C108" s="32"/>
      <c r="D108" s="32"/>
      <c r="E108" s="32"/>
      <c r="F108" s="32"/>
      <c r="G108" s="32"/>
      <c r="H108" s="32"/>
      <c r="I108" s="32"/>
      <c r="J108" s="32"/>
    </row>
    <row r="109" spans="1:10">
      <c r="A109" s="32"/>
      <c r="B109" s="74"/>
      <c r="C109" s="32"/>
      <c r="D109" s="32"/>
      <c r="E109" s="32"/>
      <c r="F109" s="32"/>
      <c r="G109" s="32"/>
      <c r="H109" s="32"/>
      <c r="I109" s="32"/>
      <c r="J109" s="32"/>
    </row>
  </sheetData>
  <sheetProtection password="F015" sheet="1" objects="1" scenarios="1"/>
  <customSheetViews>
    <customSheetView guid="{E4F26FFA-5313-49C9-9365-CBA576C57791}" scale="85" showGridLines="0" fitToPage="1" showRuler="0" topLeftCell="A4">
      <selection activeCell="E60" sqref="E60"/>
      <pageMargins left="0.74803149606299213" right="0.74803149606299213" top="0.98425196850393704" bottom="0.98425196850393704" header="0.51181102362204722" footer="0.51181102362204722"/>
      <pageSetup paperSize="9" scale="76" orientation="portrait" horizontalDpi="300" verticalDpi="300" r:id="rId1"/>
      <headerFooter alignWithMargins="0"/>
    </customSheetView>
  </customSheetViews>
  <phoneticPr fontId="0" type="noConversion"/>
  <printOptions gridLinesSet="0"/>
  <pageMargins left="0.74803149606299213" right="0.34" top="0.36" bottom="0.38" header="0.21" footer="0.2"/>
  <pageSetup paperSize="9" scale="63" orientation="portrait" horizontalDpi="300" verticalDpi="300" r:id="rId2"/>
  <headerFooter alignWithMargins="0"/>
  <ignoredErrors>
    <ignoredError sqref="C10:D10 E24:E28 C33:D33 E12:E18 E20:E23 E52"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R43"/>
  <sheetViews>
    <sheetView showGridLines="0" zoomScale="80" zoomScaleNormal="80" workbookViewId="0"/>
  </sheetViews>
  <sheetFormatPr defaultColWidth="10.7109375" defaultRowHeight="12.75"/>
  <cols>
    <col min="1" max="1" width="8.140625" style="17" customWidth="1"/>
    <col min="2" max="2" width="54.42578125" style="19" customWidth="1"/>
    <col min="3" max="24" width="13" style="17" customWidth="1"/>
    <col min="25" max="16384" width="10.7109375" style="17"/>
  </cols>
  <sheetData>
    <row r="1" spans="1:18" ht="15.75">
      <c r="A1" s="33"/>
      <c r="B1" s="42" t="s">
        <v>158</v>
      </c>
      <c r="C1" s="33"/>
      <c r="D1" s="33"/>
      <c r="E1" s="33"/>
      <c r="F1" s="33"/>
      <c r="G1" s="33"/>
      <c r="H1" s="33"/>
      <c r="I1" s="33"/>
      <c r="J1" s="33"/>
      <c r="K1" s="33"/>
      <c r="L1" s="33"/>
      <c r="M1" s="33"/>
    </row>
    <row r="2" spans="1:18">
      <c r="A2" s="33"/>
      <c r="B2" s="43"/>
      <c r="C2" s="33"/>
      <c r="D2" s="33"/>
      <c r="E2" s="33"/>
      <c r="F2" s="33"/>
      <c r="G2" s="33"/>
      <c r="H2" s="33"/>
      <c r="I2" s="33"/>
      <c r="J2" s="33"/>
      <c r="K2" s="33"/>
      <c r="L2" s="33"/>
      <c r="M2" s="33"/>
    </row>
    <row r="3" spans="1:18">
      <c r="A3" s="34"/>
      <c r="B3" s="44" t="s">
        <v>1456</v>
      </c>
      <c r="C3" s="34"/>
      <c r="D3" s="33"/>
      <c r="E3" s="34"/>
      <c r="F3" s="34"/>
      <c r="G3" s="33"/>
      <c r="H3" s="33"/>
      <c r="I3" s="34"/>
      <c r="J3" s="33"/>
      <c r="K3" s="33"/>
      <c r="L3" s="33"/>
      <c r="M3" s="33"/>
    </row>
    <row r="4" spans="1:18">
      <c r="A4" s="34"/>
      <c r="B4" s="101" t="s">
        <v>874</v>
      </c>
      <c r="C4" s="34"/>
      <c r="D4" s="33"/>
      <c r="E4" s="34"/>
      <c r="F4" s="34"/>
      <c r="G4" s="33"/>
      <c r="H4" s="33"/>
      <c r="I4" s="34"/>
      <c r="J4" s="33"/>
      <c r="K4" s="33"/>
      <c r="L4" s="33"/>
      <c r="M4" s="33"/>
    </row>
    <row r="5" spans="1:18">
      <c r="A5" s="34"/>
      <c r="B5" s="33"/>
      <c r="C5" s="34"/>
      <c r="D5" s="33"/>
      <c r="E5" s="34"/>
      <c r="F5" s="34"/>
      <c r="G5" s="33"/>
      <c r="H5" s="33"/>
      <c r="I5" s="34"/>
      <c r="J5" s="33"/>
      <c r="K5" s="33"/>
      <c r="L5" s="33"/>
      <c r="M5" s="33"/>
    </row>
    <row r="6" spans="1:18">
      <c r="A6" s="34"/>
      <c r="B6" s="44" t="s">
        <v>48</v>
      </c>
      <c r="C6" s="34"/>
      <c r="D6" s="33"/>
      <c r="E6" s="34"/>
      <c r="F6" s="34"/>
      <c r="G6" s="33"/>
      <c r="H6" s="33"/>
      <c r="I6" s="34"/>
      <c r="J6" s="33"/>
      <c r="K6" s="33"/>
      <c r="L6" s="33"/>
      <c r="M6" s="33"/>
    </row>
    <row r="7" spans="1:18">
      <c r="A7"/>
      <c r="B7"/>
      <c r="C7"/>
      <c r="D7"/>
      <c r="E7" s="1252" t="s">
        <v>1635</v>
      </c>
      <c r="F7" s="1252">
        <v>1</v>
      </c>
      <c r="G7"/>
      <c r="H7"/>
      <c r="I7"/>
      <c r="J7"/>
      <c r="K7"/>
      <c r="L7"/>
      <c r="M7"/>
      <c r="N7"/>
      <c r="O7"/>
      <c r="P7"/>
      <c r="Q7"/>
      <c r="R7"/>
    </row>
    <row r="8" spans="1:18">
      <c r="A8"/>
      <c r="B8" s="529"/>
      <c r="C8" s="2" t="s">
        <v>523</v>
      </c>
      <c r="D8" s="2" t="s">
        <v>524</v>
      </c>
      <c r="E8" s="2" t="s">
        <v>95</v>
      </c>
      <c r="F8" s="478"/>
    </row>
    <row r="9" spans="1:18" s="153" customFormat="1">
      <c r="A9"/>
      <c r="B9" s="545"/>
      <c r="C9" s="462" t="s">
        <v>1457</v>
      </c>
      <c r="D9" s="462" t="s">
        <v>1458</v>
      </c>
      <c r="E9" s="546"/>
      <c r="F9" s="477"/>
    </row>
    <row r="10" spans="1:18">
      <c r="A10"/>
      <c r="B10" s="418" t="s">
        <v>1262</v>
      </c>
      <c r="C10" s="462" t="s">
        <v>119</v>
      </c>
      <c r="D10" s="455" t="s">
        <v>119</v>
      </c>
      <c r="E10" s="534"/>
      <c r="F10" s="477" t="s">
        <v>141</v>
      </c>
    </row>
    <row r="11" spans="1:18">
      <c r="A11"/>
      <c r="B11" s="547"/>
      <c r="C11" s="367" t="s">
        <v>97</v>
      </c>
      <c r="D11" s="367" t="s">
        <v>97</v>
      </c>
      <c r="E11" s="3" t="s">
        <v>96</v>
      </c>
      <c r="F11" s="492" t="s">
        <v>142</v>
      </c>
    </row>
    <row r="12" spans="1:18" s="18" customFormat="1" ht="18.75" customHeight="1">
      <c r="A12"/>
      <c r="B12" s="417" t="s">
        <v>395</v>
      </c>
      <c r="C12" s="79"/>
      <c r="D12" s="243"/>
      <c r="E12" s="548"/>
      <c r="F12" s="481"/>
    </row>
    <row r="13" spans="1:18" s="18" customFormat="1" ht="18.75" customHeight="1">
      <c r="A13"/>
      <c r="B13" s="480" t="s">
        <v>1282</v>
      </c>
      <c r="C13" s="1196"/>
      <c r="D13" s="1205"/>
      <c r="E13" s="3" t="s">
        <v>15</v>
      </c>
      <c r="F13" s="481" t="s">
        <v>98</v>
      </c>
    </row>
    <row r="14" spans="1:18" s="18" customFormat="1" ht="18.75" customHeight="1">
      <c r="A14"/>
      <c r="B14" s="480" t="s">
        <v>1253</v>
      </c>
      <c r="C14" s="1196"/>
      <c r="D14" s="1205"/>
      <c r="E14" s="3" t="s">
        <v>909</v>
      </c>
      <c r="F14" s="481" t="s">
        <v>98</v>
      </c>
    </row>
    <row r="15" spans="1:18" s="18" customFormat="1" ht="18.75" customHeight="1">
      <c r="A15"/>
      <c r="B15" s="480" t="s">
        <v>1254</v>
      </c>
      <c r="C15" s="1196"/>
      <c r="D15" s="1205"/>
      <c r="E15" s="3" t="s">
        <v>574</v>
      </c>
      <c r="F15" s="481" t="s">
        <v>98</v>
      </c>
    </row>
    <row r="16" spans="1:18" s="18" customFormat="1" ht="18.75" customHeight="1">
      <c r="A16"/>
      <c r="B16" s="480" t="s">
        <v>1283</v>
      </c>
      <c r="C16" s="1196"/>
      <c r="D16" s="1205"/>
      <c r="E16" s="3" t="s">
        <v>1255</v>
      </c>
      <c r="F16" s="481" t="s">
        <v>98</v>
      </c>
    </row>
    <row r="17" spans="1:13" s="18" customFormat="1" ht="18.75" customHeight="1">
      <c r="A17"/>
      <c r="B17" s="484" t="s">
        <v>268</v>
      </c>
      <c r="C17" s="1196"/>
      <c r="D17" s="1205"/>
      <c r="E17" s="3" t="s">
        <v>274</v>
      </c>
      <c r="F17" s="481" t="s">
        <v>98</v>
      </c>
    </row>
    <row r="18" spans="1:13" s="18" customFormat="1" ht="18.75" customHeight="1">
      <c r="A18"/>
      <c r="B18" s="484" t="s">
        <v>945</v>
      </c>
      <c r="C18" s="1196"/>
      <c r="D18" s="1205"/>
      <c r="E18" s="3" t="s">
        <v>1021</v>
      </c>
      <c r="F18" s="481" t="s">
        <v>98</v>
      </c>
    </row>
    <row r="19" spans="1:13" s="18" customFormat="1" ht="18.75" customHeight="1" thickBot="1">
      <c r="A19"/>
      <c r="B19" s="395" t="s">
        <v>432</v>
      </c>
      <c r="C19" s="1196"/>
      <c r="D19" s="1205"/>
      <c r="E19" s="3" t="s">
        <v>275</v>
      </c>
      <c r="F19" s="481" t="s">
        <v>98</v>
      </c>
      <c r="G19" s="194" t="s">
        <v>1347</v>
      </c>
    </row>
    <row r="20" spans="1:13" s="18" customFormat="1" ht="18.75" customHeight="1">
      <c r="A20"/>
      <c r="B20" s="473" t="s">
        <v>403</v>
      </c>
      <c r="C20" s="443">
        <f>SUM(C13:C19)</f>
        <v>0</v>
      </c>
      <c r="D20" s="443">
        <f>SUM(D13:D19)</f>
        <v>0</v>
      </c>
      <c r="E20" s="3" t="s">
        <v>32</v>
      </c>
      <c r="F20" s="481" t="s">
        <v>98</v>
      </c>
    </row>
    <row r="21" spans="1:13" s="18" customFormat="1" ht="18.75" customHeight="1">
      <c r="A21"/>
      <c r="B21" s="549" t="s">
        <v>396</v>
      </c>
      <c r="C21" s="550"/>
      <c r="D21" s="551"/>
      <c r="E21" s="464"/>
      <c r="F21" s="481"/>
    </row>
    <row r="22" spans="1:13" s="18" customFormat="1" ht="18.75" customHeight="1">
      <c r="A22"/>
      <c r="B22" s="480" t="s">
        <v>1282</v>
      </c>
      <c r="C22" s="1196"/>
      <c r="D22" s="1205"/>
      <c r="E22" s="3" t="s">
        <v>1256</v>
      </c>
      <c r="F22" s="481" t="s">
        <v>98</v>
      </c>
    </row>
    <row r="23" spans="1:13" s="18" customFormat="1" ht="18.75" customHeight="1">
      <c r="A23"/>
      <c r="B23" s="480" t="s">
        <v>1253</v>
      </c>
      <c r="C23" s="1196"/>
      <c r="D23" s="1205"/>
      <c r="E23" s="3" t="s">
        <v>1034</v>
      </c>
      <c r="F23" s="481" t="s">
        <v>98</v>
      </c>
    </row>
    <row r="24" spans="1:13" s="18" customFormat="1" ht="18.75" customHeight="1">
      <c r="A24"/>
      <c r="B24" s="480" t="s">
        <v>1254</v>
      </c>
      <c r="C24" s="1196"/>
      <c r="D24" s="1205"/>
      <c r="E24" s="3" t="s">
        <v>985</v>
      </c>
      <c r="F24" s="481" t="s">
        <v>98</v>
      </c>
    </row>
    <row r="25" spans="1:13" s="18" customFormat="1" ht="18.75" customHeight="1">
      <c r="A25"/>
      <c r="B25" s="480" t="s">
        <v>1283</v>
      </c>
      <c r="C25" s="1196"/>
      <c r="D25" s="1205"/>
      <c r="E25" s="3" t="s">
        <v>1257</v>
      </c>
      <c r="F25" s="481" t="s">
        <v>98</v>
      </c>
    </row>
    <row r="26" spans="1:13" s="18" customFormat="1" ht="18.75" customHeight="1">
      <c r="A26"/>
      <c r="B26" s="484" t="s">
        <v>268</v>
      </c>
      <c r="C26" s="1196"/>
      <c r="D26" s="1205"/>
      <c r="E26" s="3" t="s">
        <v>4</v>
      </c>
      <c r="F26" s="481" t="s">
        <v>98</v>
      </c>
    </row>
    <row r="27" spans="1:13" s="18" customFormat="1" ht="18.75" customHeight="1">
      <c r="A27"/>
      <c r="B27" s="470" t="s">
        <v>945</v>
      </c>
      <c r="C27" s="1196"/>
      <c r="D27" s="1205"/>
      <c r="E27" s="3" t="s">
        <v>1036</v>
      </c>
      <c r="F27" s="481" t="s">
        <v>98</v>
      </c>
    </row>
    <row r="28" spans="1:13" s="18" customFormat="1" ht="18.75" customHeight="1" thickBot="1">
      <c r="A28"/>
      <c r="B28" s="395" t="s">
        <v>433</v>
      </c>
      <c r="C28" s="1196"/>
      <c r="D28" s="1205"/>
      <c r="E28" s="3" t="s">
        <v>5</v>
      </c>
      <c r="F28" s="481" t="s">
        <v>98</v>
      </c>
      <c r="G28" s="194" t="s">
        <v>1347</v>
      </c>
    </row>
    <row r="29" spans="1:13" s="18" customFormat="1" ht="18.75" customHeight="1">
      <c r="A29"/>
      <c r="B29" s="355" t="s">
        <v>404</v>
      </c>
      <c r="C29" s="443">
        <f>SUM(C22:C28)</f>
        <v>0</v>
      </c>
      <c r="D29" s="443">
        <f>SUM(D22:D28)</f>
        <v>0</v>
      </c>
      <c r="E29" s="3" t="s">
        <v>278</v>
      </c>
      <c r="F29" s="471" t="s">
        <v>98</v>
      </c>
    </row>
    <row r="30" spans="1:13" s="18" customFormat="1">
      <c r="A30"/>
      <c r="B30" s="90"/>
      <c r="C30" s="159"/>
      <c r="D30"/>
      <c r="E30" s="159"/>
      <c r="F30" s="109"/>
      <c r="G30" s="148"/>
      <c r="H30" s="55"/>
      <c r="I30" s="55"/>
      <c r="J30" s="55"/>
      <c r="K30" s="55"/>
      <c r="L30" s="55"/>
      <c r="M30" s="55"/>
    </row>
    <row r="31" spans="1:13">
      <c r="E31" s="1252" t="s">
        <v>1635</v>
      </c>
      <c r="F31" s="1252">
        <v>3</v>
      </c>
    </row>
    <row r="32" spans="1:13">
      <c r="B32" s="475"/>
      <c r="C32" s="2" t="s">
        <v>525</v>
      </c>
      <c r="D32" s="2" t="s">
        <v>526</v>
      </c>
      <c r="E32" s="2" t="s">
        <v>95</v>
      </c>
      <c r="F32" s="476"/>
    </row>
    <row r="33" spans="2:6">
      <c r="B33" s="434" t="s">
        <v>719</v>
      </c>
      <c r="C33" s="462" t="s">
        <v>1457</v>
      </c>
      <c r="D33" s="462" t="s">
        <v>1458</v>
      </c>
      <c r="E33" s="130"/>
      <c r="F33" s="477" t="s">
        <v>141</v>
      </c>
    </row>
    <row r="34" spans="2:6">
      <c r="B34" s="552"/>
      <c r="C34" s="367" t="s">
        <v>623</v>
      </c>
      <c r="D34" s="367" t="s">
        <v>623</v>
      </c>
      <c r="E34" s="445" t="s">
        <v>96</v>
      </c>
      <c r="F34" s="553" t="s">
        <v>142</v>
      </c>
    </row>
    <row r="35" spans="2:6" ht="15.75" customHeight="1">
      <c r="B35" s="434" t="s">
        <v>396</v>
      </c>
      <c r="C35" s="114"/>
      <c r="D35" s="114"/>
      <c r="E35" s="460"/>
      <c r="F35" s="465"/>
    </row>
    <row r="36" spans="2:6" ht="25.5">
      <c r="B36" s="554" t="s">
        <v>266</v>
      </c>
      <c r="C36" s="444"/>
      <c r="D36" s="404"/>
      <c r="E36" s="3" t="s">
        <v>7</v>
      </c>
      <c r="F36" s="555" t="s">
        <v>43</v>
      </c>
    </row>
    <row r="37" spans="2:6" ht="18.75" customHeight="1" thickBot="1">
      <c r="B37" s="556" t="s">
        <v>135</v>
      </c>
      <c r="C37" s="444"/>
      <c r="D37" s="404"/>
      <c r="E37" s="3" t="s">
        <v>280</v>
      </c>
      <c r="F37" s="555" t="s">
        <v>43</v>
      </c>
    </row>
    <row r="38" spans="2:6" ht="18.75" customHeight="1">
      <c r="B38" s="552" t="s">
        <v>119</v>
      </c>
      <c r="C38" s="443">
        <f>SUM(C36:C37)</f>
        <v>0</v>
      </c>
      <c r="D38" s="443">
        <f>SUM(D36:D37)</f>
        <v>0</v>
      </c>
      <c r="E38" s="3" t="s">
        <v>16</v>
      </c>
      <c r="F38" s="555" t="s">
        <v>43</v>
      </c>
    </row>
    <row r="39" spans="2:6">
      <c r="B39" s="557"/>
      <c r="C39" s="460"/>
      <c r="D39" s="460"/>
      <c r="E39" s="460"/>
      <c r="F39" s="558"/>
    </row>
    <row r="40" spans="2:6">
      <c r="B40" s="434" t="s">
        <v>388</v>
      </c>
      <c r="C40" s="460"/>
      <c r="D40" s="460"/>
      <c r="E40" s="460"/>
      <c r="F40" s="558"/>
    </row>
    <row r="41" spans="2:6" ht="25.5">
      <c r="B41" s="554" t="s">
        <v>266</v>
      </c>
      <c r="C41" s="444"/>
      <c r="D41" s="404"/>
      <c r="E41" s="3" t="s">
        <v>281</v>
      </c>
      <c r="F41" s="555" t="s">
        <v>43</v>
      </c>
    </row>
    <row r="42" spans="2:6" ht="18.75" customHeight="1" thickBot="1">
      <c r="B42" s="556" t="s">
        <v>135</v>
      </c>
      <c r="C42" s="444"/>
      <c r="D42" s="404"/>
      <c r="E42" s="3" t="s">
        <v>17</v>
      </c>
      <c r="F42" s="555" t="s">
        <v>43</v>
      </c>
    </row>
    <row r="43" spans="2:6" ht="18.75" customHeight="1">
      <c r="B43" s="552" t="s">
        <v>119</v>
      </c>
      <c r="C43" s="443">
        <f>SUM(C41:C42)</f>
        <v>0</v>
      </c>
      <c r="D43" s="443">
        <f>SUM(D41:D42)</f>
        <v>0</v>
      </c>
      <c r="E43" s="3" t="s">
        <v>282</v>
      </c>
      <c r="F43" s="559"/>
    </row>
  </sheetData>
  <sheetProtection password="F015" sheet="1" objects="1" scenarios="1"/>
  <printOptions headings="1" gridLinesSet="0"/>
  <pageMargins left="0.74803149606299213" right="0.35433070866141736" top="0.35433070866141736" bottom="0.39370078740157483" header="0.19685039370078741" footer="0.19685039370078741"/>
  <pageSetup paperSize="9" scale="25" orientation="portrait" horizontalDpi="300" verticalDpi="300" r:id="rId1"/>
  <headerFooter alignWithMargins="0"/>
  <ignoredErrors>
    <ignoredError sqref="E36:E43 C11"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Q84"/>
  <sheetViews>
    <sheetView showGridLines="0" zoomScale="80" zoomScaleNormal="80" workbookViewId="0"/>
  </sheetViews>
  <sheetFormatPr defaultColWidth="10.7109375" defaultRowHeight="12.75"/>
  <cols>
    <col min="1" max="1" width="5.5703125" style="153" customWidth="1"/>
    <col min="2" max="2" width="54.5703125" style="138" bestFit="1" customWidth="1"/>
    <col min="3" max="12" width="12.85546875" style="153" customWidth="1"/>
    <col min="13" max="16384" width="10.7109375" style="153"/>
  </cols>
  <sheetData>
    <row r="1" spans="1:13" ht="15.75">
      <c r="A1" s="141"/>
      <c r="B1" s="143" t="s">
        <v>158</v>
      </c>
      <c r="C1" s="141"/>
      <c r="D1" s="141"/>
      <c r="E1" s="141"/>
      <c r="F1" s="141"/>
      <c r="G1" s="141"/>
      <c r="H1" s="141"/>
      <c r="I1" s="141"/>
      <c r="J1" s="141"/>
      <c r="K1" s="141"/>
      <c r="L1" s="141"/>
      <c r="M1" s="141"/>
    </row>
    <row r="2" spans="1:13">
      <c r="A2" s="141"/>
      <c r="B2" s="43"/>
      <c r="C2" s="141"/>
      <c r="D2" s="141"/>
      <c r="E2" s="141"/>
      <c r="F2" s="141"/>
      <c r="G2" s="141"/>
      <c r="H2" s="141"/>
      <c r="I2" s="141"/>
      <c r="J2" s="141"/>
      <c r="K2" s="141"/>
      <c r="L2" s="141"/>
      <c r="M2" s="141"/>
    </row>
    <row r="3" spans="1:13">
      <c r="A3" s="141"/>
      <c r="B3" s="144" t="s">
        <v>1456</v>
      </c>
      <c r="C3" s="141"/>
      <c r="D3" s="141"/>
      <c r="E3" s="141"/>
      <c r="F3" s="141"/>
      <c r="G3" s="141"/>
      <c r="H3" s="141"/>
      <c r="I3" s="141"/>
      <c r="J3" s="141"/>
      <c r="K3" s="141"/>
      <c r="L3" s="141"/>
      <c r="M3" s="141"/>
    </row>
    <row r="4" spans="1:13">
      <c r="A4" s="141"/>
      <c r="B4" s="101" t="s">
        <v>696</v>
      </c>
      <c r="C4" s="141"/>
      <c r="D4" s="141"/>
      <c r="E4" s="141"/>
      <c r="F4" s="141"/>
      <c r="G4" s="141"/>
      <c r="H4" s="141"/>
      <c r="I4" s="141"/>
      <c r="J4" s="141"/>
      <c r="K4" s="141"/>
      <c r="L4" s="141"/>
      <c r="M4" s="141"/>
    </row>
    <row r="5" spans="1:13">
      <c r="A5" s="141"/>
      <c r="B5" s="141"/>
      <c r="C5" s="141"/>
      <c r="D5" s="141"/>
      <c r="E5" s="141"/>
      <c r="F5" s="141"/>
      <c r="G5" s="141"/>
      <c r="H5" s="141"/>
      <c r="I5" s="141"/>
      <c r="J5" s="141"/>
      <c r="K5" s="134"/>
      <c r="L5" s="134"/>
      <c r="M5" s="141"/>
    </row>
    <row r="6" spans="1:13">
      <c r="A6" s="141"/>
      <c r="B6" s="144" t="s">
        <v>48</v>
      </c>
      <c r="C6" s="141"/>
      <c r="D6" s="141"/>
      <c r="E6" s="141"/>
      <c r="F6" s="141"/>
      <c r="G6" s="141"/>
      <c r="H6" s="141"/>
      <c r="I6" s="141"/>
      <c r="J6" s="141"/>
      <c r="K6" s="134"/>
      <c r="L6" s="134"/>
      <c r="M6" s="141"/>
    </row>
    <row r="7" spans="1:13" s="446" customFormat="1">
      <c r="A7" s="448"/>
      <c r="B7" s="144"/>
      <c r="C7" s="448"/>
      <c r="D7" s="448"/>
      <c r="E7" s="448"/>
      <c r="F7" s="448"/>
      <c r="G7" s="1241" t="s">
        <v>1635</v>
      </c>
      <c r="H7" s="1239">
        <v>1</v>
      </c>
      <c r="I7" s="448"/>
      <c r="J7" s="448"/>
      <c r="K7" s="134"/>
      <c r="L7" s="134"/>
      <c r="M7" s="448"/>
    </row>
    <row r="8" spans="1:13">
      <c r="A8" s="141"/>
      <c r="B8" s="337"/>
      <c r="C8" s="287" t="s">
        <v>546</v>
      </c>
      <c r="D8" s="287" t="s">
        <v>547</v>
      </c>
      <c r="E8" s="287" t="s">
        <v>548</v>
      </c>
      <c r="F8" s="287" t="s">
        <v>549</v>
      </c>
      <c r="G8" s="287" t="s">
        <v>95</v>
      </c>
      <c r="H8" s="338"/>
      <c r="I8" s="134"/>
      <c r="J8" s="141"/>
      <c r="K8" s="141"/>
    </row>
    <row r="9" spans="1:13" ht="16.5" customHeight="1">
      <c r="A9" s="141"/>
      <c r="B9" s="242" t="s">
        <v>878</v>
      </c>
      <c r="C9" s="1261" t="s">
        <v>388</v>
      </c>
      <c r="D9" s="1261"/>
      <c r="E9" s="1262" t="s">
        <v>396</v>
      </c>
      <c r="F9" s="1262"/>
      <c r="G9" s="134"/>
      <c r="H9" s="236" t="s">
        <v>141</v>
      </c>
      <c r="I9" s="80"/>
      <c r="J9" s="134"/>
      <c r="K9" s="141"/>
    </row>
    <row r="10" spans="1:13">
      <c r="A10" s="141"/>
      <c r="B10" s="339"/>
      <c r="C10" s="1230" t="s">
        <v>1457</v>
      </c>
      <c r="D10" s="336" t="s">
        <v>1458</v>
      </c>
      <c r="E10" s="336" t="s">
        <v>1457</v>
      </c>
      <c r="F10" s="336" t="s">
        <v>1458</v>
      </c>
      <c r="G10" s="188" t="s">
        <v>96</v>
      </c>
      <c r="H10" s="240" t="s">
        <v>142</v>
      </c>
      <c r="I10" s="80"/>
      <c r="J10" s="134"/>
      <c r="K10" s="141"/>
    </row>
    <row r="11" spans="1:13" ht="18.75" customHeight="1">
      <c r="A11" s="141"/>
      <c r="B11" s="340" t="s">
        <v>582</v>
      </c>
      <c r="C11" s="195">
        <f>$D42</f>
        <v>0</v>
      </c>
      <c r="D11" s="195">
        <f>$D67+D27</f>
        <v>0</v>
      </c>
      <c r="E11" s="195">
        <f>$D$45-C11</f>
        <v>0</v>
      </c>
      <c r="F11" s="195">
        <f>$D$30-D11</f>
        <v>0</v>
      </c>
      <c r="G11" s="335" t="s">
        <v>15</v>
      </c>
      <c r="H11" s="341" t="s">
        <v>98</v>
      </c>
      <c r="I11" s="80"/>
      <c r="J11" s="134"/>
      <c r="K11" s="141"/>
    </row>
    <row r="12" spans="1:13" ht="18.75" customHeight="1">
      <c r="A12" s="141"/>
      <c r="B12" s="244" t="s">
        <v>583</v>
      </c>
      <c r="C12" s="195">
        <f>$E42</f>
        <v>0</v>
      </c>
      <c r="D12" s="195">
        <f>$E67+E27</f>
        <v>0</v>
      </c>
      <c r="E12" s="195">
        <f>$E$45-C12</f>
        <v>0</v>
      </c>
      <c r="F12" s="195">
        <f>$E$30-D12</f>
        <v>0</v>
      </c>
      <c r="G12" s="188" t="s">
        <v>274</v>
      </c>
      <c r="H12" s="341" t="s">
        <v>98</v>
      </c>
      <c r="I12" s="80"/>
      <c r="J12" s="134"/>
      <c r="K12" s="141"/>
    </row>
    <row r="13" spans="1:13" ht="18.75" customHeight="1">
      <c r="A13" s="141"/>
      <c r="B13" s="244" t="s">
        <v>267</v>
      </c>
      <c r="C13" s="195">
        <f>$F42</f>
        <v>0</v>
      </c>
      <c r="D13" s="195">
        <f>$F67+F27</f>
        <v>0</v>
      </c>
      <c r="E13" s="195">
        <f>$F$45-C13</f>
        <v>0</v>
      </c>
      <c r="F13" s="195">
        <f>$F$30-D13</f>
        <v>0</v>
      </c>
      <c r="G13" s="188" t="s">
        <v>31</v>
      </c>
      <c r="H13" s="341" t="s">
        <v>98</v>
      </c>
      <c r="I13" s="80"/>
      <c r="J13" s="134"/>
      <c r="K13" s="141"/>
    </row>
    <row r="14" spans="1:13" ht="18.75" customHeight="1">
      <c r="A14" s="141"/>
      <c r="B14" s="342" t="s">
        <v>603</v>
      </c>
      <c r="C14" s="195">
        <f>$G42</f>
        <v>0</v>
      </c>
      <c r="D14" s="195">
        <f>$G67+G27</f>
        <v>0</v>
      </c>
      <c r="E14" s="195">
        <f>$G$45-C14</f>
        <v>0</v>
      </c>
      <c r="F14" s="195">
        <f>$G$30-D14</f>
        <v>0</v>
      </c>
      <c r="G14" s="188" t="s">
        <v>275</v>
      </c>
      <c r="H14" s="206" t="s">
        <v>182</v>
      </c>
      <c r="I14" s="80"/>
      <c r="J14" s="134"/>
      <c r="K14" s="141"/>
    </row>
    <row r="15" spans="1:13" ht="18.75" customHeight="1">
      <c r="A15" s="141"/>
      <c r="B15" s="342" t="s">
        <v>946</v>
      </c>
      <c r="C15" s="195">
        <f>$H42</f>
        <v>0</v>
      </c>
      <c r="D15" s="195">
        <f>$H67+H27</f>
        <v>0</v>
      </c>
      <c r="E15" s="195">
        <f>$H$45-C15</f>
        <v>0</v>
      </c>
      <c r="F15" s="195">
        <f>$H$30-D15</f>
        <v>0</v>
      </c>
      <c r="G15" s="188" t="s">
        <v>910</v>
      </c>
      <c r="H15" s="206" t="s">
        <v>182</v>
      </c>
      <c r="I15" s="80"/>
      <c r="J15" s="134"/>
      <c r="K15" s="141"/>
    </row>
    <row r="16" spans="1:13" ht="18.75" customHeight="1">
      <c r="A16" s="141"/>
      <c r="B16" s="342" t="s">
        <v>947</v>
      </c>
      <c r="C16" s="195">
        <f>$I42</f>
        <v>0</v>
      </c>
      <c r="D16" s="195">
        <f>$I67+I27</f>
        <v>0</v>
      </c>
      <c r="E16" s="195">
        <f>$I$45-C16</f>
        <v>0</v>
      </c>
      <c r="F16" s="195">
        <f>$I$30-D16</f>
        <v>0</v>
      </c>
      <c r="G16" s="188" t="s">
        <v>1005</v>
      </c>
      <c r="H16" s="206" t="s">
        <v>182</v>
      </c>
      <c r="I16" s="80"/>
      <c r="J16" s="134"/>
      <c r="K16" s="141"/>
    </row>
    <row r="17" spans="1:14" ht="18.75" customHeight="1">
      <c r="A17" s="141"/>
      <c r="B17" s="342" t="s">
        <v>948</v>
      </c>
      <c r="C17" s="195">
        <f>$J42</f>
        <v>0</v>
      </c>
      <c r="D17" s="195">
        <f>$J67+J27</f>
        <v>0</v>
      </c>
      <c r="E17" s="195">
        <f>$J$45-C17</f>
        <v>0</v>
      </c>
      <c r="F17" s="195">
        <f>$J$30-D17</f>
        <v>0</v>
      </c>
      <c r="G17" s="188" t="s">
        <v>1016</v>
      </c>
      <c r="H17" s="206" t="s">
        <v>182</v>
      </c>
      <c r="I17" s="80"/>
      <c r="J17" s="134"/>
      <c r="K17" s="141"/>
    </row>
    <row r="18" spans="1:14" ht="18.75" customHeight="1">
      <c r="A18" s="141"/>
      <c r="B18" s="342" t="s">
        <v>71</v>
      </c>
      <c r="C18" s="195">
        <f>$K42</f>
        <v>0</v>
      </c>
      <c r="D18" s="195">
        <f>$K67+K27</f>
        <v>0</v>
      </c>
      <c r="E18" s="195">
        <f>$K$45-C18</f>
        <v>0</v>
      </c>
      <c r="F18" s="195">
        <f>$K$30-D18</f>
        <v>0</v>
      </c>
      <c r="G18" s="188" t="s">
        <v>1006</v>
      </c>
      <c r="H18" s="206" t="s">
        <v>182</v>
      </c>
      <c r="I18" s="80"/>
      <c r="J18" s="134"/>
      <c r="K18" s="141"/>
    </row>
    <row r="19" spans="1:14" ht="18.75" customHeight="1" thickBot="1">
      <c r="A19" s="141"/>
      <c r="B19" s="342" t="s">
        <v>56</v>
      </c>
      <c r="C19" s="195">
        <f>$L42</f>
        <v>0</v>
      </c>
      <c r="D19" s="195">
        <f>$L67+L27</f>
        <v>0</v>
      </c>
      <c r="E19" s="195">
        <f>$L$45-C19</f>
        <v>0</v>
      </c>
      <c r="F19" s="195">
        <f>$L$30-D19</f>
        <v>0</v>
      </c>
      <c r="G19" s="188" t="s">
        <v>32</v>
      </c>
      <c r="H19" s="206" t="s">
        <v>182</v>
      </c>
      <c r="I19" s="80"/>
      <c r="J19" s="134"/>
      <c r="K19" s="141"/>
    </row>
    <row r="20" spans="1:14" ht="18.75" customHeight="1">
      <c r="A20" s="141"/>
      <c r="B20" s="370" t="s">
        <v>33</v>
      </c>
      <c r="C20" s="196">
        <f>SUM(C11:C19)</f>
        <v>0</v>
      </c>
      <c r="D20" s="196">
        <f>SUM(D11:D19)</f>
        <v>0</v>
      </c>
      <c r="E20" s="196">
        <f>SUM(E11:E19)</f>
        <v>0</v>
      </c>
      <c r="F20" s="196">
        <f>SUM(F11:F19)</f>
        <v>0</v>
      </c>
      <c r="G20" s="188">
        <v>125</v>
      </c>
      <c r="H20" s="343" t="s">
        <v>182</v>
      </c>
      <c r="I20" s="80"/>
      <c r="J20" s="141"/>
      <c r="K20" s="141"/>
    </row>
    <row r="21" spans="1:14">
      <c r="A21" s="141"/>
      <c r="B21" s="89"/>
      <c r="C21" s="89"/>
      <c r="D21" s="89"/>
      <c r="E21" s="89"/>
      <c r="F21" s="89"/>
      <c r="G21" s="89"/>
      <c r="H21" s="89"/>
      <c r="I21" s="141"/>
      <c r="J21" s="141"/>
      <c r="K21" s="80"/>
      <c r="L21" s="141"/>
      <c r="M21" s="141"/>
    </row>
    <row r="22" spans="1:14">
      <c r="A22" s="141"/>
      <c r="B22" s="133"/>
      <c r="C22" s="141"/>
      <c r="D22" s="141"/>
      <c r="E22" s="141"/>
      <c r="F22" s="141"/>
      <c r="G22" s="141"/>
      <c r="H22" s="141"/>
      <c r="I22" s="141"/>
      <c r="J22" s="141"/>
      <c r="K22" s="80"/>
      <c r="L22" s="141"/>
      <c r="M22" s="1241" t="s">
        <v>1635</v>
      </c>
      <c r="N22" s="1239">
        <v>2</v>
      </c>
    </row>
    <row r="23" spans="1:14">
      <c r="A23" s="141"/>
      <c r="B23" s="344"/>
      <c r="C23" s="287" t="s">
        <v>550</v>
      </c>
      <c r="D23" s="287" t="s">
        <v>551</v>
      </c>
      <c r="E23" s="287" t="s">
        <v>552</v>
      </c>
      <c r="F23" s="287" t="s">
        <v>553</v>
      </c>
      <c r="G23" s="287" t="s">
        <v>806</v>
      </c>
      <c r="H23" s="287" t="s">
        <v>1037</v>
      </c>
      <c r="I23" s="287" t="s">
        <v>1038</v>
      </c>
      <c r="J23" s="287" t="s">
        <v>1039</v>
      </c>
      <c r="K23" s="287" t="s">
        <v>1040</v>
      </c>
      <c r="L23" s="287" t="s">
        <v>807</v>
      </c>
      <c r="M23" s="287" t="s">
        <v>95</v>
      </c>
      <c r="N23" s="328"/>
    </row>
    <row r="24" spans="1:14" ht="33.75">
      <c r="A24" s="141"/>
      <c r="B24" s="345" t="s">
        <v>1550</v>
      </c>
      <c r="C24" s="157" t="s">
        <v>33</v>
      </c>
      <c r="D24" s="456" t="s">
        <v>146</v>
      </c>
      <c r="E24" s="456" t="s">
        <v>147</v>
      </c>
      <c r="F24" s="456" t="s">
        <v>267</v>
      </c>
      <c r="G24" s="456" t="s">
        <v>603</v>
      </c>
      <c r="H24" s="456" t="s">
        <v>1444</v>
      </c>
      <c r="I24" s="456" t="s">
        <v>947</v>
      </c>
      <c r="J24" s="456" t="s">
        <v>948</v>
      </c>
      <c r="K24" s="456" t="s">
        <v>71</v>
      </c>
      <c r="L24" s="456" t="s">
        <v>56</v>
      </c>
      <c r="M24" s="169"/>
      <c r="N24" s="236" t="s">
        <v>141</v>
      </c>
    </row>
    <row r="25" spans="1:14" ht="13.5" thickBot="1">
      <c r="A25" s="141"/>
      <c r="B25" s="346"/>
      <c r="C25" s="166" t="str">
        <f>"£000 "</f>
        <v xml:space="preserve">£000 </v>
      </c>
      <c r="D25" s="454" t="str">
        <f t="shared" ref="D25:L25" si="0">"£000 "</f>
        <v xml:space="preserve">£000 </v>
      </c>
      <c r="E25" s="454" t="str">
        <f t="shared" si="0"/>
        <v xml:space="preserve">£000 </v>
      </c>
      <c r="F25" s="454" t="str">
        <f t="shared" si="0"/>
        <v xml:space="preserve">£000 </v>
      </c>
      <c r="G25" s="454" t="str">
        <f t="shared" si="0"/>
        <v xml:space="preserve">£000 </v>
      </c>
      <c r="H25" s="454" t="str">
        <f t="shared" si="0"/>
        <v xml:space="preserve">£000 </v>
      </c>
      <c r="I25" s="454" t="str">
        <f t="shared" si="0"/>
        <v xml:space="preserve">£000 </v>
      </c>
      <c r="J25" s="454" t="str">
        <f t="shared" si="0"/>
        <v xml:space="preserve">£000 </v>
      </c>
      <c r="K25" s="454" t="str">
        <f t="shared" si="0"/>
        <v xml:space="preserve">£000 </v>
      </c>
      <c r="L25" s="454" t="str">
        <f t="shared" si="0"/>
        <v xml:space="preserve">£000 </v>
      </c>
      <c r="M25" s="188" t="s">
        <v>96</v>
      </c>
      <c r="N25" s="294" t="s">
        <v>142</v>
      </c>
    </row>
    <row r="26" spans="1:14" s="18" customFormat="1" ht="18.75" customHeight="1">
      <c r="A26" s="55"/>
      <c r="B26" s="347" t="s">
        <v>1544</v>
      </c>
      <c r="C26" s="197">
        <f t="shared" ref="C26:C39" si="1">SUM(D26:L26)</f>
        <v>0</v>
      </c>
      <c r="D26" s="1124">
        <f>D65</f>
        <v>0</v>
      </c>
      <c r="E26" s="1124">
        <f t="shared" ref="E26:L26" si="2">E65</f>
        <v>0</v>
      </c>
      <c r="F26" s="1124">
        <f t="shared" si="2"/>
        <v>0</v>
      </c>
      <c r="G26" s="1124">
        <f t="shared" si="2"/>
        <v>0</v>
      </c>
      <c r="H26" s="1124">
        <f t="shared" si="2"/>
        <v>0</v>
      </c>
      <c r="I26" s="1124">
        <f t="shared" si="2"/>
        <v>0</v>
      </c>
      <c r="J26" s="1124">
        <f t="shared" si="2"/>
        <v>0</v>
      </c>
      <c r="K26" s="1124">
        <f t="shared" si="2"/>
        <v>0</v>
      </c>
      <c r="L26" s="1124">
        <f t="shared" si="2"/>
        <v>0</v>
      </c>
      <c r="M26" s="188">
        <v>100</v>
      </c>
      <c r="N26" s="341" t="s">
        <v>98</v>
      </c>
    </row>
    <row r="27" spans="1:14" s="18" customFormat="1" ht="18.75" customHeight="1">
      <c r="A27" s="55"/>
      <c r="B27" s="348" t="s">
        <v>1551</v>
      </c>
      <c r="C27" s="197">
        <f t="shared" si="1"/>
        <v>0</v>
      </c>
      <c r="D27" s="190"/>
      <c r="E27" s="190"/>
      <c r="F27" s="190"/>
      <c r="G27" s="190"/>
      <c r="H27" s="190"/>
      <c r="I27" s="190"/>
      <c r="J27" s="190"/>
      <c r="K27" s="190"/>
      <c r="L27" s="190"/>
      <c r="M27" s="188" t="s">
        <v>909</v>
      </c>
      <c r="N27" s="341" t="s">
        <v>195</v>
      </c>
    </row>
    <row r="28" spans="1:14" s="18" customFormat="1" ht="18.75" customHeight="1">
      <c r="A28" s="55"/>
      <c r="B28" s="348" t="s">
        <v>1552</v>
      </c>
      <c r="C28" s="197">
        <f t="shared" si="1"/>
        <v>0</v>
      </c>
      <c r="D28" s="190"/>
      <c r="E28" s="190"/>
      <c r="F28" s="190"/>
      <c r="G28" s="190"/>
      <c r="H28" s="190"/>
      <c r="I28" s="190"/>
      <c r="J28" s="190"/>
      <c r="K28" s="190"/>
      <c r="L28" s="190"/>
      <c r="M28" s="188" t="s">
        <v>1442</v>
      </c>
      <c r="N28" s="1110" t="s">
        <v>195</v>
      </c>
    </row>
    <row r="29" spans="1:14" s="18" customFormat="1" ht="18.75" customHeight="1" thickBot="1">
      <c r="A29" s="55"/>
      <c r="B29" s="349" t="s">
        <v>1294</v>
      </c>
      <c r="C29" s="197">
        <f t="shared" si="1"/>
        <v>0</v>
      </c>
      <c r="D29" s="511"/>
      <c r="E29" s="511"/>
      <c r="F29" s="511"/>
      <c r="G29" s="511"/>
      <c r="H29" s="511"/>
      <c r="I29" s="511"/>
      <c r="J29" s="511"/>
      <c r="K29" s="511"/>
      <c r="L29" s="511"/>
      <c r="M29" s="188">
        <v>102</v>
      </c>
      <c r="N29" s="341" t="s">
        <v>195</v>
      </c>
    </row>
    <row r="30" spans="1:14" s="18" customFormat="1" ht="18.75" customHeight="1">
      <c r="A30" s="55"/>
      <c r="B30" s="347" t="s">
        <v>1545</v>
      </c>
      <c r="C30" s="196">
        <f t="shared" si="1"/>
        <v>0</v>
      </c>
      <c r="D30" s="196">
        <f>SUM(D26:D29)</f>
        <v>0</v>
      </c>
      <c r="E30" s="196">
        <f t="shared" ref="E30:K30" si="3">SUM(E26:E29)</f>
        <v>0</v>
      </c>
      <c r="F30" s="196">
        <f t="shared" si="3"/>
        <v>0</v>
      </c>
      <c r="G30" s="196">
        <f t="shared" si="3"/>
        <v>0</v>
      </c>
      <c r="H30" s="196">
        <f t="shared" si="3"/>
        <v>0</v>
      </c>
      <c r="I30" s="196">
        <f t="shared" si="3"/>
        <v>0</v>
      </c>
      <c r="J30" s="196">
        <f t="shared" si="3"/>
        <v>0</v>
      </c>
      <c r="K30" s="196">
        <f t="shared" si="3"/>
        <v>0</v>
      </c>
      <c r="L30" s="196">
        <f>SUM(L26:L29)</f>
        <v>0</v>
      </c>
      <c r="M30" s="188">
        <v>103</v>
      </c>
      <c r="N30" s="341" t="s">
        <v>98</v>
      </c>
    </row>
    <row r="31" spans="1:14" s="18" customFormat="1" ht="18.75" customHeight="1">
      <c r="A31" s="55"/>
      <c r="B31" s="350" t="s">
        <v>687</v>
      </c>
      <c r="C31" s="197">
        <f t="shared" si="1"/>
        <v>0</v>
      </c>
      <c r="D31" s="904"/>
      <c r="E31" s="904"/>
      <c r="F31" s="904"/>
      <c r="G31" s="904"/>
      <c r="H31" s="904"/>
      <c r="I31" s="904"/>
      <c r="J31" s="904"/>
      <c r="K31" s="904"/>
      <c r="L31" s="904"/>
      <c r="M31" s="188">
        <v>105</v>
      </c>
      <c r="N31" s="341" t="s">
        <v>98</v>
      </c>
    </row>
    <row r="32" spans="1:14" s="18" customFormat="1" ht="18.75" customHeight="1">
      <c r="A32" s="55"/>
      <c r="B32" s="1162" t="s">
        <v>1323</v>
      </c>
      <c r="C32" s="197">
        <f t="shared" ref="C32" si="4">SUM(D32:L32)</f>
        <v>0</v>
      </c>
      <c r="D32" s="190"/>
      <c r="E32" s="190"/>
      <c r="F32" s="190"/>
      <c r="G32" s="190"/>
      <c r="H32" s="190"/>
      <c r="I32" s="190"/>
      <c r="J32" s="190"/>
      <c r="K32" s="190"/>
      <c r="L32" s="190"/>
      <c r="M32" s="188" t="s">
        <v>1002</v>
      </c>
      <c r="N32" s="341" t="s">
        <v>195</v>
      </c>
    </row>
    <row r="33" spans="1:14" s="18" customFormat="1" ht="18.75" customHeight="1">
      <c r="A33" s="55"/>
      <c r="B33" s="350" t="s">
        <v>121</v>
      </c>
      <c r="C33" s="197">
        <f t="shared" si="1"/>
        <v>0</v>
      </c>
      <c r="D33" s="190"/>
      <c r="E33" s="190"/>
      <c r="F33" s="190"/>
      <c r="G33" s="190"/>
      <c r="H33" s="190"/>
      <c r="I33" s="190"/>
      <c r="J33" s="190"/>
      <c r="K33" s="190"/>
      <c r="L33" s="190"/>
      <c r="M33" s="188">
        <v>110</v>
      </c>
      <c r="N33" s="341" t="s">
        <v>195</v>
      </c>
    </row>
    <row r="34" spans="1:14" s="18" customFormat="1" ht="18.75" customHeight="1">
      <c r="A34" s="55"/>
      <c r="B34" s="214" t="s">
        <v>122</v>
      </c>
      <c r="C34" s="197">
        <f t="shared" si="1"/>
        <v>0</v>
      </c>
      <c r="D34" s="190"/>
      <c r="E34" s="190"/>
      <c r="F34" s="190"/>
      <c r="G34" s="190"/>
      <c r="H34" s="190"/>
      <c r="I34" s="190"/>
      <c r="J34" s="190"/>
      <c r="K34" s="190"/>
      <c r="L34" s="190"/>
      <c r="M34" s="188">
        <v>120</v>
      </c>
      <c r="N34" s="351" t="s">
        <v>98</v>
      </c>
    </row>
    <row r="35" spans="1:14" s="18" customFormat="1" ht="18.75" customHeight="1">
      <c r="A35" s="55"/>
      <c r="B35" s="348" t="s">
        <v>1189</v>
      </c>
      <c r="C35" s="197">
        <f t="shared" si="1"/>
        <v>0</v>
      </c>
      <c r="D35" s="190"/>
      <c r="E35" s="190"/>
      <c r="F35" s="190"/>
      <c r="G35" s="190"/>
      <c r="H35" s="190"/>
      <c r="I35" s="190"/>
      <c r="J35" s="190"/>
      <c r="K35" s="190"/>
      <c r="L35" s="190"/>
      <c r="M35" s="188" t="s">
        <v>1009</v>
      </c>
      <c r="N35" s="341" t="s">
        <v>99</v>
      </c>
    </row>
    <row r="36" spans="1:14" s="18" customFormat="1" ht="18.75" customHeight="1">
      <c r="A36" s="55"/>
      <c r="B36" s="348" t="s">
        <v>1190</v>
      </c>
      <c r="C36" s="197">
        <f t="shared" ref="C36" si="5">SUM(D36:L36)</f>
        <v>0</v>
      </c>
      <c r="D36" s="190"/>
      <c r="E36" s="190"/>
      <c r="F36" s="190"/>
      <c r="G36" s="190"/>
      <c r="H36" s="190"/>
      <c r="I36" s="190"/>
      <c r="J36" s="190"/>
      <c r="K36" s="190"/>
      <c r="L36" s="190"/>
      <c r="M36" s="188" t="s">
        <v>1109</v>
      </c>
      <c r="N36" s="341" t="s">
        <v>99</v>
      </c>
    </row>
    <row r="37" spans="1:14" s="18" customFormat="1" ht="18.75" customHeight="1">
      <c r="A37" s="55"/>
      <c r="B37" s="352" t="s">
        <v>406</v>
      </c>
      <c r="C37" s="197">
        <f t="shared" si="1"/>
        <v>0</v>
      </c>
      <c r="D37" s="190"/>
      <c r="E37" s="190"/>
      <c r="F37" s="190"/>
      <c r="G37" s="190"/>
      <c r="H37" s="190"/>
      <c r="I37" s="190"/>
      <c r="J37" s="190"/>
      <c r="K37" s="190"/>
      <c r="L37" s="190"/>
      <c r="M37" s="188" t="s">
        <v>277</v>
      </c>
      <c r="N37" s="341" t="s">
        <v>99</v>
      </c>
    </row>
    <row r="38" spans="1:14" s="18" customFormat="1" ht="18.75" customHeight="1">
      <c r="A38" s="55"/>
      <c r="B38" s="353" t="s">
        <v>123</v>
      </c>
      <c r="C38" s="197">
        <f t="shared" si="1"/>
        <v>0</v>
      </c>
      <c r="D38" s="190"/>
      <c r="E38" s="190"/>
      <c r="F38" s="190"/>
      <c r="G38" s="190"/>
      <c r="H38" s="190"/>
      <c r="I38" s="190"/>
      <c r="J38" s="190"/>
      <c r="K38" s="190"/>
      <c r="L38" s="190"/>
      <c r="M38" s="188">
        <v>140</v>
      </c>
      <c r="N38" s="341" t="s">
        <v>99</v>
      </c>
    </row>
    <row r="39" spans="1:14" s="18" customFormat="1" ht="18.75" customHeight="1" thickBot="1">
      <c r="A39" s="55"/>
      <c r="B39" s="353" t="s">
        <v>124</v>
      </c>
      <c r="C39" s="197">
        <f t="shared" si="1"/>
        <v>0</v>
      </c>
      <c r="D39" s="190"/>
      <c r="E39" s="190"/>
      <c r="F39" s="190"/>
      <c r="G39" s="190"/>
      <c r="H39" s="190"/>
      <c r="I39" s="190"/>
      <c r="J39" s="190"/>
      <c r="K39" s="190"/>
      <c r="L39" s="190"/>
      <c r="M39" s="188">
        <v>150</v>
      </c>
      <c r="N39" s="341" t="s">
        <v>98</v>
      </c>
    </row>
    <row r="40" spans="1:14" s="18" customFormat="1" ht="18.75" customHeight="1">
      <c r="A40" s="55"/>
      <c r="B40" s="363" t="s">
        <v>1546</v>
      </c>
      <c r="C40" s="257">
        <f t="shared" ref="C40:K40" si="6">SUM(C30:C39)</f>
        <v>0</v>
      </c>
      <c r="D40" s="257">
        <f t="shared" si="6"/>
        <v>0</v>
      </c>
      <c r="E40" s="257">
        <f t="shared" si="6"/>
        <v>0</v>
      </c>
      <c r="F40" s="257">
        <f t="shared" si="6"/>
        <v>0</v>
      </c>
      <c r="G40" s="257">
        <f t="shared" si="6"/>
        <v>0</v>
      </c>
      <c r="H40" s="257">
        <f t="shared" si="6"/>
        <v>0</v>
      </c>
      <c r="I40" s="257">
        <f t="shared" si="6"/>
        <v>0</v>
      </c>
      <c r="J40" s="257">
        <f t="shared" si="6"/>
        <v>0</v>
      </c>
      <c r="K40" s="257">
        <f t="shared" si="6"/>
        <v>0</v>
      </c>
      <c r="L40" s="257">
        <f>SUM(L30:L39)</f>
        <v>0</v>
      </c>
      <c r="M40" s="188">
        <v>160</v>
      </c>
      <c r="N40" s="285" t="s">
        <v>98</v>
      </c>
    </row>
    <row r="41" spans="1:14" s="18" customFormat="1" ht="18.75" customHeight="1">
      <c r="A41" s="55"/>
      <c r="B41" s="356" t="s">
        <v>0</v>
      </c>
      <c r="C41" s="357"/>
      <c r="D41" s="358"/>
      <c r="E41" s="358"/>
      <c r="F41" s="359"/>
      <c r="G41" s="359"/>
      <c r="H41" s="360"/>
      <c r="I41" s="360"/>
      <c r="J41" s="360"/>
      <c r="K41" s="358"/>
      <c r="L41" s="361"/>
      <c r="M41" s="362"/>
      <c r="N41" s="364"/>
    </row>
    <row r="42" spans="1:14" s="18" customFormat="1" ht="18.75" customHeight="1">
      <c r="A42" s="55"/>
      <c r="B42" s="352" t="s">
        <v>218</v>
      </c>
      <c r="C42" s="916">
        <f>SUM(D42:L42)</f>
        <v>0</v>
      </c>
      <c r="D42" s="915"/>
      <c r="E42" s="915"/>
      <c r="F42" s="915"/>
      <c r="G42" s="915"/>
      <c r="H42" s="915"/>
      <c r="I42" s="915"/>
      <c r="J42" s="915"/>
      <c r="K42" s="915"/>
      <c r="L42" s="915"/>
      <c r="M42" s="188">
        <v>170</v>
      </c>
      <c r="N42" s="354" t="s">
        <v>98</v>
      </c>
    </row>
    <row r="43" spans="1:14" s="18" customFormat="1" ht="18.75" customHeight="1">
      <c r="A43" s="55"/>
      <c r="B43" s="352" t="s">
        <v>219</v>
      </c>
      <c r="C43" s="916">
        <f>SUM(D43:L43)</f>
        <v>0</v>
      </c>
      <c r="D43" s="915"/>
      <c r="E43" s="915"/>
      <c r="F43" s="915"/>
      <c r="G43" s="915"/>
      <c r="H43" s="915"/>
      <c r="I43" s="915"/>
      <c r="J43" s="915"/>
      <c r="K43" s="915"/>
      <c r="L43" s="915"/>
      <c r="M43" s="188">
        <v>180</v>
      </c>
      <c r="N43" s="341" t="s">
        <v>98</v>
      </c>
    </row>
    <row r="44" spans="1:14" s="18" customFormat="1" ht="18.75" customHeight="1" thickBot="1">
      <c r="A44" s="55"/>
      <c r="B44" s="352" t="s">
        <v>220</v>
      </c>
      <c r="C44" s="916">
        <f>SUM(D44:L44)</f>
        <v>0</v>
      </c>
      <c r="D44" s="918">
        <f>D40-SUM(D42:D43)</f>
        <v>0</v>
      </c>
      <c r="E44" s="918">
        <f t="shared" ref="E44:K44" si="7">E40-SUM(E42:E43)</f>
        <v>0</v>
      </c>
      <c r="F44" s="918">
        <f t="shared" si="7"/>
        <v>0</v>
      </c>
      <c r="G44" s="918">
        <f t="shared" si="7"/>
        <v>0</v>
      </c>
      <c r="H44" s="918">
        <f t="shared" si="7"/>
        <v>0</v>
      </c>
      <c r="I44" s="918">
        <f t="shared" si="7"/>
        <v>0</v>
      </c>
      <c r="J44" s="918">
        <f t="shared" si="7"/>
        <v>0</v>
      </c>
      <c r="K44" s="918">
        <f t="shared" si="7"/>
        <v>0</v>
      </c>
      <c r="L44" s="918">
        <f>L40-SUM(L42:L43)</f>
        <v>0</v>
      </c>
      <c r="M44" s="188">
        <v>190</v>
      </c>
      <c r="N44" s="268" t="s">
        <v>98</v>
      </c>
    </row>
    <row r="45" spans="1:14" s="18" customFormat="1" ht="18.75" customHeight="1">
      <c r="A45" s="55"/>
      <c r="B45" s="355" t="s">
        <v>38</v>
      </c>
      <c r="C45" s="196">
        <f t="shared" ref="C45:K45" si="8">SUM(C42:C44)</f>
        <v>0</v>
      </c>
      <c r="D45" s="196">
        <f>SUM(D42:D44)</f>
        <v>0</v>
      </c>
      <c r="E45" s="196">
        <f t="shared" si="8"/>
        <v>0</v>
      </c>
      <c r="F45" s="196">
        <f t="shared" si="8"/>
        <v>0</v>
      </c>
      <c r="G45" s="196">
        <f t="shared" si="8"/>
        <v>0</v>
      </c>
      <c r="H45" s="196">
        <f t="shared" si="8"/>
        <v>0</v>
      </c>
      <c r="I45" s="196">
        <f t="shared" si="8"/>
        <v>0</v>
      </c>
      <c r="J45" s="196">
        <f t="shared" si="8"/>
        <v>0</v>
      </c>
      <c r="K45" s="196">
        <f t="shared" si="8"/>
        <v>0</v>
      </c>
      <c r="L45" s="196">
        <f>SUM(L42:L44)</f>
        <v>0</v>
      </c>
      <c r="M45" s="188">
        <v>200</v>
      </c>
      <c r="N45" s="285" t="s">
        <v>98</v>
      </c>
    </row>
    <row r="46" spans="1:14" s="18" customFormat="1">
      <c r="A46" s="55"/>
      <c r="B46" s="90"/>
      <c r="C46" s="103"/>
      <c r="D46" s="103"/>
      <c r="E46" s="103"/>
      <c r="F46" s="103"/>
      <c r="G46" s="103"/>
      <c r="H46" s="103"/>
      <c r="I46" s="103"/>
      <c r="J46" s="103"/>
      <c r="K46" s="103"/>
      <c r="L46" s="103"/>
      <c r="M46" s="109"/>
      <c r="N46" s="148"/>
    </row>
    <row r="47" spans="1:14" s="18" customFormat="1" ht="13.5" customHeight="1">
      <c r="A47"/>
      <c r="B47"/>
      <c r="C47" s="52"/>
      <c r="D47" s="52"/>
      <c r="E47" s="52"/>
      <c r="F47" s="52"/>
      <c r="G47" s="52"/>
      <c r="H47" s="52"/>
      <c r="I47" s="79"/>
      <c r="J47" s="148"/>
      <c r="K47" s="55"/>
      <c r="L47" s="55"/>
      <c r="M47" s="1241" t="s">
        <v>1635</v>
      </c>
      <c r="N47" s="1239">
        <v>3</v>
      </c>
    </row>
    <row r="48" spans="1:14" s="18" customFormat="1" ht="13.5" customHeight="1">
      <c r="A48"/>
      <c r="B48" s="344"/>
      <c r="C48" s="287" t="s">
        <v>550</v>
      </c>
      <c r="D48" s="287" t="s">
        <v>551</v>
      </c>
      <c r="E48" s="287" t="s">
        <v>552</v>
      </c>
      <c r="F48" s="287" t="s">
        <v>553</v>
      </c>
      <c r="G48" s="287" t="s">
        <v>806</v>
      </c>
      <c r="H48" s="287" t="s">
        <v>1037</v>
      </c>
      <c r="I48" s="287" t="s">
        <v>1038</v>
      </c>
      <c r="J48" s="287" t="s">
        <v>1039</v>
      </c>
      <c r="K48" s="287" t="s">
        <v>1040</v>
      </c>
      <c r="L48" s="287" t="s">
        <v>807</v>
      </c>
      <c r="M48" s="287" t="s">
        <v>95</v>
      </c>
      <c r="N48" s="328"/>
    </row>
    <row r="49" spans="1:17" s="18" customFormat="1" ht="33.75">
      <c r="A49"/>
      <c r="B49" s="345" t="s">
        <v>1273</v>
      </c>
      <c r="C49" s="157" t="s">
        <v>33</v>
      </c>
      <c r="D49" s="456" t="s">
        <v>146</v>
      </c>
      <c r="E49" s="456" t="s">
        <v>147</v>
      </c>
      <c r="F49" s="456" t="s">
        <v>267</v>
      </c>
      <c r="G49" s="456" t="s">
        <v>603</v>
      </c>
      <c r="H49" s="456" t="s">
        <v>946</v>
      </c>
      <c r="I49" s="456" t="s">
        <v>947</v>
      </c>
      <c r="J49" s="456" t="s">
        <v>948</v>
      </c>
      <c r="K49" s="456" t="s">
        <v>71</v>
      </c>
      <c r="L49" s="456" t="s">
        <v>1557</v>
      </c>
      <c r="M49" s="169"/>
      <c r="N49" s="236" t="s">
        <v>141</v>
      </c>
    </row>
    <row r="50" spans="1:17" s="18" customFormat="1" ht="15.75" customHeight="1" thickBot="1">
      <c r="A50"/>
      <c r="B50" s="366" t="s">
        <v>1207</v>
      </c>
      <c r="C50" s="454" t="str">
        <f>"£000 "</f>
        <v xml:space="preserve">£000 </v>
      </c>
      <c r="D50" s="454" t="str">
        <f t="shared" ref="D50:L50" si="9">"£000 "</f>
        <v xml:space="preserve">£000 </v>
      </c>
      <c r="E50" s="454" t="str">
        <f t="shared" si="9"/>
        <v xml:space="preserve">£000 </v>
      </c>
      <c r="F50" s="454" t="str">
        <f t="shared" si="9"/>
        <v xml:space="preserve">£000 </v>
      </c>
      <c r="G50" s="454" t="str">
        <f t="shared" si="9"/>
        <v xml:space="preserve">£000 </v>
      </c>
      <c r="H50" s="454" t="str">
        <f t="shared" si="9"/>
        <v xml:space="preserve">£000 </v>
      </c>
      <c r="I50" s="454" t="str">
        <f t="shared" si="9"/>
        <v xml:space="preserve">£000 </v>
      </c>
      <c r="J50" s="454" t="str">
        <f t="shared" si="9"/>
        <v xml:space="preserve">£000 </v>
      </c>
      <c r="K50" s="454" t="str">
        <f t="shared" si="9"/>
        <v xml:space="preserve">£000 </v>
      </c>
      <c r="L50" s="454" t="str">
        <f t="shared" si="9"/>
        <v xml:space="preserve">£000 </v>
      </c>
      <c r="M50" s="188" t="s">
        <v>96</v>
      </c>
      <c r="N50" s="368" t="s">
        <v>142</v>
      </c>
    </row>
    <row r="51" spans="1:17" s="18" customFormat="1" ht="18.75" customHeight="1">
      <c r="A51"/>
      <c r="B51" s="347" t="s">
        <v>1547</v>
      </c>
      <c r="C51" s="197">
        <f t="shared" ref="C51:C54" si="10">SUM(D51:L51)</f>
        <v>0</v>
      </c>
      <c r="D51" s="905"/>
      <c r="E51" s="905"/>
      <c r="F51" s="905"/>
      <c r="G51" s="905"/>
      <c r="H51" s="905"/>
      <c r="I51" s="905"/>
      <c r="J51" s="905"/>
      <c r="K51" s="905"/>
      <c r="L51" s="905"/>
      <c r="M51" s="335" t="s">
        <v>304</v>
      </c>
      <c r="N51" s="341" t="s">
        <v>98</v>
      </c>
      <c r="Q51" s="1202"/>
    </row>
    <row r="52" spans="1:17" s="18" customFormat="1" ht="18.75" customHeight="1">
      <c r="A52"/>
      <c r="B52" s="348" t="s">
        <v>1551</v>
      </c>
      <c r="C52" s="197">
        <f t="shared" si="10"/>
        <v>0</v>
      </c>
      <c r="D52" s="905"/>
      <c r="E52" s="905"/>
      <c r="F52" s="905"/>
      <c r="G52" s="905"/>
      <c r="H52" s="905"/>
      <c r="I52" s="905"/>
      <c r="J52" s="905"/>
      <c r="K52" s="905"/>
      <c r="L52" s="905"/>
      <c r="M52" s="188" t="s">
        <v>1259</v>
      </c>
      <c r="N52" s="341" t="s">
        <v>195</v>
      </c>
    </row>
    <row r="53" spans="1:17" s="18" customFormat="1" ht="18.75" customHeight="1">
      <c r="A53" s="1130"/>
      <c r="B53" s="348" t="s">
        <v>1552</v>
      </c>
      <c r="C53" s="197">
        <f t="shared" ref="C53" si="11">SUM(D53:L53)</f>
        <v>0</v>
      </c>
      <c r="D53" s="980"/>
      <c r="E53" s="980"/>
      <c r="F53" s="980"/>
      <c r="G53" s="980"/>
      <c r="H53" s="980"/>
      <c r="I53" s="980"/>
      <c r="J53" s="980"/>
      <c r="K53" s="980"/>
      <c r="L53" s="980"/>
      <c r="M53" s="188" t="s">
        <v>1443</v>
      </c>
      <c r="N53" s="1110" t="s">
        <v>195</v>
      </c>
    </row>
    <row r="54" spans="1:17" s="18" customFormat="1" ht="18.75" customHeight="1" thickBot="1">
      <c r="A54"/>
      <c r="B54" s="1162" t="s">
        <v>1344</v>
      </c>
      <c r="C54" s="197">
        <f t="shared" si="10"/>
        <v>0</v>
      </c>
      <c r="D54" s="365"/>
      <c r="E54" s="365"/>
      <c r="F54" s="365"/>
      <c r="G54" s="365"/>
      <c r="H54" s="365"/>
      <c r="I54" s="365"/>
      <c r="J54" s="365"/>
      <c r="K54" s="365"/>
      <c r="L54" s="365"/>
      <c r="M54" s="188" t="s">
        <v>1302</v>
      </c>
      <c r="N54" s="341" t="s">
        <v>195</v>
      </c>
    </row>
    <row r="55" spans="1:17" s="18" customFormat="1" ht="18.75" customHeight="1">
      <c r="A55"/>
      <c r="B55" s="347" t="s">
        <v>1548</v>
      </c>
      <c r="C55" s="257">
        <f t="shared" ref="C55:C64" si="12">SUM(D55:L55)</f>
        <v>0</v>
      </c>
      <c r="D55" s="257">
        <f>SUM(D51:D54)</f>
        <v>0</v>
      </c>
      <c r="E55" s="257">
        <f t="shared" ref="E55:L55" si="13">SUM(E51:E54)</f>
        <v>0</v>
      </c>
      <c r="F55" s="257">
        <f t="shared" si="13"/>
        <v>0</v>
      </c>
      <c r="G55" s="257">
        <f t="shared" si="13"/>
        <v>0</v>
      </c>
      <c r="H55" s="257">
        <f t="shared" si="13"/>
        <v>0</v>
      </c>
      <c r="I55" s="257">
        <f t="shared" si="13"/>
        <v>0</v>
      </c>
      <c r="J55" s="257">
        <f t="shared" si="13"/>
        <v>0</v>
      </c>
      <c r="K55" s="257">
        <f t="shared" si="13"/>
        <v>0</v>
      </c>
      <c r="L55" s="257">
        <f t="shared" si="13"/>
        <v>0</v>
      </c>
      <c r="M55" s="188" t="s">
        <v>1260</v>
      </c>
      <c r="N55" s="341" t="s">
        <v>98</v>
      </c>
    </row>
    <row r="56" spans="1:17" s="18" customFormat="1" ht="18.75" customHeight="1">
      <c r="A56"/>
      <c r="B56" s="350" t="s">
        <v>687</v>
      </c>
      <c r="C56" s="197">
        <f t="shared" si="12"/>
        <v>0</v>
      </c>
      <c r="D56" s="904"/>
      <c r="E56" s="904"/>
      <c r="F56" s="904"/>
      <c r="G56" s="904"/>
      <c r="H56" s="904"/>
      <c r="I56" s="904"/>
      <c r="J56" s="904"/>
      <c r="K56" s="904"/>
      <c r="L56" s="904"/>
      <c r="M56" s="188" t="s">
        <v>305</v>
      </c>
      <c r="N56" s="341" t="s">
        <v>98</v>
      </c>
    </row>
    <row r="57" spans="1:17" s="18" customFormat="1" ht="18.75" customHeight="1">
      <c r="A57"/>
      <c r="B57" s="1162" t="s">
        <v>1323</v>
      </c>
      <c r="C57" s="919">
        <f t="shared" si="12"/>
        <v>0</v>
      </c>
      <c r="D57" s="1036"/>
      <c r="E57" s="1036"/>
      <c r="F57" s="1036"/>
      <c r="G57" s="1036"/>
      <c r="H57" s="1036"/>
      <c r="I57" s="1036"/>
      <c r="J57" s="1036"/>
      <c r="K57" s="1036"/>
      <c r="L57" s="1036"/>
      <c r="M57" s="906" t="s">
        <v>1337</v>
      </c>
      <c r="N57" s="341" t="s">
        <v>195</v>
      </c>
    </row>
    <row r="58" spans="1:17" s="18" customFormat="1" ht="18.75" customHeight="1">
      <c r="A58"/>
      <c r="B58" s="350" t="s">
        <v>121</v>
      </c>
      <c r="C58" s="197">
        <f t="shared" si="12"/>
        <v>0</v>
      </c>
      <c r="D58" s="205"/>
      <c r="E58" s="205"/>
      <c r="F58" s="205"/>
      <c r="G58" s="205"/>
      <c r="H58" s="205"/>
      <c r="I58" s="205"/>
      <c r="J58" s="205"/>
      <c r="K58" s="205"/>
      <c r="L58" s="205"/>
      <c r="M58" s="188" t="s">
        <v>18</v>
      </c>
      <c r="N58" s="341" t="s">
        <v>195</v>
      </c>
    </row>
    <row r="59" spans="1:17" s="18" customFormat="1" ht="18.75" customHeight="1">
      <c r="A59"/>
      <c r="B59" s="214" t="s">
        <v>122</v>
      </c>
      <c r="C59" s="197">
        <f t="shared" si="12"/>
        <v>0</v>
      </c>
      <c r="D59" s="205"/>
      <c r="E59" s="205"/>
      <c r="F59" s="205"/>
      <c r="G59" s="205"/>
      <c r="H59" s="205"/>
      <c r="I59" s="205"/>
      <c r="J59" s="205"/>
      <c r="K59" s="205"/>
      <c r="L59" s="205"/>
      <c r="M59" s="188" t="s">
        <v>307</v>
      </c>
      <c r="N59" s="351" t="s">
        <v>98</v>
      </c>
    </row>
    <row r="60" spans="1:17" s="18" customFormat="1" ht="18.75" customHeight="1">
      <c r="A60"/>
      <c r="B60" s="348" t="s">
        <v>1189</v>
      </c>
      <c r="C60" s="197">
        <f t="shared" si="12"/>
        <v>0</v>
      </c>
      <c r="D60" s="205"/>
      <c r="E60" s="205"/>
      <c r="F60" s="205"/>
      <c r="G60" s="205"/>
      <c r="H60" s="205"/>
      <c r="I60" s="205"/>
      <c r="J60" s="205"/>
      <c r="K60" s="205"/>
      <c r="L60" s="205"/>
      <c r="M60" s="188" t="s">
        <v>1261</v>
      </c>
      <c r="N60" s="341" t="s">
        <v>99</v>
      </c>
    </row>
    <row r="61" spans="1:17" s="18" customFormat="1" ht="18.75" customHeight="1">
      <c r="A61"/>
      <c r="B61" s="348" t="s">
        <v>1190</v>
      </c>
      <c r="C61" s="197">
        <f t="shared" si="12"/>
        <v>0</v>
      </c>
      <c r="D61" s="205"/>
      <c r="E61" s="205"/>
      <c r="F61" s="205"/>
      <c r="G61" s="205"/>
      <c r="H61" s="205"/>
      <c r="I61" s="205"/>
      <c r="J61" s="205"/>
      <c r="K61" s="205"/>
      <c r="L61" s="205"/>
      <c r="M61" s="188" t="s">
        <v>991</v>
      </c>
      <c r="N61" s="341" t="s">
        <v>99</v>
      </c>
    </row>
    <row r="62" spans="1:17" s="18" customFormat="1" ht="18.75" customHeight="1">
      <c r="A62"/>
      <c r="B62" s="352" t="s">
        <v>406</v>
      </c>
      <c r="C62" s="197">
        <f t="shared" si="12"/>
        <v>0</v>
      </c>
      <c r="D62" s="205"/>
      <c r="E62" s="205"/>
      <c r="F62" s="205"/>
      <c r="G62" s="205"/>
      <c r="H62" s="205"/>
      <c r="I62" s="205"/>
      <c r="J62" s="205"/>
      <c r="K62" s="205"/>
      <c r="L62" s="205"/>
      <c r="M62" s="188" t="s">
        <v>608</v>
      </c>
      <c r="N62" s="341" t="s">
        <v>99</v>
      </c>
    </row>
    <row r="63" spans="1:17" s="18" customFormat="1" ht="18.75" customHeight="1">
      <c r="A63"/>
      <c r="B63" s="353" t="s">
        <v>123</v>
      </c>
      <c r="C63" s="197">
        <f t="shared" si="12"/>
        <v>0</v>
      </c>
      <c r="D63" s="205"/>
      <c r="E63" s="205"/>
      <c r="F63" s="205"/>
      <c r="G63" s="205"/>
      <c r="H63" s="205"/>
      <c r="I63" s="205"/>
      <c r="J63" s="205"/>
      <c r="K63" s="205"/>
      <c r="L63" s="205"/>
      <c r="M63" s="188" t="s">
        <v>573</v>
      </c>
      <c r="N63" s="341" t="s">
        <v>99</v>
      </c>
    </row>
    <row r="64" spans="1:17" s="18" customFormat="1" ht="18.75" customHeight="1" thickBot="1">
      <c r="A64"/>
      <c r="B64" s="353" t="s">
        <v>124</v>
      </c>
      <c r="C64" s="197">
        <f t="shared" si="12"/>
        <v>0</v>
      </c>
      <c r="D64" s="205"/>
      <c r="E64" s="205"/>
      <c r="F64" s="205"/>
      <c r="G64" s="205"/>
      <c r="H64" s="205"/>
      <c r="I64" s="205"/>
      <c r="J64" s="205"/>
      <c r="K64" s="205"/>
      <c r="L64" s="205"/>
      <c r="M64" s="188" t="s">
        <v>613</v>
      </c>
      <c r="N64" s="341" t="s">
        <v>98</v>
      </c>
    </row>
    <row r="65" spans="1:14" s="18" customFormat="1" ht="18.75" customHeight="1">
      <c r="A65"/>
      <c r="B65" s="369" t="s">
        <v>1549</v>
      </c>
      <c r="C65" s="310">
        <f t="shared" ref="C65:K65" si="14">SUM(C55:C64)</f>
        <v>0</v>
      </c>
      <c r="D65" s="310">
        <f t="shared" si="14"/>
        <v>0</v>
      </c>
      <c r="E65" s="310">
        <f t="shared" si="14"/>
        <v>0</v>
      </c>
      <c r="F65" s="310">
        <f t="shared" si="14"/>
        <v>0</v>
      </c>
      <c r="G65" s="310">
        <f t="shared" si="14"/>
        <v>0</v>
      </c>
      <c r="H65" s="310">
        <f t="shared" si="14"/>
        <v>0</v>
      </c>
      <c r="I65" s="310">
        <f t="shared" si="14"/>
        <v>0</v>
      </c>
      <c r="J65" s="310">
        <f t="shared" si="14"/>
        <v>0</v>
      </c>
      <c r="K65" s="310">
        <f t="shared" si="14"/>
        <v>0</v>
      </c>
      <c r="L65" s="310">
        <f>SUM(L55:L64)</f>
        <v>0</v>
      </c>
      <c r="M65" s="317" t="s">
        <v>853</v>
      </c>
      <c r="N65" s="283" t="s">
        <v>98</v>
      </c>
    </row>
    <row r="66" spans="1:14" s="18" customFormat="1" ht="18.75" customHeight="1">
      <c r="A66"/>
      <c r="B66" s="370" t="s">
        <v>0</v>
      </c>
      <c r="C66" s="371"/>
      <c r="D66" s="372"/>
      <c r="E66" s="372"/>
      <c r="F66" s="314"/>
      <c r="G66" s="314"/>
      <c r="H66" s="373"/>
      <c r="I66" s="373"/>
      <c r="J66" s="373"/>
      <c r="K66" s="372"/>
      <c r="L66" s="374"/>
      <c r="M66" s="290"/>
      <c r="N66" s="1047"/>
    </row>
    <row r="67" spans="1:14" s="18" customFormat="1" ht="18.75" customHeight="1">
      <c r="A67"/>
      <c r="B67" s="352" t="s">
        <v>218</v>
      </c>
      <c r="C67" s="197">
        <f>SUM(D67:L67)</f>
        <v>0</v>
      </c>
      <c r="D67" s="905"/>
      <c r="E67" s="905"/>
      <c r="F67" s="905"/>
      <c r="G67" s="905"/>
      <c r="H67" s="905"/>
      <c r="I67" s="905"/>
      <c r="J67" s="905"/>
      <c r="K67" s="905"/>
      <c r="L67" s="905"/>
      <c r="M67" s="188" t="s">
        <v>855</v>
      </c>
      <c r="N67" s="354" t="s">
        <v>98</v>
      </c>
    </row>
    <row r="68" spans="1:14" s="18" customFormat="1" ht="18.75" customHeight="1">
      <c r="A68"/>
      <c r="B68" s="352" t="s">
        <v>219</v>
      </c>
      <c r="C68" s="197">
        <f>SUM(D68:L68)</f>
        <v>0</v>
      </c>
      <c r="D68" s="905"/>
      <c r="E68" s="905"/>
      <c r="F68" s="905"/>
      <c r="G68" s="905"/>
      <c r="H68" s="905"/>
      <c r="I68" s="905"/>
      <c r="J68" s="905"/>
      <c r="K68" s="905"/>
      <c r="L68" s="905"/>
      <c r="M68" s="188" t="s">
        <v>857</v>
      </c>
      <c r="N68" s="341" t="s">
        <v>98</v>
      </c>
    </row>
    <row r="69" spans="1:14" s="18" customFormat="1" ht="18.75" customHeight="1" thickBot="1">
      <c r="A69"/>
      <c r="B69" s="352" t="s">
        <v>220</v>
      </c>
      <c r="C69" s="197">
        <f>SUM(D69:L69)</f>
        <v>0</v>
      </c>
      <c r="D69" s="1124">
        <f>D65-SUM(D67:D68)</f>
        <v>0</v>
      </c>
      <c r="E69" s="1124">
        <f t="shared" ref="E69:K69" si="15">E65-SUM(E67:E68)</f>
        <v>0</v>
      </c>
      <c r="F69" s="1124">
        <f t="shared" si="15"/>
        <v>0</v>
      </c>
      <c r="G69" s="1124">
        <f t="shared" si="15"/>
        <v>0</v>
      </c>
      <c r="H69" s="1124">
        <f t="shared" si="15"/>
        <v>0</v>
      </c>
      <c r="I69" s="1124">
        <f t="shared" si="15"/>
        <v>0</v>
      </c>
      <c r="J69" s="1124">
        <f t="shared" si="15"/>
        <v>0</v>
      </c>
      <c r="K69" s="1124">
        <f t="shared" si="15"/>
        <v>0</v>
      </c>
      <c r="L69" s="1124">
        <f>L65-SUM(L67:L68)</f>
        <v>0</v>
      </c>
      <c r="M69" s="188" t="s">
        <v>859</v>
      </c>
      <c r="N69" s="268" t="s">
        <v>98</v>
      </c>
    </row>
    <row r="70" spans="1:14" s="18" customFormat="1" ht="18.75" customHeight="1">
      <c r="A70"/>
      <c r="B70" s="355" t="s">
        <v>38</v>
      </c>
      <c r="C70" s="257">
        <f t="shared" ref="C70" si="16">SUM(C67:C69)</f>
        <v>0</v>
      </c>
      <c r="D70" s="257">
        <f>SUM(D67:D69)</f>
        <v>0</v>
      </c>
      <c r="E70" s="257">
        <f t="shared" ref="E70:K70" si="17">SUM(E67:E69)</f>
        <v>0</v>
      </c>
      <c r="F70" s="257">
        <f t="shared" si="17"/>
        <v>0</v>
      </c>
      <c r="G70" s="257">
        <f t="shared" si="17"/>
        <v>0</v>
      </c>
      <c r="H70" s="257">
        <f t="shared" si="17"/>
        <v>0</v>
      </c>
      <c r="I70" s="257">
        <f t="shared" si="17"/>
        <v>0</v>
      </c>
      <c r="J70" s="257">
        <f t="shared" si="17"/>
        <v>0</v>
      </c>
      <c r="K70" s="257">
        <f t="shared" si="17"/>
        <v>0</v>
      </c>
      <c r="L70" s="257">
        <f>SUM(L67:L69)</f>
        <v>0</v>
      </c>
      <c r="M70" s="188" t="s">
        <v>861</v>
      </c>
      <c r="N70" s="285" t="s">
        <v>98</v>
      </c>
    </row>
    <row r="71" spans="1:14" s="18" customFormat="1" ht="13.5" customHeight="1">
      <c r="A71"/>
      <c r="B71" s="90"/>
      <c r="C71" s="52"/>
      <c r="D71" s="52"/>
      <c r="E71" s="52"/>
      <c r="F71" s="52"/>
      <c r="G71" s="52"/>
      <c r="H71" s="52"/>
      <c r="I71" s="79"/>
      <c r="J71" s="148"/>
      <c r="K71" s="55"/>
      <c r="L71" s="55"/>
      <c r="M71" s="55"/>
    </row>
    <row r="72" spans="1:14">
      <c r="A72"/>
      <c r="B72" s="50"/>
      <c r="C72" s="141"/>
      <c r="D72" s="141"/>
      <c r="E72" s="1241" t="s">
        <v>1635</v>
      </c>
      <c r="F72" s="1239">
        <v>5</v>
      </c>
      <c r="G72" s="141"/>
      <c r="H72" s="141"/>
      <c r="I72" s="141"/>
      <c r="J72" s="141"/>
      <c r="K72" s="141"/>
      <c r="L72" s="141"/>
      <c r="M72" s="141"/>
    </row>
    <row r="73" spans="1:14">
      <c r="A73"/>
      <c r="B73" s="375"/>
      <c r="C73" s="379" t="s">
        <v>880</v>
      </c>
      <c r="D73" s="379" t="s">
        <v>881</v>
      </c>
      <c r="E73" s="379" t="s">
        <v>95</v>
      </c>
      <c r="F73" s="328"/>
      <c r="G73" s="1123"/>
      <c r="H73" s="141"/>
      <c r="I73" s="141"/>
      <c r="J73" s="141"/>
      <c r="K73" s="141"/>
      <c r="L73" s="141"/>
      <c r="M73" s="141"/>
    </row>
    <row r="74" spans="1:14">
      <c r="A74"/>
      <c r="B74" s="292" t="s">
        <v>896</v>
      </c>
      <c r="C74" s="376" t="s">
        <v>1457</v>
      </c>
      <c r="D74" s="376" t="s">
        <v>1458</v>
      </c>
      <c r="E74" s="330"/>
      <c r="F74" s="236" t="s">
        <v>141</v>
      </c>
      <c r="G74" s="141"/>
      <c r="H74" s="141"/>
      <c r="I74" s="141"/>
      <c r="J74" s="141"/>
      <c r="K74" s="141"/>
      <c r="L74" s="141"/>
      <c r="M74" s="141"/>
    </row>
    <row r="75" spans="1:14" ht="13.5" thickBot="1">
      <c r="A75"/>
      <c r="B75" s="380"/>
      <c r="C75" s="367" t="s">
        <v>35</v>
      </c>
      <c r="D75" s="367" t="s">
        <v>35</v>
      </c>
      <c r="E75" s="182" t="s">
        <v>96</v>
      </c>
      <c r="F75" s="294" t="s">
        <v>142</v>
      </c>
    </row>
    <row r="76" spans="1:14" ht="18" customHeight="1">
      <c r="A76"/>
      <c r="B76" s="381" t="s">
        <v>1553</v>
      </c>
      <c r="C76" s="171"/>
      <c r="D76" s="172"/>
      <c r="E76" s="382"/>
      <c r="F76" s="341"/>
      <c r="G76" s="158"/>
    </row>
    <row r="77" spans="1:14" ht="18.75" customHeight="1">
      <c r="A77"/>
      <c r="B77" s="383" t="s">
        <v>949</v>
      </c>
      <c r="C77" s="190"/>
      <c r="D77" s="205"/>
      <c r="E77" s="160" t="s">
        <v>1061</v>
      </c>
      <c r="F77" s="384" t="s">
        <v>43</v>
      </c>
    </row>
    <row r="78" spans="1:14" ht="18.75" customHeight="1" thickBot="1">
      <c r="A78"/>
      <c r="B78" s="383" t="s">
        <v>950</v>
      </c>
      <c r="C78" s="190"/>
      <c r="D78" s="205"/>
      <c r="E78" s="173" t="s">
        <v>1062</v>
      </c>
      <c r="F78" s="385" t="s">
        <v>43</v>
      </c>
    </row>
    <row r="79" spans="1:14" ht="18.75" customHeight="1">
      <c r="A79"/>
      <c r="B79" s="386" t="s">
        <v>1554</v>
      </c>
      <c r="C79" s="443">
        <f>C78+C77</f>
        <v>0</v>
      </c>
      <c r="D79" s="443">
        <f>D78+D77</f>
        <v>0</v>
      </c>
      <c r="E79" s="387" t="s">
        <v>31</v>
      </c>
      <c r="F79" s="388" t="s">
        <v>43</v>
      </c>
    </row>
    <row r="80" spans="1:14" ht="18.75" customHeight="1" thickBot="1">
      <c r="A80"/>
      <c r="B80" s="389" t="s">
        <v>10</v>
      </c>
      <c r="C80" s="190"/>
      <c r="D80" s="205"/>
      <c r="E80" s="387" t="s">
        <v>1005</v>
      </c>
      <c r="F80" s="285" t="s">
        <v>182</v>
      </c>
    </row>
    <row r="81" spans="1:6" ht="18.75" customHeight="1">
      <c r="A81"/>
      <c r="B81" s="390" t="s">
        <v>1555</v>
      </c>
      <c r="C81" s="377">
        <f>SUM(C79:C80)</f>
        <v>0</v>
      </c>
      <c r="D81" s="377">
        <f>SUM(D79:D80)</f>
        <v>0</v>
      </c>
      <c r="E81" s="391">
        <v>120</v>
      </c>
      <c r="F81" s="260" t="s">
        <v>43</v>
      </c>
    </row>
    <row r="82" spans="1:6" ht="18.75" customHeight="1">
      <c r="A82"/>
      <c r="B82" s="392" t="s">
        <v>1556</v>
      </c>
      <c r="C82" s="190"/>
      <c r="D82" s="205"/>
      <c r="E82" s="387">
        <v>130</v>
      </c>
      <c r="F82" s="393" t="s">
        <v>98</v>
      </c>
    </row>
    <row r="83" spans="1:6">
      <c r="A83" s="110"/>
      <c r="B83" s="378"/>
      <c r="C83" s="110"/>
    </row>
    <row r="84" spans="1:6">
      <c r="A84"/>
      <c r="B84"/>
      <c r="C84"/>
    </row>
  </sheetData>
  <sheetProtection password="F015" sheet="1" objects="1" scenarios="1"/>
  <sortState ref="B30:B31">
    <sortCondition ref="B30"/>
  </sortState>
  <customSheetViews>
    <customSheetView guid="{E4F26FFA-5313-49C9-9365-CBA576C57791}" showGridLines="0" fitToPage="1" showRuler="0" topLeftCell="A7">
      <selection activeCell="B36" sqref="B36"/>
      <pageMargins left="0.74803149606299213" right="0.74803149606299213" top="0.98425196850393704" bottom="0.98425196850393704" header="0.51181102362204722" footer="0.51181102362204722"/>
      <pageSetup paperSize="9" scale="73" orientation="landscape" horizontalDpi="300" verticalDpi="300" r:id="rId1"/>
      <headerFooter alignWithMargins="0"/>
    </customSheetView>
  </customSheetViews>
  <mergeCells count="2">
    <mergeCell ref="C9:D9"/>
    <mergeCell ref="E9:F9"/>
  </mergeCells>
  <phoneticPr fontId="0" type="noConversion"/>
  <printOptions gridLinesSet="0"/>
  <pageMargins left="0.74803149606299213" right="0.34" top="0.36" bottom="0.38" header="0.21" footer="0.2"/>
  <pageSetup paperSize="9" scale="25" orientation="landscape" r:id="rId2"/>
  <headerFooter alignWithMargins="0"/>
  <ignoredErrors>
    <ignoredError sqref="G11:G20 M29:M37 E77:E81 M54:M70 M27 M51:M52 C75:D75" numberStoredAsText="1"/>
    <ignoredError sqref="C29:C31 C42:C43 C37:C39" formulaRange="1"/>
    <ignoredError sqref="C32:C36" formula="1"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K55"/>
  <sheetViews>
    <sheetView showGridLines="0" zoomScale="80" zoomScaleNormal="80" workbookViewId="0"/>
  </sheetViews>
  <sheetFormatPr defaultColWidth="10.7109375" defaultRowHeight="12.75"/>
  <cols>
    <col min="1" max="1" width="4.5703125" style="17" customWidth="1"/>
    <col min="2" max="2" width="53.28515625" style="19" customWidth="1"/>
    <col min="3" max="4" width="14.7109375" style="17" customWidth="1"/>
    <col min="5" max="5" width="14.7109375" style="137" customWidth="1"/>
    <col min="6" max="6" width="14.7109375" style="17" customWidth="1"/>
    <col min="7" max="8" width="14.7109375" style="149" customWidth="1"/>
    <col min="9" max="9" width="9.28515625" style="17" customWidth="1"/>
    <col min="10" max="10" width="9.7109375" style="17" bestFit="1" customWidth="1"/>
    <col min="11" max="11" width="3.7109375" style="17" customWidth="1"/>
    <col min="12" max="12" width="13" style="17" customWidth="1"/>
    <col min="13" max="13" width="12.28515625" style="17" bestFit="1" customWidth="1"/>
    <col min="14" max="14" width="12.28515625" style="17" customWidth="1"/>
    <col min="15" max="15" width="12.42578125" style="17" customWidth="1"/>
    <col min="16" max="16" width="9.7109375" style="17" bestFit="1" customWidth="1"/>
    <col min="17" max="17" width="3.5703125" style="17" customWidth="1"/>
    <col min="18" max="16384" width="10.7109375" style="17"/>
  </cols>
  <sheetData>
    <row r="1" spans="1:11" ht="15.75">
      <c r="A1" s="33"/>
      <c r="B1" s="42" t="s">
        <v>158</v>
      </c>
      <c r="C1" s="33"/>
      <c r="D1" s="33"/>
      <c r="E1" s="141"/>
      <c r="F1" s="33"/>
      <c r="G1" s="141"/>
      <c r="H1" s="141"/>
      <c r="I1" s="33"/>
      <c r="J1" s="33"/>
      <c r="K1" s="33"/>
    </row>
    <row r="2" spans="1:11">
      <c r="A2" s="33"/>
      <c r="B2" s="43"/>
      <c r="C2" s="33"/>
      <c r="D2" s="33"/>
      <c r="E2" s="141"/>
      <c r="F2" s="33"/>
      <c r="G2" s="141"/>
      <c r="H2" s="141"/>
      <c r="I2" s="33"/>
      <c r="J2" s="33"/>
      <c r="K2" s="33"/>
    </row>
    <row r="3" spans="1:11">
      <c r="A3" s="33"/>
      <c r="B3" s="44" t="s">
        <v>1456</v>
      </c>
      <c r="C3" s="33"/>
      <c r="D3" s="33"/>
      <c r="E3" s="141"/>
      <c r="F3" s="33"/>
      <c r="G3" s="141"/>
      <c r="H3" s="141"/>
      <c r="I3" s="33"/>
      <c r="J3" s="33"/>
      <c r="K3" s="33"/>
    </row>
    <row r="4" spans="1:11">
      <c r="A4" s="33"/>
      <c r="B4" s="101" t="s">
        <v>697</v>
      </c>
      <c r="C4" s="33"/>
      <c r="D4" s="33"/>
      <c r="E4" s="141"/>
      <c r="F4" s="33"/>
      <c r="G4" s="141"/>
      <c r="H4" s="141"/>
      <c r="I4" s="33"/>
      <c r="J4" s="33"/>
      <c r="K4" s="33"/>
    </row>
    <row r="5" spans="1:11">
      <c r="A5" s="33"/>
      <c r="B5" s="33"/>
      <c r="C5" s="33"/>
      <c r="D5" s="33"/>
      <c r="E5" s="141"/>
      <c r="F5" s="141"/>
      <c r="G5" s="141"/>
      <c r="H5" s="141"/>
      <c r="I5" s="33"/>
      <c r="J5" s="33"/>
      <c r="K5" s="33"/>
    </row>
    <row r="6" spans="1:11">
      <c r="A6" s="33"/>
      <c r="B6" s="44" t="s">
        <v>48</v>
      </c>
      <c r="C6" s="34"/>
      <c r="D6" s="34"/>
      <c r="E6" s="142"/>
      <c r="F6" s="142"/>
      <c r="G6" s="142"/>
      <c r="H6" s="142"/>
      <c r="I6" s="34"/>
      <c r="J6" s="34"/>
      <c r="K6" s="34"/>
    </row>
    <row r="7" spans="1:11">
      <c r="A7"/>
      <c r="B7" s="41"/>
      <c r="C7" s="34"/>
      <c r="D7" s="34"/>
      <c r="E7" s="142"/>
      <c r="F7" s="142"/>
      <c r="G7" s="142"/>
      <c r="H7" s="142"/>
      <c r="I7" s="1239" t="s">
        <v>1635</v>
      </c>
      <c r="J7" s="1239">
        <v>1</v>
      </c>
      <c r="K7" s="33"/>
    </row>
    <row r="8" spans="1:11">
      <c r="A8"/>
      <c r="B8" s="512"/>
      <c r="C8" s="2" t="s">
        <v>516</v>
      </c>
      <c r="D8" s="2" t="s">
        <v>517</v>
      </c>
      <c r="E8" s="2" t="s">
        <v>518</v>
      </c>
      <c r="F8" s="2" t="s">
        <v>1067</v>
      </c>
      <c r="G8" s="2" t="s">
        <v>1114</v>
      </c>
      <c r="H8" s="2" t="s">
        <v>1115</v>
      </c>
      <c r="I8" s="2" t="s">
        <v>95</v>
      </c>
      <c r="J8" s="560"/>
      <c r="K8" s="34"/>
    </row>
    <row r="9" spans="1:11" s="13" customFormat="1" ht="45">
      <c r="A9"/>
      <c r="B9" s="1" t="s">
        <v>1558</v>
      </c>
      <c r="C9" s="401" t="s">
        <v>449</v>
      </c>
      <c r="D9" s="401" t="s">
        <v>450</v>
      </c>
      <c r="E9" s="401" t="s">
        <v>451</v>
      </c>
      <c r="F9" s="561" t="s">
        <v>1068</v>
      </c>
      <c r="G9" s="562" t="s">
        <v>1076</v>
      </c>
      <c r="H9" s="563" t="s">
        <v>1077</v>
      </c>
      <c r="I9" s="564"/>
      <c r="J9" s="281" t="s">
        <v>141</v>
      </c>
      <c r="K9" s="64"/>
    </row>
    <row r="10" spans="1:11">
      <c r="A10"/>
      <c r="B10" s="565"/>
      <c r="C10" s="367" t="s">
        <v>97</v>
      </c>
      <c r="D10" s="367" t="s">
        <v>97</v>
      </c>
      <c r="E10" s="367" t="s">
        <v>97</v>
      </c>
      <c r="F10" s="566" t="s">
        <v>97</v>
      </c>
      <c r="G10" s="568" t="s">
        <v>35</v>
      </c>
      <c r="H10" s="569" t="s">
        <v>35</v>
      </c>
      <c r="I10" s="3" t="s">
        <v>96</v>
      </c>
      <c r="J10" s="452" t="s">
        <v>142</v>
      </c>
      <c r="K10" s="34"/>
    </row>
    <row r="11" spans="1:11" ht="18.75" customHeight="1">
      <c r="A11"/>
      <c r="B11" s="427" t="s">
        <v>1559</v>
      </c>
      <c r="C11" s="396">
        <f t="shared" ref="C11:C26" si="0">SUM(D11:H11)</f>
        <v>0</v>
      </c>
      <c r="D11" s="1124">
        <f>D47</f>
        <v>0</v>
      </c>
      <c r="E11" s="1124">
        <f>E47</f>
        <v>0</v>
      </c>
      <c r="F11" s="1124">
        <f>F47</f>
        <v>0</v>
      </c>
      <c r="G11" s="1124">
        <f>G47</f>
        <v>0</v>
      </c>
      <c r="H11" s="1124">
        <f>H47</f>
        <v>0</v>
      </c>
      <c r="I11" s="3">
        <v>100</v>
      </c>
      <c r="J11" s="471" t="s">
        <v>182</v>
      </c>
      <c r="K11" s="34"/>
    </row>
    <row r="12" spans="1:11" ht="18.75" customHeight="1">
      <c r="A12"/>
      <c r="B12" s="567" t="s">
        <v>616</v>
      </c>
      <c r="C12" s="396">
        <f t="shared" si="0"/>
        <v>0</v>
      </c>
      <c r="D12" s="444"/>
      <c r="E12" s="444"/>
      <c r="F12" s="444"/>
      <c r="G12" s="444"/>
      <c r="H12" s="444"/>
      <c r="I12" s="3" t="s">
        <v>274</v>
      </c>
      <c r="J12" s="471" t="s">
        <v>100</v>
      </c>
      <c r="K12" s="34"/>
    </row>
    <row r="13" spans="1:11" s="149" customFormat="1" ht="18.75" customHeight="1" thickBot="1">
      <c r="A13"/>
      <c r="B13" s="570" t="s">
        <v>1294</v>
      </c>
      <c r="C13" s="396">
        <f>SUM(D13:H13)</f>
        <v>0</v>
      </c>
      <c r="D13" s="511"/>
      <c r="E13" s="511"/>
      <c r="F13" s="511"/>
      <c r="G13" s="511"/>
      <c r="H13" s="511"/>
      <c r="I13" s="3" t="s">
        <v>1104</v>
      </c>
      <c r="J13" s="471" t="s">
        <v>195</v>
      </c>
      <c r="K13" s="142"/>
    </row>
    <row r="14" spans="1:11" ht="18.75" customHeight="1">
      <c r="A14"/>
      <c r="B14" s="427" t="s">
        <v>1560</v>
      </c>
      <c r="C14" s="443">
        <f t="shared" si="0"/>
        <v>0</v>
      </c>
      <c r="D14" s="443">
        <f>SUM(D11:D13)</f>
        <v>0</v>
      </c>
      <c r="E14" s="443">
        <f>SUM(E11:E13)</f>
        <v>0</v>
      </c>
      <c r="F14" s="443">
        <f>SUM(F11:F13)</f>
        <v>0</v>
      </c>
      <c r="G14" s="443">
        <f>SUM(G11:G13)</f>
        <v>0</v>
      </c>
      <c r="H14" s="443">
        <f>SUM(H11:H13)</f>
        <v>0</v>
      </c>
      <c r="I14" s="3" t="s">
        <v>31</v>
      </c>
      <c r="J14" s="471" t="s">
        <v>182</v>
      </c>
      <c r="K14" s="34"/>
    </row>
    <row r="15" spans="1:11" ht="18.75" customHeight="1">
      <c r="A15"/>
      <c r="B15" s="427" t="s">
        <v>687</v>
      </c>
      <c r="C15" s="396">
        <f t="shared" si="0"/>
        <v>0</v>
      </c>
      <c r="D15" s="4"/>
      <c r="E15" s="4"/>
      <c r="F15" s="4"/>
      <c r="G15" s="4"/>
      <c r="H15" s="4"/>
      <c r="I15" s="3" t="s">
        <v>275</v>
      </c>
      <c r="J15" s="471" t="s">
        <v>182</v>
      </c>
      <c r="K15" s="34"/>
    </row>
    <row r="16" spans="1:11" s="153" customFormat="1" ht="18.75" customHeight="1">
      <c r="A16"/>
      <c r="B16" s="567" t="s">
        <v>1323</v>
      </c>
      <c r="C16" s="396">
        <f t="shared" ref="C16" si="1">SUM(D16:H16)</f>
        <v>0</v>
      </c>
      <c r="D16" s="444"/>
      <c r="E16" s="444"/>
      <c r="F16" s="444"/>
      <c r="G16" s="444"/>
      <c r="H16" s="444"/>
      <c r="I16" s="3" t="s">
        <v>1005</v>
      </c>
      <c r="J16" s="471" t="s">
        <v>195</v>
      </c>
      <c r="K16" s="154"/>
    </row>
    <row r="17" spans="1:11" ht="18.75" customHeight="1">
      <c r="A17"/>
      <c r="B17" s="567" t="s">
        <v>321</v>
      </c>
      <c r="C17" s="396">
        <f t="shared" si="0"/>
        <v>0</v>
      </c>
      <c r="D17" s="397">
        <f>'13. Intangibles'!C59+'13. Intangibles'!C60</f>
        <v>0</v>
      </c>
      <c r="E17" s="397">
        <f>'14. PPE'!C21+'14. PPE'!C22</f>
        <v>0</v>
      </c>
      <c r="F17" s="1196"/>
      <c r="G17" s="1196"/>
      <c r="H17" s="1036"/>
      <c r="I17" s="3" t="s">
        <v>32</v>
      </c>
      <c r="J17" s="471" t="s">
        <v>43</v>
      </c>
      <c r="K17" s="34"/>
    </row>
    <row r="18" spans="1:11" ht="18.75" customHeight="1">
      <c r="A18"/>
      <c r="B18" s="567" t="s">
        <v>672</v>
      </c>
      <c r="C18" s="396">
        <f t="shared" si="0"/>
        <v>0</v>
      </c>
      <c r="D18" s="397">
        <f>'13. Intangibles'!C25-'13. Intangibles'!C39</f>
        <v>0</v>
      </c>
      <c r="E18" s="397">
        <f>'14. PPE'!C24-'14. PPE'!C39</f>
        <v>0</v>
      </c>
      <c r="F18" s="444"/>
      <c r="G18" s="1100"/>
      <c r="H18" s="1036"/>
      <c r="I18" s="3" t="s">
        <v>276</v>
      </c>
      <c r="J18" s="471" t="s">
        <v>182</v>
      </c>
      <c r="K18" s="34"/>
    </row>
    <row r="19" spans="1:11" s="153" customFormat="1" ht="18.75" customHeight="1">
      <c r="A19"/>
      <c r="B19" s="567" t="s">
        <v>1163</v>
      </c>
      <c r="C19" s="396">
        <f t="shared" ref="C19" si="2">SUM(D19:H19)</f>
        <v>0</v>
      </c>
      <c r="D19" s="444"/>
      <c r="E19" s="444"/>
      <c r="F19" s="444"/>
      <c r="G19" s="444"/>
      <c r="H19" s="444"/>
      <c r="I19" s="3" t="s">
        <v>1008</v>
      </c>
      <c r="J19" s="471" t="s">
        <v>43</v>
      </c>
      <c r="K19" s="154"/>
    </row>
    <row r="20" spans="1:11" ht="18.75" customHeight="1">
      <c r="A20"/>
      <c r="B20" s="567" t="s">
        <v>681</v>
      </c>
      <c r="C20" s="396">
        <f t="shared" si="0"/>
        <v>0</v>
      </c>
      <c r="D20" s="444"/>
      <c r="E20" s="444"/>
      <c r="F20" s="444"/>
      <c r="G20" s="444"/>
      <c r="H20" s="444"/>
      <c r="I20" s="3" t="s">
        <v>4</v>
      </c>
      <c r="J20" s="471" t="s">
        <v>43</v>
      </c>
      <c r="K20" s="34"/>
    </row>
    <row r="21" spans="1:11" ht="30.75" customHeight="1">
      <c r="A21"/>
      <c r="B21" s="567" t="s">
        <v>207</v>
      </c>
      <c r="C21" s="396">
        <f t="shared" si="0"/>
        <v>0</v>
      </c>
      <c r="D21" s="1100"/>
      <c r="E21" s="1100"/>
      <c r="F21" s="1100"/>
      <c r="G21" s="1100"/>
      <c r="H21" s="511"/>
      <c r="I21" s="3" t="s">
        <v>277</v>
      </c>
      <c r="J21" s="471" t="s">
        <v>100</v>
      </c>
      <c r="K21" s="34"/>
    </row>
    <row r="22" spans="1:11" ht="30.75" customHeight="1">
      <c r="A22"/>
      <c r="B22" s="567" t="s">
        <v>208</v>
      </c>
      <c r="C22" s="1192">
        <f t="shared" si="0"/>
        <v>0</v>
      </c>
      <c r="D22" s="1100"/>
      <c r="E22" s="1100"/>
      <c r="F22" s="1100"/>
      <c r="G22" s="1100"/>
      <c r="H22" s="511"/>
      <c r="I22" s="3" t="s">
        <v>5</v>
      </c>
      <c r="J22" s="471" t="s">
        <v>100</v>
      </c>
      <c r="K22" s="34"/>
    </row>
    <row r="23" spans="1:11" s="1105" customFormat="1" ht="30.75" customHeight="1">
      <c r="A23" s="1130"/>
      <c r="B23" s="567" t="s">
        <v>1450</v>
      </c>
      <c r="C23" s="1192">
        <f t="shared" ref="C23" si="3">SUM(D23:H23)</f>
        <v>0</v>
      </c>
      <c r="D23" s="444"/>
      <c r="E23" s="444"/>
      <c r="F23" s="444"/>
      <c r="G23" s="444"/>
      <c r="H23" s="444"/>
      <c r="I23" s="3" t="s">
        <v>1022</v>
      </c>
      <c r="J23" s="471" t="s">
        <v>100</v>
      </c>
      <c r="K23" s="449"/>
    </row>
    <row r="24" spans="1:11" ht="18.75" customHeight="1">
      <c r="A24"/>
      <c r="B24" s="567" t="s">
        <v>598</v>
      </c>
      <c r="C24" s="1192">
        <f t="shared" si="0"/>
        <v>0</v>
      </c>
      <c r="D24" s="444"/>
      <c r="E24" s="444"/>
      <c r="F24" s="444"/>
      <c r="G24" s="444"/>
      <c r="H24" s="444"/>
      <c r="I24" s="3" t="s">
        <v>278</v>
      </c>
      <c r="J24" s="471" t="s">
        <v>100</v>
      </c>
      <c r="K24" s="34"/>
    </row>
    <row r="25" spans="1:11" ht="18.75" customHeight="1" thickBot="1">
      <c r="A25"/>
      <c r="B25" s="567" t="s">
        <v>680</v>
      </c>
      <c r="C25" s="1193">
        <f t="shared" si="0"/>
        <v>0</v>
      </c>
      <c r="D25" s="444"/>
      <c r="E25" s="444"/>
      <c r="F25" s="444"/>
      <c r="G25" s="444"/>
      <c r="H25" s="444"/>
      <c r="I25" s="3" t="s">
        <v>6</v>
      </c>
      <c r="J25" s="471" t="s">
        <v>100</v>
      </c>
      <c r="K25" s="34"/>
    </row>
    <row r="26" spans="1:11" ht="18.75" customHeight="1">
      <c r="A26"/>
      <c r="B26" s="427" t="s">
        <v>1561</v>
      </c>
      <c r="C26" s="443">
        <f t="shared" si="0"/>
        <v>0</v>
      </c>
      <c r="D26" s="443">
        <f>SUM(D14:D25)</f>
        <v>0</v>
      </c>
      <c r="E26" s="443">
        <f>SUM(E14:E25)</f>
        <v>0</v>
      </c>
      <c r="F26" s="443">
        <f>SUM(F14:F25)</f>
        <v>0</v>
      </c>
      <c r="G26" s="443">
        <f>SUM(G14:G25)</f>
        <v>0</v>
      </c>
      <c r="H26" s="443">
        <f>SUM(H14:H25)</f>
        <v>0</v>
      </c>
      <c r="I26" s="3" t="s">
        <v>279</v>
      </c>
      <c r="J26" s="471" t="s">
        <v>100</v>
      </c>
      <c r="K26" s="34"/>
    </row>
    <row r="27" spans="1:11">
      <c r="A27"/>
      <c r="B27" s="41"/>
      <c r="C27" s="34"/>
      <c r="D27" s="34"/>
      <c r="E27" s="142"/>
      <c r="F27" s="34"/>
      <c r="G27" s="142"/>
      <c r="H27" s="142"/>
      <c r="I27" s="34"/>
      <c r="J27" s="53"/>
      <c r="K27" s="33"/>
    </row>
    <row r="28" spans="1:11" s="446" customFormat="1">
      <c r="A28"/>
      <c r="B28" s="41"/>
      <c r="C28" s="449"/>
      <c r="D28" s="449"/>
      <c r="E28" s="449"/>
      <c r="F28" s="449"/>
      <c r="G28" s="449"/>
      <c r="H28" s="449"/>
      <c r="I28" s="1239" t="s">
        <v>1635</v>
      </c>
      <c r="J28" s="1239">
        <v>2</v>
      </c>
      <c r="K28" s="448"/>
    </row>
    <row r="29" spans="1:11">
      <c r="A29"/>
      <c r="B29" s="512"/>
      <c r="C29" s="2" t="s">
        <v>516</v>
      </c>
      <c r="D29" s="2" t="s">
        <v>517</v>
      </c>
      <c r="E29" s="2" t="s">
        <v>518</v>
      </c>
      <c r="F29" s="2" t="s">
        <v>1067</v>
      </c>
      <c r="G29" s="2" t="s">
        <v>1114</v>
      </c>
      <c r="H29" s="2" t="s">
        <v>1115</v>
      </c>
      <c r="I29" s="2" t="s">
        <v>95</v>
      </c>
      <c r="J29" s="560"/>
      <c r="K29" s="34"/>
    </row>
    <row r="30" spans="1:11" s="13" customFormat="1" ht="49.5" customHeight="1">
      <c r="A30"/>
      <c r="B30" s="1" t="s">
        <v>1562</v>
      </c>
      <c r="C30" s="401" t="s">
        <v>449</v>
      </c>
      <c r="D30" s="401" t="s">
        <v>450</v>
      </c>
      <c r="E30" s="401" t="s">
        <v>451</v>
      </c>
      <c r="F30" s="561" t="s">
        <v>1068</v>
      </c>
      <c r="G30" s="562" t="s">
        <v>1076</v>
      </c>
      <c r="H30" s="563" t="s">
        <v>1077</v>
      </c>
      <c r="I30" s="564"/>
      <c r="J30" s="281" t="s">
        <v>141</v>
      </c>
      <c r="K30" s="64"/>
    </row>
    <row r="31" spans="1:11">
      <c r="A31"/>
      <c r="B31" s="565"/>
      <c r="C31" s="367" t="s">
        <v>97</v>
      </c>
      <c r="D31" s="367" t="s">
        <v>97</v>
      </c>
      <c r="E31" s="367" t="s">
        <v>97</v>
      </c>
      <c r="F31" s="566" t="s">
        <v>97</v>
      </c>
      <c r="G31" s="566" t="s">
        <v>97</v>
      </c>
      <c r="H31" s="566" t="s">
        <v>97</v>
      </c>
      <c r="I31" s="3" t="s">
        <v>96</v>
      </c>
      <c r="J31" s="452" t="s">
        <v>142</v>
      </c>
      <c r="K31" s="34"/>
    </row>
    <row r="32" spans="1:11" ht="18.75" customHeight="1">
      <c r="A32"/>
      <c r="B32" s="427" t="s">
        <v>1563</v>
      </c>
      <c r="C32" s="396">
        <f>SUM(D32:H32)</f>
        <v>0</v>
      </c>
      <c r="D32" s="404"/>
      <c r="E32" s="404"/>
      <c r="F32" s="404"/>
      <c r="G32" s="404"/>
      <c r="H32" s="404"/>
      <c r="I32" s="3" t="s">
        <v>285</v>
      </c>
      <c r="J32" s="471" t="s">
        <v>182</v>
      </c>
      <c r="K32" s="34"/>
    </row>
    <row r="33" spans="1:11" ht="18.75" customHeight="1">
      <c r="A33"/>
      <c r="B33" s="567" t="s">
        <v>616</v>
      </c>
      <c r="C33" s="396">
        <f>SUM(D33:H33)</f>
        <v>0</v>
      </c>
      <c r="D33" s="404"/>
      <c r="E33" s="404"/>
      <c r="F33" s="404"/>
      <c r="G33" s="404"/>
      <c r="H33" s="404"/>
      <c r="I33" s="3" t="s">
        <v>286</v>
      </c>
      <c r="J33" s="471" t="s">
        <v>100</v>
      </c>
      <c r="K33" s="34"/>
    </row>
    <row r="34" spans="1:11" s="446" customFormat="1" ht="18.75" customHeight="1" thickBot="1">
      <c r="A34"/>
      <c r="B34" s="1040" t="s">
        <v>1344</v>
      </c>
      <c r="C34" s="396">
        <f>SUM(D34:H34)</f>
        <v>0</v>
      </c>
      <c r="D34" s="365"/>
      <c r="E34" s="365"/>
      <c r="F34" s="365"/>
      <c r="G34" s="365"/>
      <c r="H34" s="365"/>
      <c r="I34" s="906" t="s">
        <v>1083</v>
      </c>
      <c r="J34" s="471" t="s">
        <v>100</v>
      </c>
      <c r="K34" s="449"/>
    </row>
    <row r="35" spans="1:11" ht="18.75" customHeight="1">
      <c r="A35"/>
      <c r="B35" s="427" t="s">
        <v>1564</v>
      </c>
      <c r="C35" s="443">
        <f t="shared" ref="C35:C46" si="4">SUM(D35:H35)</f>
        <v>0</v>
      </c>
      <c r="D35" s="443">
        <f t="shared" ref="D35:H35" si="5">SUM(D32:D34)</f>
        <v>0</v>
      </c>
      <c r="E35" s="443">
        <f t="shared" si="5"/>
        <v>0</v>
      </c>
      <c r="F35" s="443">
        <f t="shared" si="5"/>
        <v>0</v>
      </c>
      <c r="G35" s="443">
        <f t="shared" si="5"/>
        <v>0</v>
      </c>
      <c r="H35" s="443">
        <f t="shared" si="5"/>
        <v>0</v>
      </c>
      <c r="I35" s="3" t="s">
        <v>287</v>
      </c>
      <c r="J35" s="471" t="s">
        <v>182</v>
      </c>
      <c r="K35" s="34"/>
    </row>
    <row r="36" spans="1:11" ht="18.75" customHeight="1">
      <c r="A36" s="448"/>
      <c r="B36" s="427" t="s">
        <v>687</v>
      </c>
      <c r="C36" s="396">
        <f t="shared" si="4"/>
        <v>0</v>
      </c>
      <c r="D36" s="4"/>
      <c r="E36" s="4"/>
      <c r="F36" s="4"/>
      <c r="G36" s="4"/>
      <c r="H36" s="4"/>
      <c r="I36" s="3" t="s">
        <v>288</v>
      </c>
      <c r="J36" s="471" t="s">
        <v>182</v>
      </c>
      <c r="K36" s="34"/>
    </row>
    <row r="37" spans="1:11" s="446" customFormat="1" ht="18.75" customHeight="1">
      <c r="A37" s="448"/>
      <c r="B37" s="567" t="s">
        <v>1323</v>
      </c>
      <c r="C37" s="396">
        <f t="shared" si="4"/>
        <v>0</v>
      </c>
      <c r="D37" s="511"/>
      <c r="E37" s="511"/>
      <c r="F37" s="511"/>
      <c r="G37" s="511"/>
      <c r="H37" s="511"/>
      <c r="I37" s="3" t="s">
        <v>1296</v>
      </c>
      <c r="J37" s="471" t="s">
        <v>100</v>
      </c>
      <c r="K37" s="194"/>
    </row>
    <row r="38" spans="1:11" ht="18.75" customHeight="1">
      <c r="A38" s="448"/>
      <c r="B38" s="567" t="s">
        <v>321</v>
      </c>
      <c r="C38" s="396">
        <f t="shared" si="4"/>
        <v>0</v>
      </c>
      <c r="D38" s="397">
        <f>'13. Intangibles'!C59+'13. Intangibles'!C60</f>
        <v>0</v>
      </c>
      <c r="E38" s="397">
        <f>'14. PPE'!C58+'14. PPE'!C59</f>
        <v>0</v>
      </c>
      <c r="F38" s="1205"/>
      <c r="G38" s="1205"/>
      <c r="H38" s="1036"/>
      <c r="I38" s="3" t="s">
        <v>9</v>
      </c>
      <c r="J38" s="471" t="s">
        <v>43</v>
      </c>
      <c r="K38" s="34"/>
    </row>
    <row r="39" spans="1:11" ht="18.75" customHeight="1">
      <c r="A39" s="448"/>
      <c r="B39" s="567" t="s">
        <v>672</v>
      </c>
      <c r="C39" s="396">
        <f t="shared" si="4"/>
        <v>0</v>
      </c>
      <c r="D39" s="397">
        <f>'13. Intangibles'!C62-'13. Intangibles'!C76</f>
        <v>0</v>
      </c>
      <c r="E39" s="397">
        <f>'14. PPE'!C61-'14. PPE'!C76</f>
        <v>0</v>
      </c>
      <c r="F39" s="404"/>
      <c r="G39" s="404"/>
      <c r="H39" s="1036"/>
      <c r="I39" s="3" t="s">
        <v>289</v>
      </c>
      <c r="J39" s="471" t="s">
        <v>182</v>
      </c>
      <c r="K39" s="34"/>
    </row>
    <row r="40" spans="1:11" s="153" customFormat="1" ht="18.75" customHeight="1">
      <c r="A40" s="141"/>
      <c r="B40" s="567" t="s">
        <v>1163</v>
      </c>
      <c r="C40" s="396">
        <f t="shared" ref="C40" si="6">SUM(D40:H40)</f>
        <v>0</v>
      </c>
      <c r="D40" s="404"/>
      <c r="E40" s="404"/>
      <c r="F40" s="404"/>
      <c r="G40" s="404"/>
      <c r="H40" s="404"/>
      <c r="I40" s="3" t="s">
        <v>1162</v>
      </c>
      <c r="J40" s="425" t="s">
        <v>43</v>
      </c>
      <c r="K40" s="154"/>
    </row>
    <row r="41" spans="1:11" ht="18.75" customHeight="1">
      <c r="A41" s="33"/>
      <c r="B41" s="567" t="s">
        <v>681</v>
      </c>
      <c r="C41" s="396">
        <f t="shared" si="4"/>
        <v>0</v>
      </c>
      <c r="D41" s="404"/>
      <c r="E41" s="404"/>
      <c r="F41" s="404"/>
      <c r="G41" s="404"/>
      <c r="H41" s="404"/>
      <c r="I41" s="3" t="s">
        <v>290</v>
      </c>
      <c r="J41" s="471" t="s">
        <v>43</v>
      </c>
      <c r="K41" s="34"/>
    </row>
    <row r="42" spans="1:11" ht="30.75" customHeight="1">
      <c r="A42" s="33"/>
      <c r="B42" s="567" t="s">
        <v>207</v>
      </c>
      <c r="C42" s="396">
        <f t="shared" si="4"/>
        <v>0</v>
      </c>
      <c r="D42" s="404"/>
      <c r="E42" s="404"/>
      <c r="F42" s="404"/>
      <c r="G42" s="404"/>
      <c r="H42" s="511"/>
      <c r="I42" s="3" t="s">
        <v>291</v>
      </c>
      <c r="J42" s="471" t="s">
        <v>100</v>
      </c>
      <c r="K42" s="34"/>
    </row>
    <row r="43" spans="1:11" ht="30.75" customHeight="1">
      <c r="A43" s="33"/>
      <c r="B43" s="567" t="s">
        <v>208</v>
      </c>
      <c r="C43" s="1192">
        <f t="shared" si="4"/>
        <v>0</v>
      </c>
      <c r="D43" s="404"/>
      <c r="E43" s="404"/>
      <c r="F43" s="404"/>
      <c r="G43" s="404"/>
      <c r="H43" s="511"/>
      <c r="I43" s="3" t="s">
        <v>292</v>
      </c>
      <c r="J43" s="471" t="s">
        <v>100</v>
      </c>
      <c r="K43" s="34"/>
    </row>
    <row r="44" spans="1:11" s="1105" customFormat="1" ht="30.75" customHeight="1">
      <c r="A44" s="1107"/>
      <c r="B44" s="567" t="s">
        <v>1450</v>
      </c>
      <c r="C44" s="1192">
        <f t="shared" ref="C44" si="7">SUM(D44:H44)</f>
        <v>0</v>
      </c>
      <c r="D44" s="404"/>
      <c r="E44" s="404"/>
      <c r="F44" s="404"/>
      <c r="G44" s="404"/>
      <c r="H44" s="404"/>
      <c r="I44" s="3" t="s">
        <v>1451</v>
      </c>
      <c r="J44" s="471" t="s">
        <v>100</v>
      </c>
      <c r="K44" s="449"/>
    </row>
    <row r="45" spans="1:11" ht="18.75" customHeight="1">
      <c r="A45" s="33"/>
      <c r="B45" s="567" t="s">
        <v>598</v>
      </c>
      <c r="C45" s="1192">
        <f t="shared" si="4"/>
        <v>0</v>
      </c>
      <c r="D45" s="404"/>
      <c r="E45" s="404"/>
      <c r="F45" s="404"/>
      <c r="G45" s="404"/>
      <c r="H45" s="404"/>
      <c r="I45" s="3" t="s">
        <v>293</v>
      </c>
      <c r="J45" s="471" t="s">
        <v>100</v>
      </c>
      <c r="K45" s="34"/>
    </row>
    <row r="46" spans="1:11" ht="18.75" customHeight="1" thickBot="1">
      <c r="A46" s="33"/>
      <c r="B46" s="567" t="s">
        <v>680</v>
      </c>
      <c r="C46" s="1193">
        <f t="shared" si="4"/>
        <v>0</v>
      </c>
      <c r="D46" s="404"/>
      <c r="E46" s="404"/>
      <c r="F46" s="404"/>
      <c r="G46" s="404"/>
      <c r="H46" s="404"/>
      <c r="I46" s="3" t="s">
        <v>294</v>
      </c>
      <c r="J46" s="471" t="s">
        <v>100</v>
      </c>
      <c r="K46" s="34"/>
    </row>
    <row r="47" spans="1:11" ht="18.75" customHeight="1">
      <c r="A47" s="33"/>
      <c r="B47" s="427" t="s">
        <v>1565</v>
      </c>
      <c r="C47" s="443">
        <f>SUM(D47:H47)</f>
        <v>0</v>
      </c>
      <c r="D47" s="443">
        <f>SUM(D35:D46)</f>
        <v>0</v>
      </c>
      <c r="E47" s="443">
        <f>SUM(E35:E46)</f>
        <v>0</v>
      </c>
      <c r="F47" s="443">
        <f>SUM(F35:F46)</f>
        <v>0</v>
      </c>
      <c r="G47" s="443">
        <f>SUM(G35:G46)</f>
        <v>0</v>
      </c>
      <c r="H47" s="443">
        <f>SUM(H35:H46)</f>
        <v>0</v>
      </c>
      <c r="I47" s="3" t="s">
        <v>297</v>
      </c>
      <c r="J47" s="471" t="s">
        <v>100</v>
      </c>
      <c r="K47" s="34"/>
    </row>
    <row r="48" spans="1:11">
      <c r="A48" s="33"/>
      <c r="B48" s="55"/>
      <c r="C48" s="33"/>
      <c r="D48" s="33"/>
      <c r="E48" s="141"/>
      <c r="F48" s="33"/>
      <c r="G48" s="141"/>
      <c r="H48" s="141"/>
      <c r="I48" s="33"/>
      <c r="J48" s="33"/>
      <c r="K48" s="33"/>
    </row>
    <row r="49" spans="1:11">
      <c r="A49" s="33"/>
      <c r="B49" s="55"/>
      <c r="C49" s="33"/>
      <c r="D49" s="33"/>
      <c r="E49" s="141"/>
      <c r="F49" s="33"/>
      <c r="G49" s="141"/>
      <c r="H49" s="141"/>
      <c r="I49" s="33"/>
      <c r="J49" s="33"/>
      <c r="K49" s="33"/>
    </row>
    <row r="50" spans="1:11">
      <c r="A50" s="33"/>
      <c r="B50" s="63"/>
      <c r="C50" s="33"/>
      <c r="D50" s="33"/>
      <c r="E50" s="141"/>
      <c r="F50" s="33"/>
      <c r="G50" s="141"/>
      <c r="H50" s="141"/>
      <c r="I50" s="33"/>
      <c r="J50" s="33"/>
      <c r="K50" s="33"/>
    </row>
    <row r="51" spans="1:11">
      <c r="A51" s="33"/>
      <c r="B51" s="63"/>
      <c r="C51" s="33"/>
      <c r="D51" s="33"/>
      <c r="E51" s="141"/>
      <c r="F51" s="33"/>
      <c r="G51" s="141"/>
      <c r="H51" s="141"/>
      <c r="I51" s="33"/>
      <c r="J51" s="33"/>
      <c r="K51" s="33"/>
    </row>
    <row r="52" spans="1:11">
      <c r="A52" s="33"/>
      <c r="B52" s="63"/>
      <c r="C52" s="33"/>
      <c r="D52" s="33"/>
      <c r="E52" s="141"/>
      <c r="F52" s="33"/>
      <c r="G52" s="141"/>
      <c r="H52" s="141"/>
      <c r="I52" s="33"/>
      <c r="J52" s="33"/>
      <c r="K52" s="33"/>
    </row>
    <row r="53" spans="1:11">
      <c r="A53" s="33"/>
      <c r="B53" s="63"/>
      <c r="C53" s="33"/>
      <c r="D53" s="33"/>
      <c r="E53" s="141"/>
      <c r="F53" s="33"/>
      <c r="G53" s="141"/>
      <c r="H53" s="141"/>
      <c r="I53" s="33"/>
      <c r="J53" s="33"/>
      <c r="K53" s="33"/>
    </row>
    <row r="54" spans="1:11">
      <c r="A54" s="33"/>
      <c r="B54" s="63"/>
      <c r="C54" s="33"/>
      <c r="D54" s="33"/>
      <c r="E54" s="141"/>
      <c r="F54" s="33"/>
      <c r="G54" s="141"/>
      <c r="H54" s="141"/>
      <c r="I54" s="33"/>
      <c r="J54" s="33"/>
      <c r="K54" s="33"/>
    </row>
    <row r="55" spans="1:11">
      <c r="A55" s="33"/>
      <c r="B55" s="55"/>
      <c r="C55" s="33"/>
      <c r="D55" s="33"/>
      <c r="E55" s="141"/>
      <c r="F55" s="33"/>
      <c r="G55" s="141"/>
      <c r="H55" s="141"/>
      <c r="I55" s="33"/>
      <c r="J55" s="33"/>
      <c r="K55" s="33"/>
    </row>
  </sheetData>
  <sheetProtection password="F015" sheet="1" objects="1" scenarios="1"/>
  <printOptions headings="1" gridLinesSet="0"/>
  <pageMargins left="0.74803149606299213" right="0.35433070866141736" top="0.35433070866141736" bottom="0.39370078740157483" header="0.19685039370078741" footer="0.19685039370078741"/>
  <pageSetup paperSize="9" scale="56" orientation="portrait" horizontalDpi="300" verticalDpi="300" r:id="rId1"/>
  <headerFooter alignWithMargins="0"/>
  <ignoredErrors>
    <ignoredError sqref="C31:H31 C10:H10 I24:I26 I45:I47 I12:I22 I32:I43" numberStoredAsText="1"/>
    <ignoredError sqref="C40 C19 C16"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1">
    <pageSetUpPr fitToPage="1"/>
  </sheetPr>
  <dimension ref="A1:H62"/>
  <sheetViews>
    <sheetView showGridLines="0" zoomScale="80" zoomScaleNormal="80" workbookViewId="0"/>
  </sheetViews>
  <sheetFormatPr defaultColWidth="10.7109375" defaultRowHeight="12.75"/>
  <cols>
    <col min="1" max="1" width="7.140625" style="17" customWidth="1"/>
    <col min="2" max="2" width="90" style="19" customWidth="1"/>
    <col min="3" max="4" width="14.28515625" style="17" customWidth="1"/>
    <col min="5" max="5" width="13.85546875" style="17" customWidth="1"/>
    <col min="6" max="6" width="10.5703125" style="17" customWidth="1"/>
    <col min="7" max="7" width="12.28515625" style="17" customWidth="1"/>
    <col min="8" max="8" width="3.42578125" style="17" customWidth="1"/>
    <col min="9" max="16384" width="10.7109375" style="17"/>
  </cols>
  <sheetData>
    <row r="1" spans="1:8" ht="15.75">
      <c r="A1" s="33"/>
      <c r="B1" s="42" t="s">
        <v>158</v>
      </c>
      <c r="C1" s="33"/>
      <c r="D1" s="33"/>
      <c r="E1" s="33"/>
      <c r="F1" s="33"/>
      <c r="G1" s="33"/>
      <c r="H1" s="33"/>
    </row>
    <row r="2" spans="1:8">
      <c r="A2" s="33"/>
      <c r="B2" s="43"/>
      <c r="C2" s="33"/>
      <c r="D2" s="33"/>
      <c r="E2" s="33"/>
      <c r="F2" s="33"/>
      <c r="G2" s="33"/>
      <c r="H2" s="33"/>
    </row>
    <row r="3" spans="1:8">
      <c r="A3" s="33"/>
      <c r="B3" s="44" t="s">
        <v>1456</v>
      </c>
      <c r="C3" s="33"/>
      <c r="D3" s="33"/>
      <c r="E3" s="33"/>
      <c r="F3" s="33"/>
      <c r="G3" s="33"/>
      <c r="H3" s="33"/>
    </row>
    <row r="4" spans="1:8">
      <c r="A4" s="33"/>
      <c r="B4" s="101" t="s">
        <v>731</v>
      </c>
      <c r="C4" s="33"/>
      <c r="D4" s="33"/>
      <c r="E4" s="33"/>
      <c r="F4" s="33"/>
      <c r="G4" s="33"/>
      <c r="H4" s="33"/>
    </row>
    <row r="5" spans="1:8">
      <c r="A5" s="33"/>
      <c r="B5" s="33"/>
      <c r="C5" s="33"/>
      <c r="D5" s="33"/>
      <c r="E5" s="33"/>
      <c r="F5" s="33"/>
      <c r="G5" s="33"/>
      <c r="H5" s="33"/>
    </row>
    <row r="6" spans="1:8">
      <c r="A6" s="33"/>
      <c r="B6" s="44" t="s">
        <v>48</v>
      </c>
      <c r="C6" s="33"/>
      <c r="D6" s="33"/>
      <c r="E6" s="33"/>
      <c r="F6" s="33"/>
      <c r="G6" s="33"/>
      <c r="H6" s="33"/>
    </row>
    <row r="7" spans="1:8">
      <c r="A7" s="33"/>
      <c r="B7" s="38"/>
      <c r="C7" s="33"/>
      <c r="D7" s="80"/>
      <c r="E7" s="1239" t="s">
        <v>1635</v>
      </c>
      <c r="F7" s="1239">
        <v>1</v>
      </c>
      <c r="G7" s="33"/>
      <c r="H7" s="33"/>
    </row>
    <row r="8" spans="1:8">
      <c r="A8" s="33"/>
      <c r="B8" s="212"/>
      <c r="C8" s="5" t="s">
        <v>514</v>
      </c>
      <c r="D8" s="5" t="s">
        <v>808</v>
      </c>
      <c r="E8" s="5" t="s">
        <v>95</v>
      </c>
      <c r="F8" s="291"/>
      <c r="G8" s="33"/>
      <c r="H8" s="67"/>
    </row>
    <row r="9" spans="1:8" ht="18.75" customHeight="1">
      <c r="A9" s="33"/>
      <c r="B9" s="292" t="s">
        <v>720</v>
      </c>
      <c r="C9" s="239" t="s">
        <v>1586</v>
      </c>
      <c r="D9" s="239" t="s">
        <v>1063</v>
      </c>
      <c r="E9" s="250"/>
      <c r="F9" s="236" t="s">
        <v>141</v>
      </c>
      <c r="G9" s="33"/>
      <c r="H9" s="67"/>
    </row>
    <row r="10" spans="1:8" ht="13.5" thickBot="1">
      <c r="A10" s="33"/>
      <c r="B10" s="293"/>
      <c r="C10" s="155" t="s">
        <v>35</v>
      </c>
      <c r="D10" s="155" t="s">
        <v>35</v>
      </c>
      <c r="E10" s="188" t="s">
        <v>96</v>
      </c>
      <c r="F10" s="294" t="s">
        <v>142</v>
      </c>
      <c r="G10" s="33"/>
      <c r="H10" s="67"/>
    </row>
    <row r="11" spans="1:8" s="18" customFormat="1" ht="19.5" customHeight="1">
      <c r="A11"/>
      <c r="B11" s="295" t="s">
        <v>1566</v>
      </c>
      <c r="C11" s="190"/>
      <c r="D11" s="190"/>
      <c r="E11" s="188">
        <v>100</v>
      </c>
      <c r="F11" s="215" t="s">
        <v>11</v>
      </c>
      <c r="G11" s="55"/>
      <c r="H11" s="58"/>
    </row>
    <row r="12" spans="1:8" s="18" customFormat="1" ht="19.5" customHeight="1">
      <c r="A12"/>
      <c r="B12" s="296" t="s">
        <v>1567</v>
      </c>
      <c r="C12" s="190"/>
      <c r="D12" s="190"/>
      <c r="E12" s="188">
        <v>110</v>
      </c>
      <c r="F12" s="215" t="s">
        <v>11</v>
      </c>
      <c r="G12" s="55"/>
      <c r="H12" s="58"/>
    </row>
    <row r="13" spans="1:8" s="18" customFormat="1" ht="19.5" customHeight="1">
      <c r="A13"/>
      <c r="B13" s="297" t="s">
        <v>1568</v>
      </c>
      <c r="C13" s="298"/>
      <c r="D13" s="299"/>
      <c r="E13" s="290"/>
      <c r="F13" s="215"/>
      <c r="G13" s="55"/>
      <c r="H13" s="58"/>
    </row>
    <row r="14" spans="1:8" s="18" customFormat="1" ht="19.5" customHeight="1">
      <c r="A14"/>
      <c r="B14" s="300" t="s">
        <v>170</v>
      </c>
      <c r="C14" s="1190"/>
      <c r="D14" s="1190"/>
      <c r="E14" s="188" t="s">
        <v>32</v>
      </c>
      <c r="F14" s="215" t="s">
        <v>11</v>
      </c>
      <c r="G14" s="194"/>
      <c r="H14" s="58"/>
    </row>
    <row r="15" spans="1:8" s="18" customFormat="1" ht="19.5" customHeight="1">
      <c r="A15"/>
      <c r="B15" s="300" t="s">
        <v>418</v>
      </c>
      <c r="C15" s="1190"/>
      <c r="D15" s="1190"/>
      <c r="E15" s="188" t="s">
        <v>4</v>
      </c>
      <c r="F15" s="215" t="s">
        <v>11</v>
      </c>
      <c r="G15" s="194"/>
      <c r="H15" s="58"/>
    </row>
    <row r="16" spans="1:8" s="18" customFormat="1" ht="19.5" customHeight="1">
      <c r="A16"/>
      <c r="B16" s="300" t="s">
        <v>419</v>
      </c>
      <c r="C16" s="190"/>
      <c r="D16" s="190"/>
      <c r="E16" s="188" t="s">
        <v>5</v>
      </c>
      <c r="F16" s="215" t="s">
        <v>11</v>
      </c>
      <c r="G16" s="55"/>
      <c r="H16" s="58"/>
    </row>
    <row r="17" spans="1:8" s="18" customFormat="1" ht="19.5" customHeight="1">
      <c r="A17"/>
      <c r="B17" s="300" t="s">
        <v>420</v>
      </c>
      <c r="C17" s="190"/>
      <c r="D17" s="190"/>
      <c r="E17" s="188" t="s">
        <v>6</v>
      </c>
      <c r="F17" s="215" t="s">
        <v>11</v>
      </c>
      <c r="G17" s="55"/>
      <c r="H17" s="58"/>
    </row>
    <row r="18" spans="1:8" s="18" customFormat="1" ht="19.5" customHeight="1">
      <c r="A18"/>
      <c r="B18" s="300" t="s">
        <v>421</v>
      </c>
      <c r="C18" s="190"/>
      <c r="D18" s="190"/>
      <c r="E18" s="188" t="s">
        <v>7</v>
      </c>
      <c r="F18" s="215" t="s">
        <v>11</v>
      </c>
      <c r="G18" s="55"/>
      <c r="H18" s="58"/>
    </row>
    <row r="19" spans="1:8" s="18" customFormat="1" ht="19.5" customHeight="1" thickBot="1">
      <c r="A19"/>
      <c r="B19" s="301" t="s">
        <v>580</v>
      </c>
      <c r="C19" s="190"/>
      <c r="D19" s="190"/>
      <c r="E19" s="188" t="s">
        <v>16</v>
      </c>
      <c r="F19" s="283" t="s">
        <v>11</v>
      </c>
      <c r="G19" s="55"/>
      <c r="H19" s="58"/>
    </row>
    <row r="20" spans="1:8" s="115" customFormat="1" ht="19.5" customHeight="1">
      <c r="A20"/>
      <c r="B20" s="309" t="s">
        <v>1569</v>
      </c>
      <c r="C20" s="310">
        <f>SUM(C11:C19)</f>
        <v>0</v>
      </c>
      <c r="D20" s="310">
        <f>SUM(D11:D19)</f>
        <v>0</v>
      </c>
      <c r="E20" s="311" t="s">
        <v>281</v>
      </c>
      <c r="F20" s="312" t="s">
        <v>28</v>
      </c>
      <c r="G20" s="55"/>
      <c r="H20" s="58"/>
    </row>
    <row r="21" spans="1:8" s="18" customFormat="1" ht="19.5" customHeight="1">
      <c r="A21"/>
      <c r="B21" s="313"/>
      <c r="C21" s="314"/>
      <c r="D21" s="315"/>
      <c r="E21" s="290"/>
      <c r="F21" s="316"/>
      <c r="G21" s="55"/>
      <c r="H21" s="58"/>
    </row>
    <row r="22" spans="1:8" s="18" customFormat="1" ht="19.5" customHeight="1">
      <c r="A22"/>
      <c r="B22" s="302" t="s">
        <v>1570</v>
      </c>
      <c r="C22" s="205"/>
      <c r="D22" s="205"/>
      <c r="E22" s="188" t="s">
        <v>17</v>
      </c>
      <c r="F22" s="215" t="s">
        <v>11</v>
      </c>
      <c r="G22" s="55"/>
      <c r="H22" s="58"/>
    </row>
    <row r="23" spans="1:8" s="18" customFormat="1" ht="19.5" customHeight="1">
      <c r="A23"/>
      <c r="B23" s="296" t="s">
        <v>1571</v>
      </c>
      <c r="C23" s="205"/>
      <c r="D23" s="205"/>
      <c r="E23" s="188" t="s">
        <v>282</v>
      </c>
      <c r="F23" s="215" t="s">
        <v>11</v>
      </c>
      <c r="G23" s="55"/>
      <c r="H23" s="58"/>
    </row>
    <row r="24" spans="1:8" s="18" customFormat="1" ht="19.5" customHeight="1">
      <c r="A24"/>
      <c r="B24" s="297" t="s">
        <v>1572</v>
      </c>
      <c r="C24" s="298"/>
      <c r="D24" s="299"/>
      <c r="E24" s="290"/>
      <c r="F24" s="303"/>
      <c r="G24" s="55"/>
      <c r="H24" s="58"/>
    </row>
    <row r="25" spans="1:8" s="18" customFormat="1" ht="19.5" customHeight="1">
      <c r="A25"/>
      <c r="B25" s="300" t="s">
        <v>170</v>
      </c>
      <c r="C25" s="1191"/>
      <c r="D25" s="1191"/>
      <c r="E25" s="188" t="s">
        <v>283</v>
      </c>
      <c r="F25" s="215" t="s">
        <v>11</v>
      </c>
      <c r="G25" s="194"/>
      <c r="H25" s="58"/>
    </row>
    <row r="26" spans="1:8" s="18" customFormat="1" ht="19.5" customHeight="1">
      <c r="A26"/>
      <c r="B26" s="300" t="s">
        <v>418</v>
      </c>
      <c r="C26" s="1191"/>
      <c r="D26" s="1191"/>
      <c r="E26" s="188" t="s">
        <v>284</v>
      </c>
      <c r="F26" s="215" t="s">
        <v>11</v>
      </c>
      <c r="G26" s="194"/>
      <c r="H26" s="58"/>
    </row>
    <row r="27" spans="1:8" s="18" customFormat="1" ht="19.5" customHeight="1">
      <c r="A27"/>
      <c r="B27" s="300" t="s">
        <v>419</v>
      </c>
      <c r="C27" s="205"/>
      <c r="D27" s="205"/>
      <c r="E27" s="188" t="s">
        <v>285</v>
      </c>
      <c r="F27" s="215" t="s">
        <v>11</v>
      </c>
      <c r="G27" s="55"/>
      <c r="H27" s="58"/>
    </row>
    <row r="28" spans="1:8" s="18" customFormat="1" ht="19.5" customHeight="1">
      <c r="A28"/>
      <c r="B28" s="300" t="s">
        <v>420</v>
      </c>
      <c r="C28" s="205"/>
      <c r="D28" s="205"/>
      <c r="E28" s="188" t="s">
        <v>286</v>
      </c>
      <c r="F28" s="215" t="s">
        <v>11</v>
      </c>
      <c r="G28" s="55"/>
      <c r="H28" s="58"/>
    </row>
    <row r="29" spans="1:8" s="18" customFormat="1" ht="19.5" customHeight="1">
      <c r="A29"/>
      <c r="B29" s="304" t="s">
        <v>421</v>
      </c>
      <c r="C29" s="205"/>
      <c r="D29" s="205"/>
      <c r="E29" s="188" t="s">
        <v>287</v>
      </c>
      <c r="F29" s="215" t="s">
        <v>11</v>
      </c>
      <c r="G29" s="55"/>
      <c r="H29" s="58"/>
    </row>
    <row r="30" spans="1:8" s="18" customFormat="1" ht="19.5" customHeight="1" thickBot="1">
      <c r="A30"/>
      <c r="B30" s="305" t="s">
        <v>580</v>
      </c>
      <c r="C30" s="205"/>
      <c r="D30" s="205"/>
      <c r="E30" s="188" t="s">
        <v>288</v>
      </c>
      <c r="F30" s="306" t="s">
        <v>11</v>
      </c>
      <c r="G30" s="55"/>
      <c r="H30" s="58"/>
    </row>
    <row r="31" spans="1:8" s="18" customFormat="1" ht="19.5" customHeight="1">
      <c r="A31"/>
      <c r="B31" s="307" t="s">
        <v>1573</v>
      </c>
      <c r="C31" s="257">
        <f>SUM(C25:C30,C22:C23)</f>
        <v>0</v>
      </c>
      <c r="D31" s="257">
        <f>SUM(D25:D30,D22:D23)</f>
        <v>0</v>
      </c>
      <c r="E31" s="188" t="s">
        <v>9</v>
      </c>
      <c r="F31" s="308" t="s">
        <v>28</v>
      </c>
      <c r="G31" s="55"/>
      <c r="H31" s="58"/>
    </row>
    <row r="32" spans="1:8">
      <c r="A32" s="33"/>
      <c r="B32" s="107"/>
      <c r="C32" s="81"/>
      <c r="D32" s="81"/>
      <c r="E32" s="33"/>
      <c r="F32" s="67"/>
      <c r="G32" s="33"/>
      <c r="H32" s="33"/>
    </row>
    <row r="33" spans="1:8" s="446" customFormat="1">
      <c r="A33" s="448"/>
      <c r="B33" s="107"/>
      <c r="C33" s="147"/>
      <c r="D33" s="147"/>
      <c r="E33" s="1239" t="s">
        <v>1635</v>
      </c>
      <c r="F33" s="1239">
        <v>2</v>
      </c>
      <c r="G33" s="448"/>
      <c r="H33" s="448"/>
    </row>
    <row r="34" spans="1:8">
      <c r="A34" s="33"/>
      <c r="B34" s="327"/>
      <c r="C34" s="5" t="s">
        <v>515</v>
      </c>
      <c r="D34" s="5" t="s">
        <v>809</v>
      </c>
      <c r="E34" s="5" t="s">
        <v>95</v>
      </c>
      <c r="F34" s="328"/>
      <c r="G34" s="33"/>
      <c r="H34" s="67"/>
    </row>
    <row r="35" spans="1:8" ht="18.75" customHeight="1">
      <c r="A35" s="33"/>
      <c r="B35" s="242" t="s">
        <v>721</v>
      </c>
      <c r="C35" s="329" t="s">
        <v>412</v>
      </c>
      <c r="D35" s="329" t="s">
        <v>413</v>
      </c>
      <c r="E35" s="330"/>
      <c r="F35" s="236" t="s">
        <v>141</v>
      </c>
      <c r="G35" s="33"/>
      <c r="H35" s="67"/>
    </row>
    <row r="36" spans="1:8" ht="13.5" thickBot="1">
      <c r="A36" s="33"/>
      <c r="B36" s="331"/>
      <c r="C36" s="155" t="s">
        <v>35</v>
      </c>
      <c r="D36" s="155" t="s">
        <v>35</v>
      </c>
      <c r="E36" s="188" t="s">
        <v>96</v>
      </c>
      <c r="F36" s="294" t="s">
        <v>142</v>
      </c>
      <c r="G36" s="33"/>
      <c r="H36" s="67"/>
    </row>
    <row r="37" spans="1:8" s="18" customFormat="1" ht="18.75" customHeight="1">
      <c r="A37" s="55"/>
      <c r="B37" s="332" t="s">
        <v>1574</v>
      </c>
      <c r="C37" s="190"/>
      <c r="D37" s="190"/>
      <c r="E37" s="188">
        <v>100</v>
      </c>
      <c r="F37" s="206" t="s">
        <v>11</v>
      </c>
      <c r="G37" s="55"/>
      <c r="H37" s="58"/>
    </row>
    <row r="38" spans="1:8" s="18" customFormat="1" ht="18.75" customHeight="1">
      <c r="A38" s="55"/>
      <c r="B38" s="332" t="s">
        <v>1575</v>
      </c>
      <c r="C38" s="190"/>
      <c r="D38" s="190"/>
      <c r="E38" s="188">
        <v>110</v>
      </c>
      <c r="F38" s="206" t="s">
        <v>11</v>
      </c>
      <c r="G38" s="55"/>
      <c r="H38" s="58"/>
    </row>
    <row r="39" spans="1:8" s="16" customFormat="1" ht="27" customHeight="1">
      <c r="A39" s="92"/>
      <c r="B39" s="322" t="s">
        <v>1576</v>
      </c>
      <c r="C39" s="190"/>
      <c r="D39" s="190"/>
      <c r="E39" s="188">
        <v>120</v>
      </c>
      <c r="F39" s="206" t="s">
        <v>11</v>
      </c>
      <c r="G39" s="92"/>
      <c r="H39" s="93"/>
    </row>
    <row r="40" spans="1:8" s="16" customFormat="1" ht="31.5" customHeight="1">
      <c r="A40" s="92"/>
      <c r="B40" s="322" t="s">
        <v>1577</v>
      </c>
      <c r="C40" s="190"/>
      <c r="D40" s="190"/>
      <c r="E40" s="188">
        <v>130</v>
      </c>
      <c r="F40" s="206" t="s">
        <v>11</v>
      </c>
      <c r="G40" s="92"/>
      <c r="H40" s="93"/>
    </row>
    <row r="41" spans="1:8" s="16" customFormat="1" ht="18.75" customHeight="1">
      <c r="A41" s="92"/>
      <c r="B41" s="324" t="s">
        <v>1578</v>
      </c>
      <c r="C41" s="289"/>
      <c r="D41" s="289"/>
      <c r="E41" s="290"/>
      <c r="F41" s="308" t="s">
        <v>28</v>
      </c>
      <c r="G41" s="92"/>
      <c r="H41" s="93"/>
    </row>
    <row r="42" spans="1:8" s="16" customFormat="1" ht="18.75" customHeight="1">
      <c r="A42" s="92"/>
      <c r="B42" s="300" t="s">
        <v>170</v>
      </c>
      <c r="C42" s="1190"/>
      <c r="D42" s="1190"/>
      <c r="E42" s="188" t="s">
        <v>5</v>
      </c>
      <c r="F42" s="206" t="s">
        <v>11</v>
      </c>
      <c r="G42" s="194"/>
      <c r="H42" s="93"/>
    </row>
    <row r="43" spans="1:8" s="16" customFormat="1" ht="18.75" customHeight="1">
      <c r="A43" s="92"/>
      <c r="B43" s="300" t="s">
        <v>418</v>
      </c>
      <c r="C43" s="1190"/>
      <c r="D43" s="1190"/>
      <c r="E43" s="188" t="s">
        <v>6</v>
      </c>
      <c r="F43" s="206" t="s">
        <v>11</v>
      </c>
      <c r="G43" s="194"/>
      <c r="H43" s="93"/>
    </row>
    <row r="44" spans="1:8" s="16" customFormat="1" ht="18.75" customHeight="1">
      <c r="A44" s="92"/>
      <c r="B44" s="300" t="s">
        <v>419</v>
      </c>
      <c r="C44" s="190"/>
      <c r="D44" s="190"/>
      <c r="E44" s="188" t="s">
        <v>7</v>
      </c>
      <c r="F44" s="206" t="s">
        <v>11</v>
      </c>
      <c r="G44" s="92"/>
      <c r="H44" s="93"/>
    </row>
    <row r="45" spans="1:8" s="16" customFormat="1" ht="18.75" customHeight="1">
      <c r="A45" s="92"/>
      <c r="B45" s="300" t="s">
        <v>420</v>
      </c>
      <c r="C45" s="190"/>
      <c r="D45" s="190"/>
      <c r="E45" s="188" t="s">
        <v>16</v>
      </c>
      <c r="F45" s="206" t="s">
        <v>11</v>
      </c>
      <c r="G45" s="92"/>
      <c r="H45" s="93"/>
    </row>
    <row r="46" spans="1:8" s="16" customFormat="1" ht="18.75" customHeight="1">
      <c r="A46" s="92"/>
      <c r="B46" s="300" t="s">
        <v>421</v>
      </c>
      <c r="C46" s="190"/>
      <c r="D46" s="190"/>
      <c r="E46" s="188" t="s">
        <v>17</v>
      </c>
      <c r="F46" s="206" t="s">
        <v>11</v>
      </c>
      <c r="G46" s="92"/>
      <c r="H46" s="93"/>
    </row>
    <row r="47" spans="1:8" s="16" customFormat="1" ht="18.75" customHeight="1" thickBot="1">
      <c r="A47" s="92"/>
      <c r="B47" s="300" t="s">
        <v>580</v>
      </c>
      <c r="C47" s="190"/>
      <c r="D47" s="190"/>
      <c r="E47" s="188" t="s">
        <v>283</v>
      </c>
      <c r="F47" s="206" t="s">
        <v>11</v>
      </c>
      <c r="G47" s="92"/>
      <c r="H47" s="93"/>
    </row>
    <row r="48" spans="1:8" s="16" customFormat="1" ht="18.75" customHeight="1">
      <c r="A48" s="92"/>
      <c r="B48" s="333" t="s">
        <v>1579</v>
      </c>
      <c r="C48" s="310">
        <f>SUM(C37:C40,C42:C47)</f>
        <v>0</v>
      </c>
      <c r="D48" s="310">
        <f>SUM(D37:D40,D42:D47)</f>
        <v>0</v>
      </c>
      <c r="E48" s="317" t="s">
        <v>284</v>
      </c>
      <c r="F48" s="334"/>
      <c r="G48" s="92"/>
      <c r="H48" s="93"/>
    </row>
    <row r="49" spans="1:8" s="16" customFormat="1" ht="18.75" customHeight="1">
      <c r="A49" s="92"/>
      <c r="B49" s="318"/>
      <c r="C49" s="319"/>
      <c r="D49" s="320"/>
      <c r="E49" s="321"/>
      <c r="F49" s="321"/>
      <c r="G49" s="92"/>
      <c r="H49" s="93"/>
    </row>
    <row r="50" spans="1:8" s="16" customFormat="1" ht="18.75" customHeight="1">
      <c r="A50" s="92"/>
      <c r="B50" s="322" t="s">
        <v>1580</v>
      </c>
      <c r="C50" s="205"/>
      <c r="D50" s="205"/>
      <c r="E50" s="188" t="s">
        <v>285</v>
      </c>
      <c r="F50" s="323" t="s">
        <v>11</v>
      </c>
      <c r="G50" s="92"/>
      <c r="H50" s="93"/>
    </row>
    <row r="51" spans="1:8" s="16" customFormat="1" ht="18.75" customHeight="1">
      <c r="A51" s="92"/>
      <c r="B51" s="322" t="s">
        <v>1581</v>
      </c>
      <c r="C51" s="205"/>
      <c r="D51" s="205"/>
      <c r="E51" s="188" t="s">
        <v>286</v>
      </c>
      <c r="F51" s="323" t="s">
        <v>11</v>
      </c>
      <c r="G51" s="92"/>
      <c r="H51" s="93"/>
    </row>
    <row r="52" spans="1:8" s="16" customFormat="1" ht="18.75" customHeight="1">
      <c r="A52" s="92"/>
      <c r="B52" s="322" t="s">
        <v>1582</v>
      </c>
      <c r="C52" s="205"/>
      <c r="D52" s="205"/>
      <c r="E52" s="188" t="s">
        <v>287</v>
      </c>
      <c r="F52" s="323" t="s">
        <v>11</v>
      </c>
      <c r="G52" s="92"/>
      <c r="H52" s="93"/>
    </row>
    <row r="53" spans="1:8" s="16" customFormat="1" ht="25.5">
      <c r="A53" s="92"/>
      <c r="B53" s="322" t="s">
        <v>1583</v>
      </c>
      <c r="C53" s="205"/>
      <c r="D53" s="205"/>
      <c r="E53" s="188" t="s">
        <v>288</v>
      </c>
      <c r="F53" s="323" t="s">
        <v>11</v>
      </c>
      <c r="G53" s="92"/>
      <c r="H53" s="93"/>
    </row>
    <row r="54" spans="1:8" s="16" customFormat="1" ht="18.75" customHeight="1">
      <c r="A54" s="92"/>
      <c r="B54" s="324" t="s">
        <v>1584</v>
      </c>
      <c r="C54" s="289"/>
      <c r="D54" s="289"/>
      <c r="E54" s="290"/>
      <c r="F54" s="323" t="s">
        <v>11</v>
      </c>
      <c r="G54" s="92"/>
      <c r="H54" s="93"/>
    </row>
    <row r="55" spans="1:8" s="16" customFormat="1" ht="18.75" customHeight="1">
      <c r="A55" s="92"/>
      <c r="B55" s="300" t="s">
        <v>170</v>
      </c>
      <c r="C55" s="1191"/>
      <c r="D55" s="1191"/>
      <c r="E55" s="188" t="s">
        <v>9</v>
      </c>
      <c r="F55" s="323" t="s">
        <v>11</v>
      </c>
      <c r="G55" s="194"/>
      <c r="H55" s="93"/>
    </row>
    <row r="56" spans="1:8" s="16" customFormat="1" ht="18.75" customHeight="1">
      <c r="A56" s="92"/>
      <c r="B56" s="300" t="s">
        <v>418</v>
      </c>
      <c r="C56" s="1191"/>
      <c r="D56" s="1191"/>
      <c r="E56" s="188" t="s">
        <v>289</v>
      </c>
      <c r="F56" s="323" t="s">
        <v>11</v>
      </c>
      <c r="G56" s="194"/>
      <c r="H56" s="93"/>
    </row>
    <row r="57" spans="1:8" s="16" customFormat="1" ht="18.75" customHeight="1">
      <c r="A57" s="92"/>
      <c r="B57" s="300" t="s">
        <v>419</v>
      </c>
      <c r="C57" s="205"/>
      <c r="D57" s="205"/>
      <c r="E57" s="188" t="s">
        <v>290</v>
      </c>
      <c r="F57" s="323" t="s">
        <v>11</v>
      </c>
      <c r="G57" s="92"/>
      <c r="H57" s="93"/>
    </row>
    <row r="58" spans="1:8" s="16" customFormat="1" ht="18.75" customHeight="1">
      <c r="A58" s="92"/>
      <c r="B58" s="300" t="s">
        <v>420</v>
      </c>
      <c r="C58" s="205"/>
      <c r="D58" s="205"/>
      <c r="E58" s="188" t="s">
        <v>291</v>
      </c>
      <c r="F58" s="323" t="s">
        <v>11</v>
      </c>
      <c r="G58" s="92"/>
      <c r="H58" s="93"/>
    </row>
    <row r="59" spans="1:8" s="16" customFormat="1" ht="18.75" customHeight="1">
      <c r="A59" s="92"/>
      <c r="B59" s="325" t="s">
        <v>56</v>
      </c>
      <c r="C59" s="205"/>
      <c r="D59" s="205"/>
      <c r="E59" s="188" t="s">
        <v>292</v>
      </c>
      <c r="F59" s="323" t="s">
        <v>11</v>
      </c>
      <c r="G59" s="92"/>
      <c r="H59" s="93"/>
    </row>
    <row r="60" spans="1:8" s="18" customFormat="1" ht="18.75" customHeight="1" thickBot="1">
      <c r="A60" s="92"/>
      <c r="B60" s="325" t="s">
        <v>580</v>
      </c>
      <c r="C60" s="205"/>
      <c r="D60" s="205"/>
      <c r="E60" s="188" t="s">
        <v>293</v>
      </c>
      <c r="F60" s="326" t="s">
        <v>11</v>
      </c>
      <c r="G60" s="55"/>
      <c r="H60" s="58"/>
    </row>
    <row r="61" spans="1:8" ht="18.75" customHeight="1">
      <c r="A61" s="33"/>
      <c r="B61" s="307" t="s">
        <v>1585</v>
      </c>
      <c r="C61" s="257">
        <f>SUM(C50:C53,C55:C60)</f>
        <v>0</v>
      </c>
      <c r="D61" s="257">
        <f>SUM(D50:D53,D55:D60)</f>
        <v>0</v>
      </c>
      <c r="E61" s="188" t="s">
        <v>294</v>
      </c>
      <c r="F61" s="323" t="s">
        <v>11</v>
      </c>
      <c r="G61" s="33"/>
      <c r="H61" s="33"/>
    </row>
    <row r="62" spans="1:8">
      <c r="A62" s="33"/>
      <c r="B62" s="50"/>
      <c r="C62" s="60"/>
      <c r="D62" s="58"/>
      <c r="E62" s="33"/>
      <c r="F62" s="79"/>
      <c r="G62" s="33"/>
      <c r="H62" s="33"/>
    </row>
  </sheetData>
  <sheetProtection password="F015" sheet="1" objects="1" scenarios="1"/>
  <customSheetViews>
    <customSheetView guid="{E4F26FFA-5313-49C9-9365-CBA576C57791}" scale="85" showGridLines="0" fitToPage="1" showRuler="0">
      <selection activeCell="B12" sqref="B12"/>
      <pageMargins left="0.74803149606299213" right="0.74803149606299213" top="0.98425196850393704" bottom="0.98425196850393704" header="0.51181102362204722" footer="0.51181102362204722"/>
      <pageSetup paperSize="9" scale="69" orientation="portrait" horizontalDpi="300" verticalDpi="300" r:id="rId1"/>
      <headerFooter alignWithMargins="0"/>
    </customSheetView>
  </customSheetViews>
  <phoneticPr fontId="0" type="noConversion"/>
  <printOptions gridLinesSet="0"/>
  <pageMargins left="0.25" right="0.25" top="0.75" bottom="0.75" header="0.3" footer="0.3"/>
  <pageSetup paperSize="9" scale="66" orientation="portrait" horizontalDpi="300" verticalDpi="300" r:id="rId2"/>
  <headerFooter alignWithMargins="0"/>
  <ignoredErrors>
    <ignoredError sqref="C10:D10 C36:D36 E14:E31 E42:E61"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2">
    <pageSetUpPr fitToPage="1"/>
  </sheetPr>
  <dimension ref="A1:O36"/>
  <sheetViews>
    <sheetView showGridLines="0" zoomScale="80" zoomScaleNormal="80" workbookViewId="0"/>
  </sheetViews>
  <sheetFormatPr defaultColWidth="10.7109375" defaultRowHeight="12.75"/>
  <cols>
    <col min="1" max="1" width="7.140625" style="17" customWidth="1"/>
    <col min="2" max="2" width="72.42578125" style="19" customWidth="1"/>
    <col min="3" max="12" width="12.85546875" style="17" customWidth="1"/>
    <col min="13" max="16384" width="10.7109375" style="17"/>
  </cols>
  <sheetData>
    <row r="1" spans="1:14" ht="15.75">
      <c r="A1" s="33"/>
      <c r="B1" s="42" t="s">
        <v>158</v>
      </c>
      <c r="C1" s="33"/>
      <c r="D1" s="33"/>
      <c r="E1" s="33"/>
      <c r="F1" s="33"/>
      <c r="G1" s="33"/>
      <c r="H1" s="33"/>
    </row>
    <row r="2" spans="1:14">
      <c r="A2" s="33"/>
      <c r="B2" s="43"/>
      <c r="C2" s="33"/>
      <c r="D2" s="33"/>
      <c r="E2" s="33"/>
      <c r="F2" s="33"/>
      <c r="G2" s="33"/>
      <c r="H2" s="33"/>
    </row>
    <row r="3" spans="1:14">
      <c r="A3" s="33"/>
      <c r="B3" s="44" t="s">
        <v>1456</v>
      </c>
      <c r="C3" s="33"/>
      <c r="D3" s="33"/>
      <c r="E3" s="33"/>
      <c r="F3" s="33"/>
      <c r="G3" s="33"/>
      <c r="H3" s="33"/>
    </row>
    <row r="4" spans="1:14">
      <c r="A4" s="33"/>
      <c r="B4" s="104" t="s">
        <v>732</v>
      </c>
      <c r="C4" s="33"/>
      <c r="D4" s="33"/>
      <c r="E4" s="33"/>
      <c r="F4" s="33"/>
      <c r="G4" s="33"/>
      <c r="H4" s="33"/>
    </row>
    <row r="5" spans="1:14">
      <c r="A5" s="33"/>
      <c r="B5" s="33"/>
      <c r="C5" s="33"/>
      <c r="D5" s="33"/>
      <c r="E5" s="33"/>
      <c r="F5" s="33"/>
      <c r="G5" s="33"/>
      <c r="H5" s="33"/>
    </row>
    <row r="6" spans="1:14">
      <c r="A6"/>
      <c r="B6" s="44" t="s">
        <v>48</v>
      </c>
      <c r="C6" s="33"/>
      <c r="D6" s="33"/>
      <c r="E6" s="33"/>
      <c r="F6" s="33"/>
      <c r="G6" s="33"/>
      <c r="H6" s="33"/>
    </row>
    <row r="7" spans="1:14">
      <c r="A7"/>
      <c r="B7" s="38"/>
      <c r="C7" s="33"/>
      <c r="D7" s="80"/>
      <c r="E7" s="1239" t="s">
        <v>1635</v>
      </c>
      <c r="F7" s="1239">
        <v>1</v>
      </c>
      <c r="G7" s="33"/>
      <c r="H7" s="33"/>
    </row>
    <row r="8" spans="1:14">
      <c r="A8"/>
      <c r="B8" s="571"/>
      <c r="C8" s="2" t="s">
        <v>554</v>
      </c>
      <c r="D8" s="2" t="s">
        <v>555</v>
      </c>
      <c r="E8" s="2" t="s">
        <v>95</v>
      </c>
      <c r="F8" s="530"/>
      <c r="G8" s="33"/>
      <c r="H8" s="33"/>
      <c r="I8" s="33"/>
    </row>
    <row r="9" spans="1:14">
      <c r="A9"/>
      <c r="B9" s="418" t="s">
        <v>1263</v>
      </c>
      <c r="C9" s="462" t="s">
        <v>1457</v>
      </c>
      <c r="D9" s="462" t="s">
        <v>1458</v>
      </c>
      <c r="E9" s="527"/>
      <c r="F9" s="477" t="s">
        <v>141</v>
      </c>
      <c r="G9" s="33"/>
      <c r="H9" s="33"/>
      <c r="I9" s="33"/>
    </row>
    <row r="10" spans="1:14">
      <c r="A10"/>
      <c r="B10" s="380"/>
      <c r="C10" s="453" t="s">
        <v>97</v>
      </c>
      <c r="D10" s="461" t="s">
        <v>97</v>
      </c>
      <c r="E10" s="3" t="s">
        <v>96</v>
      </c>
      <c r="F10" s="477" t="s">
        <v>142</v>
      </c>
      <c r="G10" s="33"/>
      <c r="H10" s="33"/>
      <c r="I10" s="33"/>
    </row>
    <row r="11" spans="1:14" s="18" customFormat="1" ht="18.75" customHeight="1">
      <c r="A11"/>
      <c r="B11" s="406" t="s">
        <v>253</v>
      </c>
      <c r="C11" s="444"/>
      <c r="D11" s="404"/>
      <c r="E11" s="3">
        <v>100</v>
      </c>
      <c r="F11" s="471" t="s">
        <v>98</v>
      </c>
      <c r="G11" s="55"/>
      <c r="H11" s="55"/>
      <c r="I11" s="55"/>
    </row>
    <row r="12" spans="1:14" s="18" customFormat="1" ht="18.75" customHeight="1" thickBot="1">
      <c r="A12"/>
      <c r="B12" s="403" t="s">
        <v>252</v>
      </c>
      <c r="C12" s="444"/>
      <c r="D12" s="404"/>
      <c r="E12" s="3" t="s">
        <v>31</v>
      </c>
      <c r="F12" s="471" t="s">
        <v>98</v>
      </c>
      <c r="G12" s="55"/>
      <c r="H12" s="55"/>
      <c r="I12" s="55"/>
    </row>
    <row r="13" spans="1:14" s="18" customFormat="1" ht="18.75" customHeight="1">
      <c r="A13"/>
      <c r="B13" s="572" t="s">
        <v>119</v>
      </c>
      <c r="C13" s="443">
        <f>SUM(C11:C12)</f>
        <v>0</v>
      </c>
      <c r="D13" s="443">
        <f>SUM(D11:D12)</f>
        <v>0</v>
      </c>
      <c r="E13" s="3" t="s">
        <v>32</v>
      </c>
      <c r="F13" s="471" t="s">
        <v>98</v>
      </c>
      <c r="G13" s="55"/>
      <c r="H13" s="55"/>
      <c r="I13" s="55"/>
    </row>
    <row r="14" spans="1:14">
      <c r="A14"/>
      <c r="B14" s="33"/>
      <c r="C14" s="33"/>
      <c r="D14" s="33"/>
      <c r="E14" s="33"/>
      <c r="F14" s="33"/>
      <c r="G14" s="33"/>
      <c r="H14" s="33"/>
    </row>
    <row r="15" spans="1:14" s="153" customFormat="1">
      <c r="A15"/>
      <c r="B15" s="141"/>
      <c r="C15" s="141"/>
      <c r="D15" s="141"/>
      <c r="E15" s="141"/>
      <c r="F15" s="141"/>
      <c r="G15" s="141"/>
      <c r="H15" s="141"/>
    </row>
    <row r="16" spans="1:14" customFormat="1">
      <c r="M16" s="1239" t="s">
        <v>1635</v>
      </c>
      <c r="N16" s="1239">
        <v>3</v>
      </c>
    </row>
    <row r="17" spans="1:15" s="29" customFormat="1">
      <c r="A17"/>
      <c r="B17" s="575"/>
      <c r="C17" s="2" t="s">
        <v>810</v>
      </c>
      <c r="D17" s="2" t="s">
        <v>1237</v>
      </c>
      <c r="E17" s="2" t="s">
        <v>1238</v>
      </c>
      <c r="F17" s="2" t="s">
        <v>1239</v>
      </c>
      <c r="G17" s="2" t="s">
        <v>1240</v>
      </c>
      <c r="H17" s="2" t="s">
        <v>556</v>
      </c>
      <c r="I17" s="2" t="s">
        <v>1241</v>
      </c>
      <c r="J17" s="2" t="s">
        <v>1242</v>
      </c>
      <c r="K17" s="2" t="s">
        <v>1243</v>
      </c>
      <c r="L17" s="2" t="s">
        <v>1244</v>
      </c>
      <c r="M17" s="2" t="s">
        <v>95</v>
      </c>
      <c r="N17" s="576"/>
    </row>
    <row r="18" spans="1:15" s="29" customFormat="1">
      <c r="A18"/>
      <c r="B18" s="430" t="s">
        <v>722</v>
      </c>
      <c r="C18" s="462" t="s">
        <v>1457</v>
      </c>
      <c r="D18" s="462" t="s">
        <v>1457</v>
      </c>
      <c r="E18" s="462" t="s">
        <v>1457</v>
      </c>
      <c r="F18" s="462" t="s">
        <v>1457</v>
      </c>
      <c r="G18" s="462" t="s">
        <v>1457</v>
      </c>
      <c r="H18" s="796" t="s">
        <v>1458</v>
      </c>
      <c r="I18" s="462" t="s">
        <v>1458</v>
      </c>
      <c r="J18" s="462" t="s">
        <v>1458</v>
      </c>
      <c r="K18" s="462" t="s">
        <v>1458</v>
      </c>
      <c r="L18" s="462" t="s">
        <v>1458</v>
      </c>
      <c r="M18" s="577"/>
      <c r="N18" s="578" t="s">
        <v>141</v>
      </c>
    </row>
    <row r="19" spans="1:15" s="984" customFormat="1" ht="22.5">
      <c r="A19"/>
      <c r="B19" s="420"/>
      <c r="C19" s="1115" t="s">
        <v>119</v>
      </c>
      <c r="D19" s="1115" t="s">
        <v>629</v>
      </c>
      <c r="E19" s="1115" t="s">
        <v>905</v>
      </c>
      <c r="F19" s="1115" t="s">
        <v>79</v>
      </c>
      <c r="G19" s="1115" t="s">
        <v>56</v>
      </c>
      <c r="H19" s="1116" t="s">
        <v>119</v>
      </c>
      <c r="I19" s="1115" t="s">
        <v>629</v>
      </c>
      <c r="J19" s="1115" t="s">
        <v>905</v>
      </c>
      <c r="K19" s="1115" t="s">
        <v>79</v>
      </c>
      <c r="L19" s="1115" t="s">
        <v>56</v>
      </c>
      <c r="M19" s="1117"/>
      <c r="N19" s="1118"/>
    </row>
    <row r="20" spans="1:15" s="29" customFormat="1" ht="13.5" thickBot="1">
      <c r="A20"/>
      <c r="B20" s="580"/>
      <c r="C20" s="454" t="s">
        <v>97</v>
      </c>
      <c r="D20" s="454" t="s">
        <v>97</v>
      </c>
      <c r="E20" s="454" t="s">
        <v>97</v>
      </c>
      <c r="F20" s="454" t="s">
        <v>97</v>
      </c>
      <c r="G20" s="454" t="s">
        <v>97</v>
      </c>
      <c r="H20" s="797" t="s">
        <v>97</v>
      </c>
      <c r="I20" s="454" t="s">
        <v>97</v>
      </c>
      <c r="J20" s="454" t="s">
        <v>97</v>
      </c>
      <c r="K20" s="454" t="s">
        <v>97</v>
      </c>
      <c r="L20" s="167" t="s">
        <v>97</v>
      </c>
      <c r="M20" s="3" t="s">
        <v>96</v>
      </c>
      <c r="N20" s="581" t="s">
        <v>142</v>
      </c>
    </row>
    <row r="21" spans="1:15" s="29" customFormat="1" ht="18.75" customHeight="1">
      <c r="A21"/>
      <c r="B21" s="582" t="s">
        <v>374</v>
      </c>
      <c r="C21" s="443">
        <f>SUM(D21:G21)</f>
        <v>0</v>
      </c>
      <c r="D21" s="443">
        <f t="shared" ref="D21:L21" si="0">SUM(D23:D25)</f>
        <v>0</v>
      </c>
      <c r="E21" s="443">
        <f t="shared" si="0"/>
        <v>0</v>
      </c>
      <c r="F21" s="443">
        <f t="shared" si="0"/>
        <v>0</v>
      </c>
      <c r="G21" s="795">
        <f t="shared" si="0"/>
        <v>0</v>
      </c>
      <c r="H21" s="443">
        <f>SUM(I21:L21)</f>
        <v>0</v>
      </c>
      <c r="I21" s="443">
        <f t="shared" si="0"/>
        <v>0</v>
      </c>
      <c r="J21" s="443">
        <f t="shared" si="0"/>
        <v>0</v>
      </c>
      <c r="K21" s="443">
        <f t="shared" si="0"/>
        <v>0</v>
      </c>
      <c r="L21" s="443">
        <f t="shared" si="0"/>
        <v>0</v>
      </c>
      <c r="M21" s="3">
        <v>110</v>
      </c>
      <c r="N21" s="471" t="s">
        <v>182</v>
      </c>
      <c r="O21" s="194"/>
    </row>
    <row r="22" spans="1:15" s="29" customFormat="1" ht="18.75" customHeight="1">
      <c r="A22"/>
      <c r="B22" s="583" t="s">
        <v>558</v>
      </c>
      <c r="C22" s="518"/>
      <c r="D22" s="518"/>
      <c r="E22" s="518"/>
      <c r="F22" s="518"/>
      <c r="G22" s="518"/>
      <c r="H22" s="518"/>
      <c r="I22" s="584"/>
      <c r="J22" s="584"/>
      <c r="K22" s="584"/>
      <c r="L22" s="584"/>
      <c r="M22" s="585"/>
      <c r="N22" s="586"/>
    </row>
    <row r="23" spans="1:15" s="29" customFormat="1" ht="18.75" customHeight="1">
      <c r="A23"/>
      <c r="B23" s="587" t="s">
        <v>218</v>
      </c>
      <c r="C23" s="1133">
        <f t="shared" ref="C23:C30" si="1">SUM(D23:G23)</f>
        <v>0</v>
      </c>
      <c r="D23" s="444"/>
      <c r="E23" s="444"/>
      <c r="F23" s="444"/>
      <c r="G23" s="759"/>
      <c r="H23" s="1133">
        <f t="shared" ref="H23:H30" si="2">SUM(I23:L23)</f>
        <v>0</v>
      </c>
      <c r="I23" s="404"/>
      <c r="J23" s="404"/>
      <c r="K23" s="404"/>
      <c r="L23" s="404"/>
      <c r="M23" s="3">
        <v>120</v>
      </c>
      <c r="N23" s="471" t="s">
        <v>98</v>
      </c>
    </row>
    <row r="24" spans="1:15" s="29" customFormat="1" ht="18.75" customHeight="1">
      <c r="A24"/>
      <c r="B24" s="587" t="s">
        <v>219</v>
      </c>
      <c r="C24" s="1133">
        <f t="shared" si="1"/>
        <v>0</v>
      </c>
      <c r="D24" s="444"/>
      <c r="E24" s="444"/>
      <c r="F24" s="444"/>
      <c r="G24" s="759"/>
      <c r="H24" s="1133">
        <f t="shared" si="2"/>
        <v>0</v>
      </c>
      <c r="I24" s="404"/>
      <c r="J24" s="404"/>
      <c r="K24" s="404"/>
      <c r="L24" s="404"/>
      <c r="M24" s="3">
        <v>130</v>
      </c>
      <c r="N24" s="471" t="s">
        <v>98</v>
      </c>
    </row>
    <row r="25" spans="1:15" s="29" customFormat="1" ht="18.75" customHeight="1">
      <c r="A25"/>
      <c r="B25" s="587" t="s">
        <v>220</v>
      </c>
      <c r="C25" s="1133">
        <f t="shared" si="1"/>
        <v>0</v>
      </c>
      <c r="D25" s="444"/>
      <c r="E25" s="444"/>
      <c r="F25" s="444"/>
      <c r="G25" s="759"/>
      <c r="H25" s="1133">
        <f t="shared" si="2"/>
        <v>0</v>
      </c>
      <c r="I25" s="404"/>
      <c r="J25" s="404"/>
      <c r="K25" s="404"/>
      <c r="L25" s="404"/>
      <c r="M25" s="3">
        <v>140</v>
      </c>
      <c r="N25" s="471" t="s">
        <v>98</v>
      </c>
    </row>
    <row r="26" spans="1:15" s="29" customFormat="1" ht="18.75" customHeight="1" thickBot="1">
      <c r="A26"/>
      <c r="B26" s="588" t="s">
        <v>120</v>
      </c>
      <c r="C26" s="1133">
        <f t="shared" si="1"/>
        <v>0</v>
      </c>
      <c r="D26" s="444"/>
      <c r="E26" s="444"/>
      <c r="F26" s="444"/>
      <c r="G26" s="759"/>
      <c r="H26" s="1133">
        <f t="shared" si="2"/>
        <v>0</v>
      </c>
      <c r="I26" s="404"/>
      <c r="J26" s="404"/>
      <c r="K26" s="404"/>
      <c r="L26" s="404"/>
      <c r="M26" s="3">
        <v>150</v>
      </c>
      <c r="N26" s="471" t="s">
        <v>43</v>
      </c>
    </row>
    <row r="27" spans="1:15" s="29" customFormat="1" ht="18.75" customHeight="1">
      <c r="A27"/>
      <c r="B27" s="473" t="s">
        <v>375</v>
      </c>
      <c r="C27" s="443">
        <f t="shared" si="1"/>
        <v>0</v>
      </c>
      <c r="D27" s="443">
        <f t="shared" ref="D27:L27" si="3">D26+D21</f>
        <v>0</v>
      </c>
      <c r="E27" s="443">
        <f t="shared" si="3"/>
        <v>0</v>
      </c>
      <c r="F27" s="443">
        <f t="shared" si="3"/>
        <v>0</v>
      </c>
      <c r="G27" s="443">
        <f t="shared" si="3"/>
        <v>0</v>
      </c>
      <c r="H27" s="443">
        <f t="shared" si="2"/>
        <v>0</v>
      </c>
      <c r="I27" s="443">
        <f t="shared" si="3"/>
        <v>0</v>
      </c>
      <c r="J27" s="443">
        <f t="shared" si="3"/>
        <v>0</v>
      </c>
      <c r="K27" s="443">
        <f t="shared" si="3"/>
        <v>0</v>
      </c>
      <c r="L27" s="443">
        <f t="shared" si="3"/>
        <v>0</v>
      </c>
      <c r="M27" s="3">
        <v>160</v>
      </c>
      <c r="N27" s="471" t="s">
        <v>182</v>
      </c>
    </row>
    <row r="28" spans="1:15" s="29" customFormat="1" ht="18.75" customHeight="1">
      <c r="A28"/>
      <c r="B28" s="587" t="s">
        <v>218</v>
      </c>
      <c r="C28" s="1133">
        <f t="shared" si="1"/>
        <v>0</v>
      </c>
      <c r="D28" s="397">
        <f>D27-SUM(D29:D30)</f>
        <v>0</v>
      </c>
      <c r="E28" s="397">
        <f t="shared" ref="E28:G28" si="4">E27-SUM(E29:E30)</f>
        <v>0</v>
      </c>
      <c r="F28" s="397">
        <f t="shared" si="4"/>
        <v>0</v>
      </c>
      <c r="G28" s="397">
        <f t="shared" si="4"/>
        <v>0</v>
      </c>
      <c r="H28" s="1133">
        <f t="shared" si="2"/>
        <v>0</v>
      </c>
      <c r="I28" s="397">
        <f>I27-SUM(I29:I30)</f>
        <v>0</v>
      </c>
      <c r="J28" s="397">
        <f t="shared" ref="J28:L28" si="5">J27-SUM(J29:J30)</f>
        <v>0</v>
      </c>
      <c r="K28" s="397">
        <f t="shared" si="5"/>
        <v>0</v>
      </c>
      <c r="L28" s="397">
        <f t="shared" si="5"/>
        <v>0</v>
      </c>
      <c r="M28" s="3">
        <v>170</v>
      </c>
      <c r="N28" s="471" t="s">
        <v>98</v>
      </c>
    </row>
    <row r="29" spans="1:15" s="29" customFormat="1" ht="18.75" customHeight="1">
      <c r="A29"/>
      <c r="B29" s="587" t="s">
        <v>219</v>
      </c>
      <c r="C29" s="1133">
        <f t="shared" si="1"/>
        <v>0</v>
      </c>
      <c r="D29" s="444"/>
      <c r="E29" s="444"/>
      <c r="F29" s="444"/>
      <c r="G29" s="759"/>
      <c r="H29" s="1133">
        <f t="shared" si="2"/>
        <v>0</v>
      </c>
      <c r="I29" s="404"/>
      <c r="J29" s="404"/>
      <c r="K29" s="404"/>
      <c r="L29" s="404"/>
      <c r="M29" s="3">
        <v>180</v>
      </c>
      <c r="N29" s="471" t="s">
        <v>98</v>
      </c>
    </row>
    <row r="30" spans="1:15" s="29" customFormat="1" ht="18.75" customHeight="1">
      <c r="A30"/>
      <c r="B30" s="589" t="s">
        <v>220</v>
      </c>
      <c r="C30" s="1133">
        <f t="shared" si="1"/>
        <v>0</v>
      </c>
      <c r="D30" s="444"/>
      <c r="E30" s="444"/>
      <c r="F30" s="444"/>
      <c r="G30" s="759"/>
      <c r="H30" s="1133">
        <f t="shared" si="2"/>
        <v>0</v>
      </c>
      <c r="I30" s="404"/>
      <c r="J30" s="404"/>
      <c r="K30" s="404"/>
      <c r="L30" s="404"/>
      <c r="M30" s="3">
        <v>190</v>
      </c>
      <c r="N30" s="471" t="s">
        <v>98</v>
      </c>
    </row>
    <row r="31" spans="1:15" s="29" customFormat="1" ht="14.25" customHeight="1">
      <c r="A31"/>
      <c r="B31" s="587"/>
      <c r="C31" s="798"/>
      <c r="D31" s="799"/>
      <c r="E31" s="799"/>
      <c r="F31" s="799"/>
      <c r="G31" s="799"/>
      <c r="H31" s="799"/>
      <c r="I31" s="799"/>
      <c r="J31" s="799"/>
      <c r="K31" s="799"/>
      <c r="L31" s="799"/>
      <c r="M31" s="799"/>
      <c r="N31" s="800"/>
    </row>
    <row r="32" spans="1:15" s="29" customFormat="1" ht="18.75" customHeight="1">
      <c r="A32"/>
      <c r="B32" s="1170" t="s">
        <v>1276</v>
      </c>
      <c r="C32" s="444"/>
      <c r="D32" s="284"/>
      <c r="E32" s="284"/>
      <c r="F32" s="284"/>
      <c r="G32" s="284"/>
      <c r="H32" s="404"/>
      <c r="I32" s="284"/>
      <c r="J32" s="284"/>
      <c r="K32" s="284"/>
      <c r="L32" s="284"/>
      <c r="M32" s="3" t="s">
        <v>285</v>
      </c>
      <c r="N32" s="471" t="s">
        <v>98</v>
      </c>
      <c r="O32" s="194"/>
    </row>
    <row r="33" spans="1:10">
      <c r="A33"/>
    </row>
    <row r="34" spans="1:10">
      <c r="A34"/>
    </row>
    <row r="36" spans="1:10">
      <c r="B36"/>
      <c r="C36"/>
      <c r="D36"/>
      <c r="E36"/>
      <c r="F36"/>
      <c r="G36"/>
      <c r="H36"/>
      <c r="I36"/>
      <c r="J36"/>
    </row>
  </sheetData>
  <sheetProtection password="F015" sheet="1" objects="1" scenarios="1"/>
  <printOptions gridLinesSet="0"/>
  <pageMargins left="0.74803149606299213" right="0.34" top="0.36" bottom="0.38" header="0.21" footer="0.2"/>
  <pageSetup paperSize="9" scale="42" orientation="portrait" horizontalDpi="300" verticalDpi="300" r:id="rId1"/>
  <headerFooter alignWithMargins="0"/>
  <ignoredErrors>
    <ignoredError sqref="C20 C10:D10 E12:E13 M32 D20:L20" numberStoredAsText="1"/>
    <ignoredError sqref="H21:H22" formula="1"/>
    <ignoredError sqref="H23:H30"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57"/>
  <sheetViews>
    <sheetView showGridLines="0" zoomScale="80" zoomScaleNormal="80" workbookViewId="0"/>
  </sheetViews>
  <sheetFormatPr defaultColWidth="10.7109375" defaultRowHeight="12.75"/>
  <cols>
    <col min="1" max="1" width="4.5703125" style="25" customWidth="1"/>
    <col min="2" max="2" width="56.42578125" style="26" customWidth="1"/>
    <col min="3" max="3" width="14.28515625" style="26" customWidth="1"/>
    <col min="4" max="5" width="14.7109375" style="25" customWidth="1"/>
    <col min="6" max="6" width="10" style="25" bestFit="1" customWidth="1"/>
    <col min="7" max="7" width="9.7109375" style="25" bestFit="1" customWidth="1"/>
    <col min="8" max="8" width="3.42578125" style="25" customWidth="1"/>
    <col min="9" max="16384" width="10.7109375" style="25"/>
  </cols>
  <sheetData>
    <row r="1" spans="1:12" ht="15.75">
      <c r="A1" s="33"/>
      <c r="B1" s="42" t="s">
        <v>158</v>
      </c>
      <c r="C1" s="42"/>
      <c r="D1" s="33"/>
      <c r="E1" s="33"/>
      <c r="F1" s="33"/>
      <c r="G1" s="33"/>
      <c r="H1" s="33"/>
      <c r="I1" s="33"/>
      <c r="J1" s="33"/>
      <c r="K1" s="33"/>
      <c r="L1" s="33"/>
    </row>
    <row r="2" spans="1:12">
      <c r="A2" s="33"/>
      <c r="B2" s="43"/>
      <c r="C2" s="38"/>
      <c r="D2" s="33"/>
      <c r="E2" s="33"/>
      <c r="F2" s="33"/>
      <c r="G2" s="33"/>
      <c r="H2" s="33"/>
      <c r="I2" s="33"/>
      <c r="J2" s="33"/>
      <c r="K2" s="33"/>
      <c r="L2" s="33"/>
    </row>
    <row r="3" spans="1:12">
      <c r="A3" s="33"/>
      <c r="B3" s="44" t="s">
        <v>1456</v>
      </c>
      <c r="C3" s="44"/>
      <c r="D3" s="33"/>
      <c r="E3" s="33"/>
      <c r="F3" s="33"/>
      <c r="G3" s="33"/>
      <c r="H3" s="33"/>
      <c r="I3" s="33"/>
      <c r="J3" s="33"/>
      <c r="K3" s="33"/>
      <c r="L3" s="33"/>
    </row>
    <row r="4" spans="1:12">
      <c r="A4" s="33"/>
      <c r="B4" s="101" t="s">
        <v>698</v>
      </c>
      <c r="C4" s="40"/>
      <c r="D4" s="33"/>
      <c r="E4" s="33"/>
      <c r="F4" s="33"/>
      <c r="G4" s="33"/>
      <c r="H4" s="33"/>
      <c r="I4" s="33"/>
      <c r="J4" s="33"/>
      <c r="K4" s="33"/>
      <c r="L4" s="33"/>
    </row>
    <row r="5" spans="1:12">
      <c r="A5" s="33"/>
      <c r="B5" s="33"/>
      <c r="C5" s="33"/>
      <c r="D5" s="33"/>
      <c r="E5" s="33"/>
      <c r="F5" s="33"/>
      <c r="G5" s="33"/>
      <c r="H5" s="33"/>
      <c r="I5" s="33"/>
      <c r="J5" s="33"/>
      <c r="K5" s="33"/>
      <c r="L5" s="33"/>
    </row>
    <row r="6" spans="1:12">
      <c r="A6" s="33"/>
      <c r="B6" s="44" t="s">
        <v>169</v>
      </c>
      <c r="C6" s="44"/>
      <c r="D6" s="34"/>
      <c r="E6" s="34"/>
      <c r="F6" s="34"/>
      <c r="G6" s="34"/>
      <c r="H6" s="34"/>
      <c r="I6" s="33"/>
      <c r="J6" s="33"/>
      <c r="K6" s="33"/>
      <c r="L6" s="33"/>
    </row>
    <row r="7" spans="1:12">
      <c r="A7" s="33"/>
      <c r="B7" s="41"/>
      <c r="C7" s="41"/>
      <c r="D7" s="34"/>
      <c r="E7" s="34"/>
      <c r="F7" s="1232" t="s">
        <v>1635</v>
      </c>
      <c r="G7" s="1232">
        <v>1</v>
      </c>
      <c r="H7" s="34"/>
      <c r="I7" s="33"/>
      <c r="J7" s="33"/>
      <c r="K7" s="33"/>
      <c r="L7" s="33"/>
    </row>
    <row r="8" spans="1:12">
      <c r="A8" s="33"/>
      <c r="B8" s="802"/>
      <c r="C8" s="842"/>
      <c r="D8" s="843" t="s">
        <v>456</v>
      </c>
      <c r="E8" s="843" t="s">
        <v>457</v>
      </c>
      <c r="F8" s="899" t="s">
        <v>95</v>
      </c>
      <c r="G8" s="696"/>
      <c r="H8" s="34"/>
      <c r="I8" s="33"/>
      <c r="J8" s="33"/>
      <c r="K8" s="33"/>
      <c r="L8" s="33"/>
    </row>
    <row r="9" spans="1:12">
      <c r="A9" s="33"/>
      <c r="B9" s="419" t="s">
        <v>272</v>
      </c>
      <c r="C9" s="451"/>
      <c r="D9" s="844" t="s">
        <v>1457</v>
      </c>
      <c r="E9" s="844" t="s">
        <v>1458</v>
      </c>
      <c r="F9" s="897"/>
      <c r="G9" s="281" t="s">
        <v>141</v>
      </c>
      <c r="H9" s="33"/>
      <c r="I9" s="33"/>
      <c r="J9" s="33"/>
      <c r="K9" s="33"/>
      <c r="L9" s="33"/>
    </row>
    <row r="10" spans="1:12">
      <c r="A10" s="33"/>
      <c r="B10" s="611"/>
      <c r="C10" s="789" t="s">
        <v>511</v>
      </c>
      <c r="D10" s="367" t="s">
        <v>97</v>
      </c>
      <c r="E10" s="367" t="s">
        <v>97</v>
      </c>
      <c r="F10" s="898" t="s">
        <v>96</v>
      </c>
      <c r="G10" s="452" t="s">
        <v>142</v>
      </c>
      <c r="H10" s="34"/>
      <c r="I10" s="33"/>
      <c r="J10" s="33"/>
      <c r="K10" s="33"/>
      <c r="L10" s="33"/>
    </row>
    <row r="11" spans="1:12" ht="18.75" customHeight="1">
      <c r="A11" s="33"/>
      <c r="B11" s="805" t="s">
        <v>273</v>
      </c>
      <c r="C11" s="47"/>
      <c r="D11" s="51"/>
      <c r="E11" s="51"/>
      <c r="F11" s="382"/>
      <c r="G11" s="845"/>
      <c r="H11" s="34"/>
      <c r="I11" s="33"/>
      <c r="J11" s="33"/>
      <c r="K11" s="33"/>
      <c r="L11" s="33"/>
    </row>
    <row r="12" spans="1:12" ht="18.75" customHeight="1">
      <c r="A12" s="33"/>
      <c r="B12" s="570" t="s">
        <v>252</v>
      </c>
      <c r="C12" s="46">
        <v>11</v>
      </c>
      <c r="D12" s="857">
        <f>'13. Intangibles'!C89</f>
        <v>0</v>
      </c>
      <c r="E12" s="857">
        <f>'13. Intangibles'!C14-'13. Intangibles'!C32</f>
        <v>0</v>
      </c>
      <c r="F12" s="834" t="s">
        <v>274</v>
      </c>
      <c r="G12" s="341" t="s">
        <v>98</v>
      </c>
      <c r="H12" s="34"/>
      <c r="I12" s="33"/>
      <c r="J12" s="33"/>
      <c r="K12" s="33"/>
      <c r="L12" s="33"/>
    </row>
    <row r="13" spans="1:12" ht="18.75" customHeight="1">
      <c r="A13" s="33"/>
      <c r="B13" s="570" t="s">
        <v>232</v>
      </c>
      <c r="C13" s="46">
        <v>12</v>
      </c>
      <c r="D13" s="857">
        <f>'14. PPE'!C91</f>
        <v>0</v>
      </c>
      <c r="E13" s="857">
        <f>'14. PPE'!C14-'14. PPE'!C32</f>
        <v>0</v>
      </c>
      <c r="F13" s="834" t="s">
        <v>31</v>
      </c>
      <c r="G13" s="341" t="s">
        <v>98</v>
      </c>
      <c r="H13" s="34"/>
      <c r="I13" s="33"/>
      <c r="J13" s="33"/>
      <c r="K13" s="33"/>
      <c r="L13" s="33"/>
    </row>
    <row r="14" spans="1:12" ht="18.75" customHeight="1">
      <c r="A14" s="33"/>
      <c r="B14" s="570" t="s">
        <v>233</v>
      </c>
      <c r="C14" s="46">
        <v>16</v>
      </c>
      <c r="D14" s="857">
        <f>'16. Investments'!C27</f>
        <v>0</v>
      </c>
      <c r="E14" s="857">
        <f>'16. Investments'!C15</f>
        <v>0</v>
      </c>
      <c r="F14" s="834" t="s">
        <v>275</v>
      </c>
      <c r="G14" s="341" t="s">
        <v>98</v>
      </c>
      <c r="H14" s="34"/>
      <c r="I14" s="33"/>
      <c r="J14" s="33"/>
      <c r="K14" s="33"/>
      <c r="L14" s="33"/>
    </row>
    <row r="15" spans="1:12" ht="18.75" customHeight="1">
      <c r="A15" s="33"/>
      <c r="B15" s="693" t="s">
        <v>453</v>
      </c>
      <c r="C15" s="168">
        <v>16</v>
      </c>
      <c r="D15" s="857">
        <f>'16. Investments'!D27</f>
        <v>0</v>
      </c>
      <c r="E15" s="857">
        <f>'16. Investments'!D15</f>
        <v>0</v>
      </c>
      <c r="F15" s="834" t="s">
        <v>32</v>
      </c>
      <c r="G15" s="341" t="s">
        <v>98</v>
      </c>
      <c r="H15" s="34"/>
      <c r="I15" s="33"/>
      <c r="J15" s="33"/>
      <c r="K15" s="33"/>
      <c r="L15" s="33"/>
    </row>
    <row r="16" spans="1:12" ht="18.75" customHeight="1">
      <c r="A16" s="33"/>
      <c r="B16" s="807" t="s">
        <v>234</v>
      </c>
      <c r="C16" s="148">
        <v>16</v>
      </c>
      <c r="D16" s="857">
        <f>'16. Investments'!E27</f>
        <v>0</v>
      </c>
      <c r="E16" s="857">
        <f>'16. Investments'!E15</f>
        <v>0</v>
      </c>
      <c r="F16" s="834" t="s">
        <v>276</v>
      </c>
      <c r="G16" s="341" t="s">
        <v>98</v>
      </c>
      <c r="H16" s="34"/>
      <c r="I16" s="33"/>
      <c r="J16" s="33"/>
      <c r="K16" s="33"/>
      <c r="L16" s="33"/>
    </row>
    <row r="17" spans="1:12" ht="18.75" customHeight="1">
      <c r="A17" s="33"/>
      <c r="B17" s="570" t="s">
        <v>235</v>
      </c>
      <c r="C17" s="46">
        <v>22</v>
      </c>
      <c r="D17" s="857">
        <f>'20. Receivables'!C56</f>
        <v>0</v>
      </c>
      <c r="E17" s="857">
        <f>'20. Receivables'!D56</f>
        <v>0</v>
      </c>
      <c r="F17" s="834" t="s">
        <v>4</v>
      </c>
      <c r="G17" s="341" t="s">
        <v>98</v>
      </c>
      <c r="H17" s="34"/>
      <c r="I17" s="33"/>
      <c r="J17" s="33"/>
      <c r="K17" s="33"/>
      <c r="L17" s="33"/>
    </row>
    <row r="18" spans="1:12" ht="18.75" customHeight="1">
      <c r="A18" s="33"/>
      <c r="B18" s="570" t="s">
        <v>236</v>
      </c>
      <c r="C18" s="46">
        <v>20</v>
      </c>
      <c r="D18" s="857">
        <f>'18. Other Assets'!C25</f>
        <v>0</v>
      </c>
      <c r="E18" s="857">
        <f>'18. Other Assets'!D25</f>
        <v>0</v>
      </c>
      <c r="F18" s="834" t="s">
        <v>277</v>
      </c>
      <c r="G18" s="341" t="s">
        <v>98</v>
      </c>
      <c r="H18" s="34"/>
      <c r="I18" s="33"/>
      <c r="J18" s="33"/>
      <c r="K18" s="33"/>
      <c r="L18" s="33"/>
    </row>
    <row r="19" spans="1:12" ht="18.75" customHeight="1" thickBot="1">
      <c r="A19" s="33"/>
      <c r="B19" s="693" t="s">
        <v>237</v>
      </c>
      <c r="C19" s="168">
        <v>19</v>
      </c>
      <c r="D19" s="857">
        <f>'18. Other Assets'!C13</f>
        <v>0</v>
      </c>
      <c r="E19" s="857">
        <f>'18. Other Assets'!D13</f>
        <v>0</v>
      </c>
      <c r="F19" s="834" t="s">
        <v>278</v>
      </c>
      <c r="G19" s="341" t="s">
        <v>98</v>
      </c>
      <c r="H19" s="34"/>
      <c r="I19" s="33"/>
      <c r="J19" s="33"/>
      <c r="K19" s="33"/>
      <c r="L19" s="33"/>
    </row>
    <row r="20" spans="1:12" ht="18.75" customHeight="1">
      <c r="A20" s="33"/>
      <c r="B20" s="846" t="s">
        <v>489</v>
      </c>
      <c r="C20" s="168"/>
      <c r="D20" s="443">
        <f>SUM(D12:D19)</f>
        <v>0</v>
      </c>
      <c r="E20" s="443">
        <f>SUM(E12:E19)</f>
        <v>0</v>
      </c>
      <c r="F20" s="834" t="s">
        <v>6</v>
      </c>
      <c r="G20" s="341" t="s">
        <v>98</v>
      </c>
      <c r="H20" s="34"/>
      <c r="I20" s="33"/>
      <c r="J20" s="33"/>
      <c r="K20" s="33"/>
      <c r="L20" s="33"/>
    </row>
    <row r="21" spans="1:12" ht="18.75" customHeight="1">
      <c r="A21" s="33"/>
      <c r="B21" s="805" t="s">
        <v>424</v>
      </c>
      <c r="C21" s="59"/>
      <c r="D21" s="51"/>
      <c r="E21" s="51"/>
      <c r="F21" s="382"/>
      <c r="G21" s="845"/>
      <c r="H21" s="34"/>
      <c r="I21" s="33"/>
      <c r="J21" s="33"/>
      <c r="K21" s="33"/>
      <c r="L21" s="33"/>
    </row>
    <row r="22" spans="1:12" ht="18.75" customHeight="1">
      <c r="A22" s="33"/>
      <c r="B22" s="570" t="s">
        <v>238</v>
      </c>
      <c r="C22" s="46">
        <v>21</v>
      </c>
      <c r="D22" s="857">
        <f>'19. Inventory'!C27</f>
        <v>0</v>
      </c>
      <c r="E22" s="857">
        <f>'19. Inventory'!C15</f>
        <v>0</v>
      </c>
      <c r="F22" s="834" t="s">
        <v>279</v>
      </c>
      <c r="G22" s="341" t="s">
        <v>98</v>
      </c>
      <c r="H22" s="34"/>
      <c r="I22" s="33"/>
      <c r="J22" s="33"/>
      <c r="K22" s="33"/>
      <c r="L22" s="33"/>
    </row>
    <row r="23" spans="1:12" ht="18.75" customHeight="1">
      <c r="A23" s="33"/>
      <c r="B23" s="570" t="s">
        <v>235</v>
      </c>
      <c r="C23" s="46">
        <v>22</v>
      </c>
      <c r="D23" s="857">
        <f>'20. Receivables'!C34</f>
        <v>0</v>
      </c>
      <c r="E23" s="857">
        <f>'20. Receivables'!D34</f>
        <v>0</v>
      </c>
      <c r="F23" s="834" t="s">
        <v>7</v>
      </c>
      <c r="G23" s="341" t="s">
        <v>98</v>
      </c>
      <c r="H23" s="34"/>
      <c r="I23" s="33"/>
      <c r="J23" s="33"/>
      <c r="K23" s="33"/>
      <c r="L23" s="33"/>
    </row>
    <row r="24" spans="1:12" ht="18.75" customHeight="1">
      <c r="A24" s="33"/>
      <c r="B24" s="570" t="s">
        <v>239</v>
      </c>
      <c r="C24" s="46">
        <v>20</v>
      </c>
      <c r="D24" s="857">
        <f>'18. Other Assets'!C32</f>
        <v>0</v>
      </c>
      <c r="E24" s="857">
        <f>'18. Other Assets'!D32</f>
        <v>0</v>
      </c>
      <c r="F24" s="834" t="s">
        <v>280</v>
      </c>
      <c r="G24" s="341" t="s">
        <v>98</v>
      </c>
      <c r="H24" s="34"/>
      <c r="I24" s="33"/>
      <c r="J24" s="33"/>
      <c r="K24" s="33"/>
      <c r="L24" s="33"/>
    </row>
    <row r="25" spans="1:12" ht="18.75" customHeight="1">
      <c r="A25" s="33"/>
      <c r="B25" s="807" t="s">
        <v>308</v>
      </c>
      <c r="C25" s="148">
        <v>18</v>
      </c>
      <c r="D25" s="857">
        <f>'17. AHFS'!C22</f>
        <v>0</v>
      </c>
      <c r="E25" s="857">
        <f>'17. AHFS'!C14</f>
        <v>0</v>
      </c>
      <c r="F25" s="834" t="s">
        <v>281</v>
      </c>
      <c r="G25" s="341" t="s">
        <v>98</v>
      </c>
      <c r="H25" s="34"/>
      <c r="I25" s="33"/>
      <c r="J25" s="33"/>
      <c r="K25" s="33"/>
      <c r="L25" s="33"/>
    </row>
    <row r="26" spans="1:12" ht="18.75" customHeight="1" thickBot="1">
      <c r="A26" s="33"/>
      <c r="B26" s="693" t="s">
        <v>240</v>
      </c>
      <c r="C26" s="168">
        <v>25</v>
      </c>
      <c r="D26" s="857">
        <f>'21. CCE'!C23</f>
        <v>0</v>
      </c>
      <c r="E26" s="857">
        <f>'21. CCE'!C14</f>
        <v>0</v>
      </c>
      <c r="F26" s="834" t="s">
        <v>17</v>
      </c>
      <c r="G26" s="341" t="s">
        <v>98</v>
      </c>
      <c r="H26" s="34"/>
      <c r="I26" s="33"/>
      <c r="J26" s="33"/>
      <c r="K26" s="33"/>
      <c r="L26" s="33"/>
    </row>
    <row r="27" spans="1:12" ht="18.75" customHeight="1">
      <c r="A27" s="33"/>
      <c r="B27" s="846" t="s">
        <v>490</v>
      </c>
      <c r="C27" s="168"/>
      <c r="D27" s="443">
        <f>SUM(D22:D26)</f>
        <v>0</v>
      </c>
      <c r="E27" s="443">
        <f>SUM(E22:E26)</f>
        <v>0</v>
      </c>
      <c r="F27" s="834" t="s">
        <v>282</v>
      </c>
      <c r="G27" s="341" t="s">
        <v>98</v>
      </c>
      <c r="H27" s="34"/>
      <c r="I27" s="33"/>
      <c r="J27" s="33"/>
      <c r="K27" s="33"/>
      <c r="L27" s="33"/>
    </row>
    <row r="28" spans="1:12" ht="18.75" customHeight="1">
      <c r="A28" s="33"/>
      <c r="B28" s="847" t="s">
        <v>269</v>
      </c>
      <c r="C28" s="168"/>
      <c r="D28" s="52"/>
      <c r="E28" s="51"/>
      <c r="F28" s="382"/>
      <c r="G28" s="845"/>
      <c r="H28" s="34"/>
      <c r="I28" s="33"/>
      <c r="J28" s="33"/>
      <c r="K28" s="33"/>
      <c r="L28" s="33"/>
    </row>
    <row r="29" spans="1:12" ht="18.75" customHeight="1">
      <c r="A29" s="33"/>
      <c r="B29" s="693" t="s">
        <v>241</v>
      </c>
      <c r="C29" s="168">
        <v>26</v>
      </c>
      <c r="D29" s="857">
        <f>-'22. Trade Payables'!C28</f>
        <v>0</v>
      </c>
      <c r="E29" s="857">
        <f>-'22. Trade Payables'!D28</f>
        <v>0</v>
      </c>
      <c r="F29" s="834" t="s">
        <v>283</v>
      </c>
      <c r="G29" s="341" t="s">
        <v>43</v>
      </c>
      <c r="H29" s="34"/>
      <c r="I29" s="33"/>
      <c r="J29" s="33"/>
      <c r="K29" s="33"/>
      <c r="L29" s="33"/>
    </row>
    <row r="30" spans="1:12" ht="18.75" customHeight="1">
      <c r="A30" s="33"/>
      <c r="B30" s="570" t="s">
        <v>242</v>
      </c>
      <c r="C30" s="168">
        <v>27</v>
      </c>
      <c r="D30" s="857">
        <f>-'23. Borrowings and PBL'!C21</f>
        <v>0</v>
      </c>
      <c r="E30" s="857">
        <f>-'23. Borrowings and PBL'!D21</f>
        <v>0</v>
      </c>
      <c r="F30" s="834" t="s">
        <v>284</v>
      </c>
      <c r="G30" s="341" t="s">
        <v>43</v>
      </c>
      <c r="H30" s="34"/>
      <c r="I30" s="33"/>
      <c r="J30" s="33"/>
      <c r="K30" s="33"/>
      <c r="L30" s="33"/>
    </row>
    <row r="31" spans="1:12" ht="18.75" customHeight="1">
      <c r="A31" s="33"/>
      <c r="B31" s="570" t="s">
        <v>135</v>
      </c>
      <c r="C31" s="168"/>
      <c r="D31" s="857">
        <f>-'24. Other Liabilities'!C43</f>
        <v>0</v>
      </c>
      <c r="E31" s="857">
        <f>-'24. Other Liabilities'!D43</f>
        <v>0</v>
      </c>
      <c r="F31" s="834" t="s">
        <v>285</v>
      </c>
      <c r="G31" s="341" t="s">
        <v>43</v>
      </c>
      <c r="H31" s="34"/>
      <c r="I31" s="33"/>
      <c r="J31" s="33"/>
      <c r="K31" s="33"/>
      <c r="L31" s="33"/>
    </row>
    <row r="32" spans="1:12" ht="18.75" customHeight="1">
      <c r="A32" s="33"/>
      <c r="B32" s="570" t="s">
        <v>243</v>
      </c>
      <c r="C32" s="168">
        <v>31</v>
      </c>
      <c r="D32" s="857">
        <f>-'25. Provisions and CL'!C42</f>
        <v>0</v>
      </c>
      <c r="E32" s="857">
        <f>-'25. Provisions and CL'!D20</f>
        <v>0</v>
      </c>
      <c r="F32" s="834" t="s">
        <v>286</v>
      </c>
      <c r="G32" s="341" t="s">
        <v>43</v>
      </c>
      <c r="H32" s="34"/>
      <c r="I32" s="33"/>
      <c r="J32" s="33"/>
      <c r="K32" s="33"/>
      <c r="L32" s="33"/>
    </row>
    <row r="33" spans="1:12" ht="18.75" customHeight="1">
      <c r="A33" s="33"/>
      <c r="B33" s="807" t="s">
        <v>244</v>
      </c>
      <c r="C33" s="148">
        <v>29</v>
      </c>
      <c r="D33" s="857">
        <f>-'24. Other Liabilities'!C20</f>
        <v>0</v>
      </c>
      <c r="E33" s="857">
        <f>-'24. Other Liabilities'!D20</f>
        <v>0</v>
      </c>
      <c r="F33" s="834" t="s">
        <v>288</v>
      </c>
      <c r="G33" s="341" t="s">
        <v>43</v>
      </c>
      <c r="H33" s="33"/>
      <c r="I33" s="33"/>
      <c r="J33" s="33"/>
      <c r="K33" s="33"/>
      <c r="L33" s="33"/>
    </row>
    <row r="34" spans="1:12" ht="18.75" customHeight="1" thickBot="1">
      <c r="A34" s="33"/>
      <c r="B34" s="693" t="s">
        <v>245</v>
      </c>
      <c r="C34" s="168">
        <v>18</v>
      </c>
      <c r="D34" s="857">
        <f>-'17. AHFS'!C49</f>
        <v>0</v>
      </c>
      <c r="E34" s="857">
        <f>'17. AHFS'!C59</f>
        <v>0</v>
      </c>
      <c r="F34" s="834" t="s">
        <v>9</v>
      </c>
      <c r="G34" s="341" t="s">
        <v>43</v>
      </c>
      <c r="H34" s="34"/>
      <c r="I34" s="33"/>
      <c r="J34" s="33"/>
      <c r="K34" s="33"/>
      <c r="L34" s="33"/>
    </row>
    <row r="35" spans="1:12" ht="18.75" customHeight="1" thickBot="1">
      <c r="A35" s="33"/>
      <c r="B35" s="846" t="s">
        <v>246</v>
      </c>
      <c r="C35" s="168"/>
      <c r="D35" s="443">
        <f>SUM(D29:D34)</f>
        <v>0</v>
      </c>
      <c r="E35" s="443">
        <f>SUM(E29:E34)</f>
        <v>0</v>
      </c>
      <c r="F35" s="834" t="s">
        <v>289</v>
      </c>
      <c r="G35" s="341" t="s">
        <v>43</v>
      </c>
      <c r="H35" s="34"/>
      <c r="I35" s="33"/>
      <c r="J35" s="33"/>
      <c r="K35" s="33"/>
      <c r="L35" s="33"/>
    </row>
    <row r="36" spans="1:12" ht="18.75" customHeight="1">
      <c r="A36" s="33"/>
      <c r="B36" s="847" t="s">
        <v>491</v>
      </c>
      <c r="C36" s="168"/>
      <c r="D36" s="443">
        <f>D20+D27+D35</f>
        <v>0</v>
      </c>
      <c r="E36" s="443">
        <f>E20+E27+E35</f>
        <v>0</v>
      </c>
      <c r="F36" s="834" t="s">
        <v>290</v>
      </c>
      <c r="G36" s="848" t="s">
        <v>100</v>
      </c>
      <c r="H36" s="34"/>
      <c r="I36" s="33"/>
      <c r="J36" s="33"/>
      <c r="K36" s="33"/>
      <c r="L36" s="33"/>
    </row>
    <row r="37" spans="1:12" ht="18.75" customHeight="1">
      <c r="A37" s="33"/>
      <c r="B37" s="847" t="s">
        <v>270</v>
      </c>
      <c r="C37" s="168"/>
      <c r="D37" s="60"/>
      <c r="E37" s="51"/>
      <c r="F37" s="382"/>
      <c r="G37" s="845"/>
      <c r="H37" s="34"/>
      <c r="I37" s="33"/>
      <c r="J37" s="33"/>
      <c r="K37" s="33"/>
      <c r="L37" s="33"/>
    </row>
    <row r="38" spans="1:12" ht="18.75" customHeight="1">
      <c r="A38" s="33"/>
      <c r="B38" s="570" t="s">
        <v>241</v>
      </c>
      <c r="C38" s="168">
        <v>26</v>
      </c>
      <c r="D38" s="857">
        <f>-'22. Trade Payables'!C41</f>
        <v>0</v>
      </c>
      <c r="E38" s="857">
        <f>-'22. Trade Payables'!D41</f>
        <v>0</v>
      </c>
      <c r="F38" s="834" t="s">
        <v>291</v>
      </c>
      <c r="G38" s="341" t="s">
        <v>43</v>
      </c>
      <c r="H38" s="34"/>
      <c r="I38" s="33"/>
      <c r="J38" s="33"/>
      <c r="K38" s="33"/>
      <c r="L38" s="33"/>
    </row>
    <row r="39" spans="1:12" ht="18.75" customHeight="1">
      <c r="A39" s="33"/>
      <c r="B39" s="570" t="s">
        <v>242</v>
      </c>
      <c r="C39" s="168">
        <v>27</v>
      </c>
      <c r="D39" s="857">
        <f>-'23. Borrowings and PBL'!C28</f>
        <v>0</v>
      </c>
      <c r="E39" s="857">
        <f>-'23. Borrowings and PBL'!D28</f>
        <v>0</v>
      </c>
      <c r="F39" s="834" t="s">
        <v>292</v>
      </c>
      <c r="G39" s="341" t="s">
        <v>43</v>
      </c>
      <c r="H39" s="34"/>
      <c r="I39" s="33"/>
      <c r="J39" s="33"/>
      <c r="K39" s="33"/>
      <c r="L39" s="33"/>
    </row>
    <row r="40" spans="1:12" ht="18.75" customHeight="1">
      <c r="A40" s="33"/>
      <c r="B40" s="570" t="s">
        <v>135</v>
      </c>
      <c r="C40" s="168"/>
      <c r="D40" s="857">
        <f>-'24. Other Liabilities'!C38</f>
        <v>0</v>
      </c>
      <c r="E40" s="857">
        <f>-'24. Other Liabilities'!D38</f>
        <v>0</v>
      </c>
      <c r="F40" s="834" t="s">
        <v>293</v>
      </c>
      <c r="G40" s="341" t="s">
        <v>43</v>
      </c>
      <c r="H40" s="34"/>
      <c r="I40" s="33"/>
      <c r="J40" s="33"/>
      <c r="K40" s="33"/>
      <c r="L40" s="33"/>
    </row>
    <row r="41" spans="1:12" ht="18.75" customHeight="1">
      <c r="A41" s="33"/>
      <c r="B41" s="693" t="s">
        <v>243</v>
      </c>
      <c r="C41" s="168">
        <v>31</v>
      </c>
      <c r="D41" s="857">
        <f>-'25. Provisions and CL'!E20</f>
        <v>0</v>
      </c>
      <c r="E41" s="857">
        <f>-'25. Provisions and CL'!F20</f>
        <v>0</v>
      </c>
      <c r="F41" s="834" t="s">
        <v>294</v>
      </c>
      <c r="G41" s="341" t="s">
        <v>43</v>
      </c>
      <c r="H41" s="34"/>
      <c r="I41" s="33"/>
      <c r="J41" s="33"/>
      <c r="K41" s="33"/>
      <c r="L41" s="33"/>
    </row>
    <row r="42" spans="1:12" ht="18.75" customHeight="1" thickBot="1">
      <c r="A42" s="33"/>
      <c r="B42" s="693" t="s">
        <v>244</v>
      </c>
      <c r="C42" s="168">
        <v>29</v>
      </c>
      <c r="D42" s="857">
        <f>-'24. Other Liabilities'!C29</f>
        <v>0</v>
      </c>
      <c r="E42" s="857">
        <f>-'24. Other Liabilities'!D29</f>
        <v>0</v>
      </c>
      <c r="F42" s="834" t="s">
        <v>296</v>
      </c>
      <c r="G42" s="341" t="s">
        <v>43</v>
      </c>
      <c r="H42" s="34"/>
      <c r="I42" s="33"/>
      <c r="J42" s="33"/>
      <c r="K42" s="33"/>
      <c r="L42" s="33"/>
    </row>
    <row r="43" spans="1:12" ht="18.75" customHeight="1" thickBot="1">
      <c r="A43" s="33"/>
      <c r="B43" s="846" t="s">
        <v>247</v>
      </c>
      <c r="C43" s="168"/>
      <c r="D43" s="443">
        <f>SUM(D38:D42)</f>
        <v>0</v>
      </c>
      <c r="E43" s="443">
        <f>SUM(E38:E42)</f>
        <v>0</v>
      </c>
      <c r="F43" s="834" t="s">
        <v>297</v>
      </c>
      <c r="G43" s="341" t="s">
        <v>43</v>
      </c>
      <c r="H43" s="34"/>
      <c r="I43" s="33"/>
      <c r="J43" s="33"/>
      <c r="K43" s="33"/>
      <c r="L43" s="33"/>
    </row>
    <row r="44" spans="1:12" ht="18.75" customHeight="1">
      <c r="A44" s="33"/>
      <c r="B44" s="847" t="s">
        <v>248</v>
      </c>
      <c r="C44" s="168"/>
      <c r="D44" s="443">
        <f>D36+D43</f>
        <v>0</v>
      </c>
      <c r="E44" s="443">
        <f>E36+E43</f>
        <v>0</v>
      </c>
      <c r="F44" s="834" t="s">
        <v>298</v>
      </c>
      <c r="G44" s="848" t="s">
        <v>100</v>
      </c>
      <c r="H44" s="34"/>
      <c r="I44" s="33"/>
      <c r="J44" s="33"/>
      <c r="K44" s="33"/>
      <c r="L44" s="33"/>
    </row>
    <row r="45" spans="1:12" ht="28.5" customHeight="1">
      <c r="A45" s="33"/>
      <c r="B45" s="849" t="s">
        <v>1278</v>
      </c>
      <c r="C45" s="168"/>
      <c r="D45" s="52"/>
      <c r="E45" s="51"/>
      <c r="F45" s="382"/>
      <c r="G45" s="845"/>
      <c r="H45" s="34"/>
      <c r="I45" s="55"/>
      <c r="J45" s="33"/>
      <c r="K45" s="33"/>
      <c r="L45" s="33"/>
    </row>
    <row r="46" spans="1:12" s="28" customFormat="1" ht="18.75" customHeight="1">
      <c r="A46" s="55"/>
      <c r="B46" s="570" t="s">
        <v>212</v>
      </c>
      <c r="C46" s="168"/>
      <c r="D46" s="857">
        <f>'3. SOCITE'!D36</f>
        <v>0</v>
      </c>
      <c r="E46" s="857">
        <f>'3. SOCITE'!D14</f>
        <v>0</v>
      </c>
      <c r="F46" s="834" t="s">
        <v>299</v>
      </c>
      <c r="G46" s="341" t="s">
        <v>98</v>
      </c>
      <c r="H46" s="41"/>
      <c r="I46" s="55"/>
      <c r="J46" s="55"/>
      <c r="K46" s="55"/>
      <c r="L46" s="55"/>
    </row>
    <row r="47" spans="1:12" s="28" customFormat="1" ht="18.75" customHeight="1">
      <c r="A47" s="55"/>
      <c r="B47" s="570" t="s">
        <v>249</v>
      </c>
      <c r="C47" s="168"/>
      <c r="D47" s="857">
        <f>'3. SOCITE'!E36</f>
        <v>0</v>
      </c>
      <c r="E47" s="857">
        <f>'3. SOCITE'!E14</f>
        <v>0</v>
      </c>
      <c r="F47" s="834" t="s">
        <v>300</v>
      </c>
      <c r="G47" s="341" t="s">
        <v>98</v>
      </c>
      <c r="H47" s="41"/>
      <c r="I47" s="55"/>
      <c r="J47" s="55"/>
      <c r="K47" s="55"/>
      <c r="L47" s="55"/>
    </row>
    <row r="48" spans="1:12" s="28" customFormat="1" ht="18.75" customHeight="1">
      <c r="A48" s="55"/>
      <c r="B48" s="570" t="s">
        <v>250</v>
      </c>
      <c r="C48" s="168">
        <v>26</v>
      </c>
      <c r="D48" s="857">
        <f>'3. SOCITE'!F36</f>
        <v>0</v>
      </c>
      <c r="E48" s="857">
        <f>'3. SOCITE'!F14</f>
        <v>0</v>
      </c>
      <c r="F48" s="834" t="s">
        <v>301</v>
      </c>
      <c r="G48" s="354" t="s">
        <v>98</v>
      </c>
      <c r="H48" s="41"/>
      <c r="I48" s="55"/>
      <c r="J48" s="55"/>
      <c r="K48" s="55"/>
      <c r="L48" s="55"/>
    </row>
    <row r="49" spans="1:12" s="28" customFormat="1" ht="18.75" customHeight="1">
      <c r="A49" s="55"/>
      <c r="B49" s="570" t="s">
        <v>42</v>
      </c>
      <c r="C49" s="168"/>
      <c r="D49" s="857">
        <f>'3. SOCITE'!G36</f>
        <v>0</v>
      </c>
      <c r="E49" s="857">
        <f>'3. SOCITE'!G14</f>
        <v>0</v>
      </c>
      <c r="F49" s="834" t="s">
        <v>303</v>
      </c>
      <c r="G49" s="341" t="s">
        <v>98</v>
      </c>
      <c r="H49" s="41"/>
      <c r="I49" s="55"/>
      <c r="J49" s="55"/>
      <c r="K49" s="55"/>
      <c r="L49" s="55"/>
    </row>
    <row r="50" spans="1:12" s="28" customFormat="1" ht="18.75" customHeight="1">
      <c r="A50" s="55"/>
      <c r="B50" s="570" t="s">
        <v>149</v>
      </c>
      <c r="C50" s="168"/>
      <c r="D50" s="857">
        <f>'3. SOCITE'!H36</f>
        <v>0</v>
      </c>
      <c r="E50" s="857">
        <f>'3. SOCITE'!H14</f>
        <v>0</v>
      </c>
      <c r="F50" s="834" t="s">
        <v>304</v>
      </c>
      <c r="G50" s="848" t="s">
        <v>100</v>
      </c>
      <c r="H50" s="41"/>
      <c r="I50" s="55"/>
      <c r="J50" s="55"/>
      <c r="K50" s="55"/>
      <c r="L50" s="55"/>
    </row>
    <row r="51" spans="1:12" s="28" customFormat="1" ht="18.75" customHeight="1">
      <c r="A51" s="55"/>
      <c r="B51" s="570" t="s">
        <v>251</v>
      </c>
      <c r="C51" s="168"/>
      <c r="D51" s="857">
        <f>'3. SOCITE'!I36</f>
        <v>0</v>
      </c>
      <c r="E51" s="857">
        <f>'3. SOCITE'!I14</f>
        <v>0</v>
      </c>
      <c r="F51" s="834" t="s">
        <v>305</v>
      </c>
      <c r="G51" s="848" t="s">
        <v>100</v>
      </c>
      <c r="H51" s="41"/>
      <c r="I51" s="55"/>
      <c r="J51" s="55"/>
      <c r="K51" s="55"/>
      <c r="L51" s="55"/>
    </row>
    <row r="52" spans="1:12" s="28" customFormat="1" ht="18.75" customHeight="1" thickBot="1">
      <c r="A52" s="55"/>
      <c r="B52" s="807" t="s">
        <v>150</v>
      </c>
      <c r="C52" s="148"/>
      <c r="D52" s="857">
        <f>'3. SOCITE'!J36</f>
        <v>0</v>
      </c>
      <c r="E52" s="857">
        <f>'3. SOCITE'!J14</f>
        <v>0</v>
      </c>
      <c r="F52" s="834" t="s">
        <v>306</v>
      </c>
      <c r="G52" s="848" t="s">
        <v>100</v>
      </c>
      <c r="H52" s="41"/>
      <c r="I52" s="55"/>
      <c r="J52" s="55"/>
      <c r="K52" s="55"/>
      <c r="L52" s="55"/>
    </row>
    <row r="53" spans="1:12" s="28" customFormat="1" ht="18.75" customHeight="1">
      <c r="A53" s="55"/>
      <c r="B53" s="808" t="s">
        <v>1277</v>
      </c>
      <c r="C53" s="809"/>
      <c r="D53" s="443">
        <f>SUM(D46:D52)</f>
        <v>0</v>
      </c>
      <c r="E53" s="443">
        <f>SUM(E46:E52)</f>
        <v>0</v>
      </c>
      <c r="F53" s="834" t="s">
        <v>307</v>
      </c>
      <c r="G53" s="848" t="s">
        <v>100</v>
      </c>
      <c r="H53" s="41"/>
      <c r="I53" s="33"/>
      <c r="J53" s="55"/>
      <c r="K53" s="55"/>
      <c r="L53" s="55"/>
    </row>
    <row r="54" spans="1:12">
      <c r="A54" s="33"/>
      <c r="B54" s="56"/>
      <c r="C54" s="56"/>
      <c r="D54" s="34"/>
      <c r="E54" s="34"/>
      <c r="F54" s="34"/>
      <c r="G54" s="34"/>
      <c r="H54" s="34"/>
      <c r="I54" s="33"/>
      <c r="J54" s="33"/>
      <c r="K54" s="33"/>
      <c r="L54" s="33"/>
    </row>
    <row r="55" spans="1:12" ht="17.25" customHeight="1">
      <c r="A55" s="33"/>
      <c r="B55" s="56"/>
      <c r="C55" s="56"/>
      <c r="D55" s="907" t="str">
        <f>IF(ROUND(D53-D44,0)&lt;0.2,"","Imbalance")</f>
        <v/>
      </c>
      <c r="E55" s="907" t="str">
        <f>IF(ROUND(E53-E44,0)&lt;0.2,"","Imbalance")</f>
        <v/>
      </c>
      <c r="F55"/>
      <c r="G55" s="34"/>
      <c r="H55" s="34"/>
      <c r="I55" s="33"/>
      <c r="J55" s="33"/>
      <c r="K55" s="33"/>
      <c r="L55" s="33"/>
    </row>
    <row r="56" spans="1:12">
      <c r="A56" s="33"/>
      <c r="B56" s="38"/>
      <c r="C56" s="38"/>
      <c r="D56" s="33"/>
      <c r="E56" s="33"/>
      <c r="F56" s="33"/>
      <c r="G56" s="33"/>
      <c r="H56" s="33"/>
      <c r="I56" s="33"/>
      <c r="J56" s="33"/>
      <c r="K56" s="33"/>
      <c r="L56" s="33"/>
    </row>
    <row r="57" spans="1:12">
      <c r="A57" s="33"/>
      <c r="B57" s="38"/>
      <c r="C57" s="38"/>
      <c r="D57" s="33"/>
      <c r="E57" s="33"/>
      <c r="F57" s="33"/>
      <c r="G57" s="33"/>
      <c r="H57" s="33"/>
      <c r="I57" s="33"/>
      <c r="J57" s="33"/>
      <c r="K57" s="33"/>
      <c r="L57" s="33"/>
    </row>
  </sheetData>
  <sheetProtection password="F015" sheet="1" objects="1" scenarios="1"/>
  <dataConsolidate/>
  <customSheetViews>
    <customSheetView guid="{E4F26FFA-5313-49C9-9365-CBA576C57791}" showGridLines="0" fitToPage="1" hiddenRows="1" showRuler="0" topLeftCell="A7">
      <selection activeCell="D16" sqref="D16"/>
      <pageMargins left="0.74803149606299213" right="0.74803149606299213" top="0.98425196850393704" bottom="0.98425196850393704" header="0.51181102362204722" footer="0.51181102362204722"/>
      <pageSetup paperSize="9" scale="85" orientation="portrait" horizontalDpi="300" verticalDpi="300" r:id="rId1"/>
      <headerFooter alignWithMargins="0"/>
    </customSheetView>
  </customSheetViews>
  <phoneticPr fontId="0" type="noConversion"/>
  <conditionalFormatting sqref="D55:E55">
    <cfRule type="cellIs" dxfId="0" priority="1" operator="notEqual">
      <formula>""</formula>
    </cfRule>
  </conditionalFormatting>
  <printOptions gridLinesSet="0"/>
  <pageMargins left="0.74803149606299213" right="0.34" top="0.36" bottom="0.38" header="0.21" footer="0.2"/>
  <pageSetup paperSize="9" scale="77" orientation="portrait" horizontalDpi="300" verticalDpi="300" r:id="rId2"/>
  <headerFooter alignWithMargins="0"/>
  <cellWatches>
    <cellWatch r="E44"/>
  </cellWatches>
  <ignoredErrors>
    <ignoredError sqref="F38:F41 F12:F18 F22:F24 F29:F32 E11 E20 F52:F53 F19:F20 F25:F27 F33:F36 F42:F48 F49:F51"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4">
    <pageSetUpPr fitToPage="1"/>
  </sheetPr>
  <dimension ref="A1:K38"/>
  <sheetViews>
    <sheetView showGridLines="0" zoomScale="80" zoomScaleNormal="80" workbookViewId="0"/>
  </sheetViews>
  <sheetFormatPr defaultColWidth="10.7109375" defaultRowHeight="12.75"/>
  <cols>
    <col min="1" max="1" width="7.140625" style="17" customWidth="1"/>
    <col min="2" max="2" width="72.42578125" style="19" customWidth="1"/>
    <col min="3" max="7" width="12.85546875" style="17" customWidth="1"/>
    <col min="8" max="8" width="9.85546875" style="17" bestFit="1" customWidth="1"/>
    <col min="9" max="16384" width="10.7109375" style="17"/>
  </cols>
  <sheetData>
    <row r="1" spans="1:10" ht="15.75">
      <c r="A1" s="33"/>
      <c r="B1" s="42" t="s">
        <v>158</v>
      </c>
      <c r="C1" s="33"/>
      <c r="D1" s="33"/>
      <c r="E1" s="33"/>
      <c r="F1" s="33"/>
      <c r="G1" s="33"/>
      <c r="H1" s="33"/>
    </row>
    <row r="2" spans="1:10">
      <c r="A2" s="33"/>
      <c r="B2" s="43"/>
      <c r="C2" s="33"/>
      <c r="D2" s="33"/>
      <c r="E2" s="33"/>
      <c r="F2" s="33"/>
      <c r="G2" s="33"/>
      <c r="H2" s="33"/>
    </row>
    <row r="3" spans="1:10">
      <c r="A3" s="33"/>
      <c r="B3" s="44" t="s">
        <v>1456</v>
      </c>
      <c r="C3" s="33"/>
      <c r="D3" s="33"/>
      <c r="E3" s="33"/>
      <c r="F3" s="33"/>
      <c r="G3" s="33"/>
      <c r="H3" s="33"/>
    </row>
    <row r="4" spans="1:10">
      <c r="A4" s="33"/>
      <c r="B4" s="104" t="s">
        <v>734</v>
      </c>
      <c r="C4" s="33"/>
      <c r="D4" s="33"/>
      <c r="E4" s="33"/>
      <c r="F4" s="33"/>
      <c r="G4" s="33"/>
      <c r="H4" s="33"/>
    </row>
    <row r="5" spans="1:10">
      <c r="A5" s="33"/>
      <c r="B5" s="33"/>
      <c r="C5" s="33"/>
      <c r="D5" s="33"/>
      <c r="E5" s="33"/>
      <c r="F5" s="33"/>
      <c r="G5" s="33"/>
      <c r="H5" s="33"/>
    </row>
    <row r="6" spans="1:10">
      <c r="A6" s="33"/>
      <c r="B6" s="44" t="s">
        <v>48</v>
      </c>
      <c r="C6" s="33"/>
      <c r="D6" s="33"/>
      <c r="E6" s="33"/>
      <c r="F6" s="33"/>
      <c r="G6" s="33"/>
      <c r="H6" s="33"/>
    </row>
    <row r="7" spans="1:10">
      <c r="A7" s="33"/>
      <c r="B7" s="38"/>
      <c r="C7" s="33"/>
      <c r="D7" s="80"/>
      <c r="E7" s="33"/>
      <c r="F7" s="33"/>
      <c r="G7" s="33"/>
      <c r="H7" s="33"/>
    </row>
    <row r="8" spans="1:10">
      <c r="A8" s="33"/>
      <c r="B8" s="74" t="s">
        <v>879</v>
      </c>
      <c r="C8" s="33"/>
      <c r="D8" s="80"/>
      <c r="E8" s="33"/>
      <c r="F8" s="33"/>
      <c r="G8" s="33"/>
      <c r="H8" s="33"/>
    </row>
    <row r="9" spans="1:10">
      <c r="A9"/>
      <c r="B9"/>
      <c r="C9"/>
      <c r="D9"/>
      <c r="E9"/>
      <c r="F9"/>
      <c r="G9"/>
      <c r="H9" s="1252" t="s">
        <v>1635</v>
      </c>
      <c r="I9" s="1252">
        <v>1</v>
      </c>
    </row>
    <row r="10" spans="1:10" s="29" customFormat="1">
      <c r="A10"/>
      <c r="B10" s="575"/>
      <c r="C10" s="2" t="s">
        <v>811</v>
      </c>
      <c r="D10" s="2" t="s">
        <v>1247</v>
      </c>
      <c r="E10" s="2" t="s">
        <v>1248</v>
      </c>
      <c r="F10" s="2" t="s">
        <v>1249</v>
      </c>
      <c r="G10" s="2" t="s">
        <v>812</v>
      </c>
      <c r="H10" s="2" t="s">
        <v>95</v>
      </c>
      <c r="I10" s="576"/>
      <c r="J10" s="87"/>
    </row>
    <row r="11" spans="1:10" s="29" customFormat="1">
      <c r="A11"/>
      <c r="B11" s="590" t="s">
        <v>1246</v>
      </c>
      <c r="C11" s="456" t="s">
        <v>1457</v>
      </c>
      <c r="D11" s="456" t="s">
        <v>1457</v>
      </c>
      <c r="E11" s="456" t="s">
        <v>1457</v>
      </c>
      <c r="F11" s="456" t="s">
        <v>1457</v>
      </c>
      <c r="G11" s="456" t="s">
        <v>1458</v>
      </c>
      <c r="H11" s="577"/>
      <c r="I11" s="578"/>
      <c r="J11" s="87"/>
    </row>
    <row r="12" spans="1:10" s="29" customFormat="1">
      <c r="A12"/>
      <c r="B12" s="590"/>
      <c r="C12" s="462" t="s">
        <v>119</v>
      </c>
      <c r="D12" s="462" t="s">
        <v>1250</v>
      </c>
      <c r="E12" s="462" t="s">
        <v>1251</v>
      </c>
      <c r="F12" s="462" t="s">
        <v>1252</v>
      </c>
      <c r="G12" s="462" t="s">
        <v>119</v>
      </c>
      <c r="H12" s="579"/>
      <c r="I12" s="578" t="s">
        <v>141</v>
      </c>
      <c r="J12" s="87"/>
    </row>
    <row r="13" spans="1:10" s="29" customFormat="1" ht="13.5" thickBot="1">
      <c r="A13"/>
      <c r="B13" s="591"/>
      <c r="C13" s="367" t="s">
        <v>97</v>
      </c>
      <c r="D13" s="367" t="s">
        <v>97</v>
      </c>
      <c r="E13" s="367" t="s">
        <v>97</v>
      </c>
      <c r="F13" s="367" t="s">
        <v>97</v>
      </c>
      <c r="G13" s="534" t="s">
        <v>97</v>
      </c>
      <c r="H13" s="3" t="s">
        <v>96</v>
      </c>
      <c r="I13" s="581" t="s">
        <v>142</v>
      </c>
      <c r="J13" s="87"/>
    </row>
    <row r="14" spans="1:10" s="29" customFormat="1" ht="22.5" customHeight="1">
      <c r="A14"/>
      <c r="B14" s="592" t="s">
        <v>376</v>
      </c>
      <c r="C14" s="443">
        <f>SUM(D14:F14)</f>
        <v>0</v>
      </c>
      <c r="D14" s="443">
        <f>SUM(D16:D18)</f>
        <v>0</v>
      </c>
      <c r="E14" s="443">
        <f>SUM(E16:E18)</f>
        <v>0</v>
      </c>
      <c r="F14" s="443">
        <f>SUM(F16:F18)</f>
        <v>0</v>
      </c>
      <c r="G14" s="443">
        <f>SUM(G16:G18)</f>
        <v>0</v>
      </c>
      <c r="H14" s="335">
        <v>110</v>
      </c>
      <c r="I14" s="593" t="s">
        <v>182</v>
      </c>
      <c r="J14" s="87"/>
    </row>
    <row r="15" spans="1:10" s="29" customFormat="1" ht="22.5" customHeight="1">
      <c r="A15"/>
      <c r="B15" s="583" t="s">
        <v>558</v>
      </c>
      <c r="C15" s="518"/>
      <c r="D15" s="518"/>
      <c r="E15" s="518"/>
      <c r="F15" s="518"/>
      <c r="G15" s="584"/>
      <c r="H15" s="585"/>
      <c r="I15" s="586"/>
      <c r="J15" s="87"/>
    </row>
    <row r="16" spans="1:10" s="29" customFormat="1" ht="22.5" customHeight="1">
      <c r="A16"/>
      <c r="B16" s="587" t="s">
        <v>218</v>
      </c>
      <c r="C16" s="396">
        <f t="shared" ref="C16:C23" si="0">SUM(D16:F16)</f>
        <v>0</v>
      </c>
      <c r="D16" s="444"/>
      <c r="E16" s="444"/>
      <c r="F16" s="444"/>
      <c r="G16" s="404"/>
      <c r="H16" s="3">
        <v>120</v>
      </c>
      <c r="I16" s="471" t="s">
        <v>98</v>
      </c>
      <c r="J16" s="87"/>
    </row>
    <row r="17" spans="1:11" s="29" customFormat="1" ht="22.5" customHeight="1">
      <c r="A17"/>
      <c r="B17" s="587" t="s">
        <v>219</v>
      </c>
      <c r="C17" s="396">
        <f t="shared" si="0"/>
        <v>0</v>
      </c>
      <c r="D17" s="444"/>
      <c r="E17" s="444"/>
      <c r="F17" s="444"/>
      <c r="G17" s="404"/>
      <c r="H17" s="3">
        <v>130</v>
      </c>
      <c r="I17" s="471" t="s">
        <v>98</v>
      </c>
      <c r="J17" s="87"/>
    </row>
    <row r="18" spans="1:11" s="29" customFormat="1" ht="22.5" customHeight="1">
      <c r="A18"/>
      <c r="B18" s="587" t="s">
        <v>220</v>
      </c>
      <c r="C18" s="396">
        <f t="shared" si="0"/>
        <v>0</v>
      </c>
      <c r="D18" s="444"/>
      <c r="E18" s="444"/>
      <c r="F18" s="444"/>
      <c r="G18" s="404"/>
      <c r="H18" s="3">
        <v>140</v>
      </c>
      <c r="I18" s="471" t="s">
        <v>98</v>
      </c>
      <c r="J18" s="87"/>
    </row>
    <row r="19" spans="1:11" s="29" customFormat="1" ht="22.5" customHeight="1" thickBot="1">
      <c r="A19"/>
      <c r="B19" s="594" t="s">
        <v>120</v>
      </c>
      <c r="C19" s="396">
        <f t="shared" si="0"/>
        <v>0</v>
      </c>
      <c r="D19" s="444"/>
      <c r="E19" s="444"/>
      <c r="F19" s="444"/>
      <c r="G19" s="404"/>
      <c r="H19" s="3">
        <v>150</v>
      </c>
      <c r="I19" s="471" t="s">
        <v>43</v>
      </c>
      <c r="J19" s="87"/>
    </row>
    <row r="20" spans="1:11" s="29" customFormat="1" ht="22.5" customHeight="1">
      <c r="A20"/>
      <c r="B20" s="473" t="s">
        <v>733</v>
      </c>
      <c r="C20" s="443">
        <f t="shared" si="0"/>
        <v>0</v>
      </c>
      <c r="D20" s="443">
        <f>D19+D14</f>
        <v>0</v>
      </c>
      <c r="E20" s="443">
        <f>E19+E14</f>
        <v>0</v>
      </c>
      <c r="F20" s="443">
        <f>F19+F14</f>
        <v>0</v>
      </c>
      <c r="G20" s="443">
        <f>G19+G14</f>
        <v>0</v>
      </c>
      <c r="H20" s="3">
        <v>160</v>
      </c>
      <c r="I20" s="471" t="s">
        <v>182</v>
      </c>
      <c r="J20" s="87"/>
    </row>
    <row r="21" spans="1:11" s="29" customFormat="1" ht="22.5" customHeight="1">
      <c r="A21"/>
      <c r="B21" s="587" t="s">
        <v>218</v>
      </c>
      <c r="C21" s="396">
        <f t="shared" si="0"/>
        <v>0</v>
      </c>
      <c r="D21" s="397">
        <f>D20-SUM(D22:D23)</f>
        <v>0</v>
      </c>
      <c r="E21" s="397">
        <f>E20-SUM(E22:E23)</f>
        <v>0</v>
      </c>
      <c r="F21" s="397">
        <f>F20-SUM(F22:F23)</f>
        <v>0</v>
      </c>
      <c r="G21" s="397">
        <f>G20-SUM(G22:G23)</f>
        <v>0</v>
      </c>
      <c r="H21" s="3">
        <v>170</v>
      </c>
      <c r="I21" s="471" t="s">
        <v>98</v>
      </c>
      <c r="J21" s="87"/>
    </row>
    <row r="22" spans="1:11" s="29" customFormat="1" ht="22.5" customHeight="1">
      <c r="A22"/>
      <c r="B22" s="587" t="s">
        <v>219</v>
      </c>
      <c r="C22" s="396">
        <f t="shared" si="0"/>
        <v>0</v>
      </c>
      <c r="D22" s="444"/>
      <c r="E22" s="444"/>
      <c r="F22" s="444"/>
      <c r="G22" s="404"/>
      <c r="H22" s="3">
        <v>180</v>
      </c>
      <c r="I22" s="471" t="s">
        <v>98</v>
      </c>
      <c r="J22" s="87"/>
    </row>
    <row r="23" spans="1:11" s="29" customFormat="1" ht="22.5" customHeight="1">
      <c r="A23"/>
      <c r="B23" s="587" t="s">
        <v>220</v>
      </c>
      <c r="C23" s="396">
        <f t="shared" si="0"/>
        <v>0</v>
      </c>
      <c r="D23" s="444"/>
      <c r="E23" s="444"/>
      <c r="F23" s="444"/>
      <c r="G23" s="404"/>
      <c r="H23" s="3">
        <v>190</v>
      </c>
      <c r="I23" s="471" t="s">
        <v>98</v>
      </c>
      <c r="J23" s="87"/>
    </row>
    <row r="24" spans="1:11" s="29" customFormat="1" ht="38.25" customHeight="1">
      <c r="A24"/>
      <c r="B24" s="473" t="s">
        <v>1441</v>
      </c>
      <c r="C24" s="1100"/>
      <c r="D24" s="1187"/>
      <c r="E24" s="1187"/>
      <c r="F24" s="1187"/>
      <c r="G24" s="1100"/>
      <c r="H24" s="3" t="s">
        <v>285</v>
      </c>
      <c r="I24" s="1186" t="s">
        <v>1440</v>
      </c>
      <c r="J24" s="87"/>
    </row>
    <row r="25" spans="1:11" s="29" customFormat="1">
      <c r="A25" s="1130"/>
      <c r="B25" s="1130"/>
      <c r="C25" s="1130"/>
      <c r="D25" s="1130"/>
      <c r="E25" s="1130"/>
      <c r="F25" s="1130"/>
      <c r="G25" s="1130"/>
      <c r="H25" s="1130"/>
      <c r="I25" s="1130"/>
      <c r="J25" s="460"/>
    </row>
    <row r="26" spans="1:11" s="20" customFormat="1">
      <c r="A26"/>
      <c r="B26"/>
      <c r="C26"/>
      <c r="D26"/>
      <c r="E26"/>
      <c r="F26"/>
      <c r="G26"/>
      <c r="H26" s="1252" t="s">
        <v>1635</v>
      </c>
      <c r="I26" s="1252">
        <v>2</v>
      </c>
      <c r="J26"/>
      <c r="K26"/>
    </row>
    <row r="27" spans="1:11" s="30" customFormat="1">
      <c r="A27" s="73"/>
      <c r="B27" s="595"/>
      <c r="C27" s="2" t="s">
        <v>813</v>
      </c>
      <c r="D27" s="2" t="s">
        <v>814</v>
      </c>
      <c r="E27" s="2" t="s">
        <v>815</v>
      </c>
      <c r="F27" s="2" t="s">
        <v>816</v>
      </c>
      <c r="G27" s="2" t="s">
        <v>817</v>
      </c>
      <c r="H27" s="2" t="s">
        <v>95</v>
      </c>
      <c r="I27" s="596"/>
      <c r="J27" s="73"/>
    </row>
    <row r="28" spans="1:11" s="30" customFormat="1">
      <c r="A28" s="73"/>
      <c r="B28" s="590" t="s">
        <v>897</v>
      </c>
      <c r="C28" s="456" t="s">
        <v>1457</v>
      </c>
      <c r="D28" s="456" t="s">
        <v>1457</v>
      </c>
      <c r="E28" s="456" t="s">
        <v>1457</v>
      </c>
      <c r="F28" s="456" t="s">
        <v>1457</v>
      </c>
      <c r="G28" s="456" t="s">
        <v>1458</v>
      </c>
      <c r="H28" s="596"/>
      <c r="I28" s="465"/>
      <c r="J28" s="73"/>
    </row>
    <row r="29" spans="1:11" s="30" customFormat="1">
      <c r="A29" s="73"/>
      <c r="B29" s="590"/>
      <c r="C29" s="453" t="s">
        <v>119</v>
      </c>
      <c r="D29" s="453" t="s">
        <v>13</v>
      </c>
      <c r="E29" s="453" t="s">
        <v>89</v>
      </c>
      <c r="F29" s="453" t="s">
        <v>90</v>
      </c>
      <c r="G29" s="453" t="s">
        <v>119</v>
      </c>
      <c r="H29" s="597"/>
      <c r="I29" s="465" t="s">
        <v>141</v>
      </c>
      <c r="J29" s="73"/>
    </row>
    <row r="30" spans="1:11" s="30" customFormat="1">
      <c r="A30" s="73"/>
      <c r="B30" s="565"/>
      <c r="C30" s="367" t="s">
        <v>97</v>
      </c>
      <c r="D30" s="367" t="s">
        <v>97</v>
      </c>
      <c r="E30" s="367" t="s">
        <v>97</v>
      </c>
      <c r="F30" s="367" t="s">
        <v>97</v>
      </c>
      <c r="G30" s="514" t="s">
        <v>97</v>
      </c>
      <c r="H30" s="3" t="s">
        <v>96</v>
      </c>
      <c r="I30" s="597" t="s">
        <v>142</v>
      </c>
      <c r="J30" s="73"/>
    </row>
    <row r="31" spans="1:11" s="30" customFormat="1" ht="23.25" customHeight="1">
      <c r="A31" s="73"/>
      <c r="B31" s="598" t="s">
        <v>1161</v>
      </c>
      <c r="C31" s="59"/>
      <c r="D31" s="59"/>
      <c r="E31" s="59"/>
      <c r="F31" s="59"/>
      <c r="G31" s="599"/>
      <c r="H31" s="600"/>
      <c r="I31" s="601"/>
      <c r="J31" s="73"/>
    </row>
    <row r="32" spans="1:11" s="30" customFormat="1" ht="23.25" customHeight="1">
      <c r="A32" s="73"/>
      <c r="B32" s="587" t="s">
        <v>218</v>
      </c>
      <c r="C32" s="396">
        <f>SUM(D32:F32)</f>
        <v>0</v>
      </c>
      <c r="D32" s="444"/>
      <c r="E32" s="444"/>
      <c r="F32" s="444"/>
      <c r="G32" s="404"/>
      <c r="H32" s="3">
        <v>100</v>
      </c>
      <c r="I32" s="602" t="s">
        <v>98</v>
      </c>
      <c r="J32" s="73"/>
    </row>
    <row r="33" spans="1:10" s="30" customFormat="1" ht="23.25" customHeight="1">
      <c r="A33" s="73"/>
      <c r="B33" s="587" t="s">
        <v>219</v>
      </c>
      <c r="C33" s="396">
        <f>SUM(D33:F33)</f>
        <v>0</v>
      </c>
      <c r="D33" s="444"/>
      <c r="E33" s="444"/>
      <c r="F33" s="444"/>
      <c r="G33" s="404"/>
      <c r="H33" s="3" t="s">
        <v>274</v>
      </c>
      <c r="I33" s="341" t="s">
        <v>98</v>
      </c>
      <c r="J33" s="73"/>
    </row>
    <row r="34" spans="1:10" s="30" customFormat="1" ht="23.25" customHeight="1" thickBot="1">
      <c r="A34" s="73"/>
      <c r="B34" s="587" t="s">
        <v>220</v>
      </c>
      <c r="C34" s="396">
        <f>SUM(D34:F34)</f>
        <v>0</v>
      </c>
      <c r="D34" s="444"/>
      <c r="E34" s="444"/>
      <c r="F34" s="444"/>
      <c r="G34" s="404"/>
      <c r="H34" s="3" t="s">
        <v>31</v>
      </c>
      <c r="I34" s="341" t="s">
        <v>98</v>
      </c>
      <c r="J34" s="73"/>
    </row>
    <row r="35" spans="1:10" s="30" customFormat="1" ht="23.25" customHeight="1">
      <c r="A35" s="73"/>
      <c r="B35" s="603" t="s">
        <v>119</v>
      </c>
      <c r="C35" s="443">
        <f>SUM(C32:C34)</f>
        <v>0</v>
      </c>
      <c r="D35" s="443">
        <f>SUM(D32:D34)</f>
        <v>0</v>
      </c>
      <c r="E35" s="443">
        <f>SUM(E32:E34)</f>
        <v>0</v>
      </c>
      <c r="F35" s="443">
        <f>SUM(F32:F34)</f>
        <v>0</v>
      </c>
      <c r="G35" s="443">
        <f>SUM(G32:G34)</f>
        <v>0</v>
      </c>
      <c r="H35" s="3" t="s">
        <v>275</v>
      </c>
      <c r="I35" s="604" t="s">
        <v>98</v>
      </c>
      <c r="J35" s="73"/>
    </row>
    <row r="36" spans="1:10" s="20" customFormat="1">
      <c r="A36" s="32"/>
      <c r="B36" s="74"/>
      <c r="C36" s="32"/>
      <c r="D36" s="32"/>
      <c r="E36" s="32"/>
      <c r="F36" s="32"/>
      <c r="G36" s="32"/>
      <c r="H36" s="32"/>
      <c r="I36" s="32"/>
      <c r="J36" s="32"/>
    </row>
    <row r="37" spans="1:10" s="20" customFormat="1">
      <c r="A37"/>
      <c r="B37"/>
      <c r="C37"/>
      <c r="D37"/>
      <c r="E37"/>
      <c r="F37"/>
      <c r="G37"/>
      <c r="H37" s="112"/>
      <c r="I37" s="112"/>
      <c r="J37" s="32"/>
    </row>
    <row r="38" spans="1:10">
      <c r="E38"/>
    </row>
  </sheetData>
  <sheetProtection password="F015" sheet="1" objects="1" scenarios="1"/>
  <dataValidations count="1">
    <dataValidation type="list" allowBlank="1" showInputMessage="1" showErrorMessage="1" sqref="D24:F25">
      <formula1>"1,2"</formula1>
    </dataValidation>
  </dataValidations>
  <printOptions gridLinesSet="0"/>
  <pageMargins left="0.74803149606299213" right="0.35433070866141736" top="0.35433070866141736" bottom="0.39370078740157483" header="0.19685039370078741" footer="0.19685039370078741"/>
  <pageSetup paperSize="9" scale="38" orientation="landscape" horizontalDpi="300" verticalDpi="300" r:id="rId1"/>
  <headerFooter alignWithMargins="0"/>
  <ignoredErrors>
    <ignoredError sqref="C13 C30:G30 H33:H35 D13:G13 H24"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1">
    <pageSetUpPr fitToPage="1"/>
  </sheetPr>
  <dimension ref="A1:J39"/>
  <sheetViews>
    <sheetView showGridLines="0" zoomScale="80" zoomScaleNormal="80" workbookViewId="0"/>
  </sheetViews>
  <sheetFormatPr defaultColWidth="10.7109375" defaultRowHeight="12.75"/>
  <cols>
    <col min="1" max="1" width="4.7109375" style="17" customWidth="1"/>
    <col min="2" max="2" width="64.42578125" style="19" customWidth="1"/>
    <col min="3" max="7" width="17" style="17" customWidth="1"/>
    <col min="8" max="8" width="12.42578125" style="17" customWidth="1"/>
    <col min="9" max="9" width="14.140625" style="17" customWidth="1"/>
    <col min="10" max="16384" width="10.7109375" style="17"/>
  </cols>
  <sheetData>
    <row r="1" spans="1:10" ht="15.75">
      <c r="A1" s="33"/>
      <c r="B1" s="42" t="s">
        <v>158</v>
      </c>
      <c r="C1" s="33"/>
      <c r="D1" s="33"/>
      <c r="E1" s="33"/>
      <c r="F1" s="33"/>
      <c r="G1" s="33"/>
      <c r="H1" s="33"/>
      <c r="I1" s="33"/>
    </row>
    <row r="2" spans="1:10">
      <c r="A2" s="33"/>
      <c r="B2" s="43"/>
      <c r="C2" s="33"/>
      <c r="D2" s="33"/>
      <c r="E2" s="33"/>
      <c r="F2" s="33"/>
      <c r="G2" s="33"/>
      <c r="H2" s="33"/>
      <c r="I2" s="33"/>
    </row>
    <row r="3" spans="1:10">
      <c r="A3" s="33"/>
      <c r="B3" s="44" t="s">
        <v>1456</v>
      </c>
      <c r="C3" s="33"/>
      <c r="D3" s="33"/>
      <c r="E3" s="33"/>
      <c r="F3" s="33"/>
      <c r="G3" s="33"/>
      <c r="H3" s="33"/>
      <c r="I3" s="33"/>
    </row>
    <row r="4" spans="1:10">
      <c r="A4" s="33"/>
      <c r="B4" s="101" t="s">
        <v>875</v>
      </c>
      <c r="C4" s="33"/>
      <c r="D4" s="33"/>
      <c r="E4" s="33"/>
      <c r="F4" s="33"/>
      <c r="G4" s="33"/>
      <c r="H4" s="33"/>
      <c r="I4" s="33"/>
    </row>
    <row r="5" spans="1:10">
      <c r="A5" s="33"/>
      <c r="B5" s="33"/>
      <c r="C5" s="33"/>
      <c r="D5" s="33"/>
      <c r="E5" s="33"/>
      <c r="F5" s="33"/>
      <c r="G5" s="33"/>
      <c r="H5" s="33"/>
      <c r="I5" s="33"/>
    </row>
    <row r="6" spans="1:10">
      <c r="A6" s="33"/>
      <c r="B6" s="44" t="s">
        <v>48</v>
      </c>
      <c r="C6" s="33"/>
      <c r="D6" s="33"/>
      <c r="E6" s="33"/>
      <c r="F6" s="33"/>
      <c r="G6" s="33"/>
      <c r="H6" s="33"/>
      <c r="I6" s="33"/>
    </row>
    <row r="7" spans="1:10">
      <c r="A7" s="33"/>
      <c r="B7" s="38"/>
      <c r="C7" s="33"/>
      <c r="D7" s="33"/>
      <c r="E7" s="33"/>
      <c r="F7" s="33"/>
      <c r="G7" s="33"/>
      <c r="H7" s="33"/>
      <c r="I7" s="33"/>
    </row>
    <row r="8" spans="1:10">
      <c r="A8" s="33"/>
      <c r="B8" s="74" t="s">
        <v>879</v>
      </c>
      <c r="C8" s="33"/>
      <c r="D8" s="33"/>
      <c r="E8" s="33"/>
      <c r="F8" s="33"/>
      <c r="G8" s="33"/>
      <c r="H8" s="33"/>
      <c r="I8" s="33"/>
    </row>
    <row r="9" spans="1:10" s="153" customFormat="1">
      <c r="A9" s="141"/>
      <c r="B9" s="146"/>
      <c r="C9" s="141"/>
      <c r="D9" s="141"/>
      <c r="E9" s="141"/>
      <c r="F9" s="141"/>
      <c r="G9" s="141"/>
      <c r="H9" s="1239" t="s">
        <v>1635</v>
      </c>
      <c r="I9" s="1239">
        <v>1</v>
      </c>
    </row>
    <row r="10" spans="1:10" s="153" customFormat="1" ht="12" customHeight="1">
      <c r="A10" s="141"/>
      <c r="B10" s="595"/>
      <c r="C10" s="605" t="s">
        <v>818</v>
      </c>
      <c r="D10" s="605" t="s">
        <v>819</v>
      </c>
      <c r="E10" s="605" t="s">
        <v>820</v>
      </c>
      <c r="F10" s="605" t="s">
        <v>821</v>
      </c>
      <c r="G10" s="605" t="s">
        <v>822</v>
      </c>
      <c r="H10" s="605" t="s">
        <v>95</v>
      </c>
      <c r="I10" s="527"/>
    </row>
    <row r="11" spans="1:10" s="153" customFormat="1" ht="13.5" customHeight="1">
      <c r="A11" s="141"/>
      <c r="B11" s="590" t="s">
        <v>1587</v>
      </c>
      <c r="C11" s="456" t="s">
        <v>1457</v>
      </c>
      <c r="D11" s="456" t="s">
        <v>1457</v>
      </c>
      <c r="E11" s="456" t="s">
        <v>1457</v>
      </c>
      <c r="F11" s="456" t="s">
        <v>1457</v>
      </c>
      <c r="G11" s="456" t="s">
        <v>1458</v>
      </c>
      <c r="H11" s="610"/>
      <c r="I11" s="477"/>
    </row>
    <row r="12" spans="1:10" s="153" customFormat="1">
      <c r="A12" s="141"/>
      <c r="B12" s="985"/>
      <c r="C12" s="453" t="s">
        <v>119</v>
      </c>
      <c r="D12" s="453" t="s">
        <v>1317</v>
      </c>
      <c r="E12" s="453" t="s">
        <v>1318</v>
      </c>
      <c r="F12" s="453" t="s">
        <v>1319</v>
      </c>
      <c r="G12" s="453" t="s">
        <v>119</v>
      </c>
      <c r="H12" s="534"/>
      <c r="I12" s="477" t="s">
        <v>141</v>
      </c>
      <c r="J12" s="194"/>
    </row>
    <row r="13" spans="1:10" s="153" customFormat="1">
      <c r="A13" s="141"/>
      <c r="B13" s="611"/>
      <c r="C13" s="453" t="s">
        <v>97</v>
      </c>
      <c r="D13" s="453" t="s">
        <v>97</v>
      </c>
      <c r="E13" s="453" t="s">
        <v>97</v>
      </c>
      <c r="F13" s="453" t="s">
        <v>97</v>
      </c>
      <c r="G13" s="461" t="s">
        <v>97</v>
      </c>
      <c r="H13" s="3" t="s">
        <v>96</v>
      </c>
      <c r="I13" s="477" t="s">
        <v>142</v>
      </c>
    </row>
    <row r="14" spans="1:10" s="153" customFormat="1" ht="18.75" customHeight="1">
      <c r="A14" s="141"/>
      <c r="B14" s="587" t="s">
        <v>218</v>
      </c>
      <c r="C14" s="396">
        <f>SUM(D14:F14)</f>
        <v>0</v>
      </c>
      <c r="D14" s="1196"/>
      <c r="E14" s="1196"/>
      <c r="F14" s="1196"/>
      <c r="G14" s="1205"/>
      <c r="H14" s="3">
        <v>100</v>
      </c>
      <c r="I14" s="602" t="s">
        <v>98</v>
      </c>
      <c r="J14" s="1114"/>
    </row>
    <row r="15" spans="1:10" s="153" customFormat="1" ht="18.75" customHeight="1">
      <c r="A15" s="141"/>
      <c r="B15" s="587" t="s">
        <v>219</v>
      </c>
      <c r="C15" s="396">
        <f>SUM(D15:F15)</f>
        <v>0</v>
      </c>
      <c r="D15" s="1134"/>
      <c r="E15" s="1134"/>
      <c r="F15" s="1134"/>
      <c r="G15" s="1132"/>
      <c r="H15" s="3">
        <v>110</v>
      </c>
      <c r="I15" s="341" t="s">
        <v>98</v>
      </c>
      <c r="J15" s="1114"/>
    </row>
    <row r="16" spans="1:10" s="153" customFormat="1" ht="18.75" customHeight="1" thickBot="1">
      <c r="A16" s="141"/>
      <c r="B16" s="587" t="s">
        <v>220</v>
      </c>
      <c r="C16" s="396">
        <f>SUM(D16:F16)</f>
        <v>0</v>
      </c>
      <c r="D16" s="1134"/>
      <c r="E16" s="1134"/>
      <c r="F16" s="1134"/>
      <c r="G16" s="1132"/>
      <c r="H16" s="3">
        <v>120</v>
      </c>
      <c r="I16" s="341" t="s">
        <v>98</v>
      </c>
      <c r="J16" s="1114"/>
    </row>
    <row r="17" spans="1:10" s="153" customFormat="1" ht="18.75" customHeight="1">
      <c r="A17" s="141"/>
      <c r="B17" s="505" t="s">
        <v>119</v>
      </c>
      <c r="C17" s="443">
        <f>SUM(D17:F17)</f>
        <v>0</v>
      </c>
      <c r="D17" s="443">
        <f>SUM(D14:D16)</f>
        <v>0</v>
      </c>
      <c r="E17" s="443">
        <f t="shared" ref="E17:G17" si="0">SUM(E14:E16)</f>
        <v>0</v>
      </c>
      <c r="F17" s="443">
        <f t="shared" si="0"/>
        <v>0</v>
      </c>
      <c r="G17" s="443">
        <f t="shared" si="0"/>
        <v>0</v>
      </c>
      <c r="H17" s="3" t="s">
        <v>276</v>
      </c>
      <c r="I17" s="471" t="s">
        <v>182</v>
      </c>
      <c r="J17" s="1114"/>
    </row>
    <row r="18" spans="1:10" s="153" customFormat="1" ht="13.5" customHeight="1">
      <c r="A18" s="141"/>
      <c r="B18" s="47"/>
      <c r="C18" s="103"/>
      <c r="D18" s="103"/>
      <c r="E18" s="103"/>
      <c r="F18" s="103"/>
      <c r="G18" s="103"/>
      <c r="H18" s="109"/>
      <c r="I18" s="148"/>
    </row>
    <row r="19" spans="1:10">
      <c r="A19" s="33"/>
      <c r="B19" s="82"/>
      <c r="C19" s="103"/>
      <c r="D19" s="102"/>
      <c r="E19" s="102"/>
      <c r="F19" s="102"/>
      <c r="G19" s="102"/>
      <c r="H19" s="1239" t="s">
        <v>1635</v>
      </c>
      <c r="I19" s="1239">
        <v>2</v>
      </c>
    </row>
    <row r="20" spans="1:10">
      <c r="A20" s="33"/>
      <c r="B20" s="482"/>
      <c r="C20" s="605" t="s">
        <v>823</v>
      </c>
      <c r="D20" s="605" t="s">
        <v>824</v>
      </c>
      <c r="E20" s="605" t="s">
        <v>825</v>
      </c>
      <c r="F20" s="605" t="s">
        <v>826</v>
      </c>
      <c r="G20" s="605" t="s">
        <v>827</v>
      </c>
      <c r="H20" s="605" t="s">
        <v>95</v>
      </c>
      <c r="I20" s="527"/>
    </row>
    <row r="21" spans="1:10" s="11" customFormat="1">
      <c r="A21" s="33"/>
      <c r="B21" s="426" t="s">
        <v>723</v>
      </c>
      <c r="C21" s="453" t="s">
        <v>1172</v>
      </c>
      <c r="D21" s="453" t="s">
        <v>1172</v>
      </c>
      <c r="E21" s="453" t="s">
        <v>1172</v>
      </c>
      <c r="F21" s="453" t="s">
        <v>1172</v>
      </c>
      <c r="G21" s="453" t="s">
        <v>1116</v>
      </c>
      <c r="H21" s="610"/>
      <c r="I21" s="574"/>
    </row>
    <row r="22" spans="1:10">
      <c r="A22" s="33"/>
      <c r="B22" s="426"/>
      <c r="C22" s="453" t="s">
        <v>119</v>
      </c>
      <c r="D22" s="453" t="s">
        <v>1317</v>
      </c>
      <c r="E22" s="453" t="s">
        <v>1318</v>
      </c>
      <c r="F22" s="453" t="s">
        <v>1319</v>
      </c>
      <c r="G22" s="453" t="s">
        <v>119</v>
      </c>
      <c r="H22" s="534"/>
      <c r="I22" s="477" t="s">
        <v>141</v>
      </c>
    </row>
    <row r="23" spans="1:10">
      <c r="A23" s="33"/>
      <c r="B23" s="419"/>
      <c r="C23" s="453" t="s">
        <v>97</v>
      </c>
      <c r="D23" s="453" t="s">
        <v>97</v>
      </c>
      <c r="E23" s="453" t="s">
        <v>97</v>
      </c>
      <c r="F23" s="453" t="s">
        <v>97</v>
      </c>
      <c r="G23" s="461" t="s">
        <v>97</v>
      </c>
      <c r="H23" s="408" t="s">
        <v>96</v>
      </c>
      <c r="I23" s="477" t="s">
        <v>142</v>
      </c>
    </row>
    <row r="24" spans="1:10" ht="35.25" customHeight="1">
      <c r="A24" s="33"/>
      <c r="B24" s="613" t="s">
        <v>190</v>
      </c>
      <c r="C24" s="396">
        <f>SUM(D24:F24)</f>
        <v>0</v>
      </c>
      <c r="D24" s="444"/>
      <c r="E24" s="444"/>
      <c r="F24" s="444"/>
      <c r="G24" s="404"/>
      <c r="H24" s="3">
        <v>100</v>
      </c>
      <c r="I24" s="486" t="s">
        <v>98</v>
      </c>
    </row>
    <row r="25" spans="1:10" ht="19.5" customHeight="1" thickBot="1">
      <c r="A25" s="33"/>
      <c r="B25" s="614" t="s">
        <v>189</v>
      </c>
      <c r="C25" s="612">
        <f>SUM(D25:F25)</f>
        <v>0</v>
      </c>
      <c r="D25" s="442"/>
      <c r="E25" s="442"/>
      <c r="F25" s="442"/>
      <c r="G25" s="365"/>
      <c r="H25" s="335">
        <v>110</v>
      </c>
      <c r="I25" s="341" t="s">
        <v>99</v>
      </c>
    </row>
    <row r="26" spans="1:10" ht="35.25" customHeight="1">
      <c r="A26" s="33"/>
      <c r="B26" s="615" t="s">
        <v>191</v>
      </c>
      <c r="C26" s="443">
        <f>SUM(D26:F26)</f>
        <v>0</v>
      </c>
      <c r="D26" s="443">
        <f>SUM(D24:D25)</f>
        <v>0</v>
      </c>
      <c r="E26" s="443">
        <f>SUM(E24:E25)</f>
        <v>0</v>
      </c>
      <c r="F26" s="443">
        <f>SUM(F24:F25)</f>
        <v>0</v>
      </c>
      <c r="G26" s="443">
        <f>SUM(G24:G25)</f>
        <v>0</v>
      </c>
      <c r="H26" s="3">
        <v>120</v>
      </c>
      <c r="I26" s="490" t="s">
        <v>98</v>
      </c>
    </row>
    <row r="27" spans="1:10" ht="32.25" customHeight="1">
      <c r="A27" s="33"/>
      <c r="B27" s="473" t="s">
        <v>1441</v>
      </c>
      <c r="C27" s="1100"/>
      <c r="D27" s="1187"/>
      <c r="E27" s="1187"/>
      <c r="F27" s="1187"/>
      <c r="G27" s="1100"/>
      <c r="H27" s="3" t="s">
        <v>285</v>
      </c>
      <c r="I27" s="1186" t="s">
        <v>1440</v>
      </c>
    </row>
    <row r="28" spans="1:10" s="1105" customFormat="1" ht="32.25" customHeight="1">
      <c r="A28" s="1107"/>
      <c r="B28" s="1130"/>
      <c r="C28" s="1130"/>
      <c r="D28" s="1130"/>
      <c r="E28" s="1130"/>
      <c r="F28" s="1130"/>
      <c r="G28" s="1130"/>
      <c r="H28" s="1130"/>
      <c r="I28" s="1130"/>
      <c r="J28" s="1130"/>
    </row>
    <row r="29" spans="1:10" s="446" customFormat="1">
      <c r="A29" s="448"/>
      <c r="B29" s="448"/>
      <c r="C29"/>
      <c r="D29" s="448"/>
      <c r="E29" s="448"/>
      <c r="F29" s="448"/>
      <c r="G29" s="448"/>
      <c r="H29" s="1239" t="s">
        <v>1635</v>
      </c>
      <c r="I29" s="1239">
        <v>3</v>
      </c>
    </row>
    <row r="30" spans="1:10">
      <c r="A30" s="33"/>
      <c r="B30" s="482"/>
      <c r="C30" s="605" t="s">
        <v>828</v>
      </c>
      <c r="D30" s="605" t="s">
        <v>829</v>
      </c>
      <c r="E30" s="605" t="s">
        <v>830</v>
      </c>
      <c r="F30" s="605" t="s">
        <v>1041</v>
      </c>
      <c r="G30" s="605" t="s">
        <v>1048</v>
      </c>
      <c r="H30" s="605" t="s">
        <v>95</v>
      </c>
      <c r="I30" s="478"/>
      <c r="J30" s="33"/>
    </row>
    <row r="31" spans="1:10" s="11" customFormat="1">
      <c r="A31" s="33"/>
      <c r="B31" s="426" t="s">
        <v>724</v>
      </c>
      <c r="C31" s="456" t="s">
        <v>1457</v>
      </c>
      <c r="D31" s="456" t="s">
        <v>1457</v>
      </c>
      <c r="E31" s="456" t="s">
        <v>1457</v>
      </c>
      <c r="F31" s="456" t="s">
        <v>1457</v>
      </c>
      <c r="G31" s="456" t="s">
        <v>1458</v>
      </c>
      <c r="H31" s="617"/>
      <c r="I31" s="574"/>
      <c r="J31" s="33"/>
    </row>
    <row r="32" spans="1:10">
      <c r="A32" s="33"/>
      <c r="B32" s="426"/>
      <c r="C32" s="453" t="s">
        <v>119</v>
      </c>
      <c r="D32" s="453" t="s">
        <v>1317</v>
      </c>
      <c r="E32" s="453" t="s">
        <v>1318</v>
      </c>
      <c r="F32" s="453" t="s">
        <v>1319</v>
      </c>
      <c r="G32" s="453" t="s">
        <v>119</v>
      </c>
      <c r="H32" s="618"/>
      <c r="I32" s="574" t="s">
        <v>141</v>
      </c>
      <c r="J32" s="33"/>
    </row>
    <row r="33" spans="1:10">
      <c r="A33" s="33"/>
      <c r="B33" s="419"/>
      <c r="C33" s="453" t="s">
        <v>97</v>
      </c>
      <c r="D33" s="453" t="s">
        <v>12</v>
      </c>
      <c r="E33" s="453" t="s">
        <v>12</v>
      </c>
      <c r="F33" s="453" t="s">
        <v>12</v>
      </c>
      <c r="G33" s="461"/>
      <c r="H33" s="408" t="s">
        <v>96</v>
      </c>
      <c r="I33" s="477" t="s">
        <v>142</v>
      </c>
      <c r="J33" s="33"/>
    </row>
    <row r="34" spans="1:10" s="18" customFormat="1" ht="18.75" customHeight="1">
      <c r="A34" s="55"/>
      <c r="B34" s="616" t="s">
        <v>139</v>
      </c>
      <c r="C34" s="511"/>
      <c r="D34" s="444"/>
      <c r="E34" s="444"/>
      <c r="F34" s="444"/>
      <c r="G34" s="511"/>
      <c r="H34" s="3">
        <v>100</v>
      </c>
      <c r="I34" s="486" t="s">
        <v>98</v>
      </c>
      <c r="J34" s="55"/>
    </row>
    <row r="35" spans="1:10" s="18" customFormat="1" ht="18.75" customHeight="1">
      <c r="A35" s="55"/>
      <c r="B35" s="542" t="s">
        <v>140</v>
      </c>
      <c r="C35" s="511"/>
      <c r="D35" s="444"/>
      <c r="E35" s="444"/>
      <c r="F35" s="444"/>
      <c r="G35" s="511"/>
      <c r="H35" s="335">
        <v>110</v>
      </c>
      <c r="I35" s="341" t="s">
        <v>98</v>
      </c>
      <c r="J35" s="55"/>
    </row>
    <row r="36" spans="1:10" s="18" customFormat="1" ht="18.75" customHeight="1">
      <c r="A36" s="55"/>
      <c r="B36" s="619" t="s">
        <v>88</v>
      </c>
      <c r="C36" s="396">
        <f>SUM(D36:F36)</f>
        <v>0</v>
      </c>
      <c r="D36" s="444"/>
      <c r="E36" s="444"/>
      <c r="F36" s="444"/>
      <c r="G36" s="404"/>
      <c r="H36" s="3" t="s">
        <v>32</v>
      </c>
      <c r="I36" s="602" t="s">
        <v>182</v>
      </c>
      <c r="J36" s="55"/>
    </row>
    <row r="37" spans="1:10" ht="18.75" customHeight="1">
      <c r="A37" s="33"/>
      <c r="B37" s="619" t="s">
        <v>982</v>
      </c>
      <c r="C37" s="396">
        <f>SUM(D37:F37)</f>
        <v>0</v>
      </c>
      <c r="D37" s="444"/>
      <c r="E37" s="444"/>
      <c r="F37" s="444"/>
      <c r="G37" s="404"/>
      <c r="H37" s="3" t="s">
        <v>4</v>
      </c>
      <c r="I37" s="602" t="s">
        <v>98</v>
      </c>
      <c r="J37" s="33"/>
    </row>
    <row r="38" spans="1:10" ht="18.75" customHeight="1">
      <c r="A38" s="33"/>
      <c r="B38" s="620" t="s">
        <v>983</v>
      </c>
      <c r="C38" s="396">
        <f>SUM(D38:F38)</f>
        <v>0</v>
      </c>
      <c r="D38" s="444"/>
      <c r="E38" s="444"/>
      <c r="F38" s="444"/>
      <c r="G38" s="404"/>
      <c r="H38" s="3" t="s">
        <v>5</v>
      </c>
      <c r="I38" s="604" t="s">
        <v>182</v>
      </c>
      <c r="J38" s="33"/>
    </row>
    <row r="39" spans="1:10">
      <c r="A39" s="33"/>
      <c r="B39" s="65"/>
      <c r="C39" s="33"/>
      <c r="D39" s="33"/>
      <c r="E39" s="33"/>
      <c r="F39" s="33"/>
      <c r="G39" s="33"/>
      <c r="H39" s="33"/>
      <c r="I39" s="33"/>
    </row>
  </sheetData>
  <sheetProtection password="F015" sheet="1" objects="1" scenarios="1"/>
  <customSheetViews>
    <customSheetView guid="{E4F26FFA-5313-49C9-9365-CBA576C57791}" showGridLines="0" fitToPage="1" hiddenRows="1" showRuler="0" topLeftCell="A7">
      <selection activeCell="I29" sqref="I29"/>
      <pageMargins left="0.74803149606299213" right="0.74803149606299213" top="0.98425196850393704" bottom="0.98425196850393704" header="0.51181102362204722" footer="0.51181102362204722"/>
      <pageSetup paperSize="9" scale="65" orientation="portrait" horizontalDpi="300" verticalDpi="300" r:id="rId1"/>
      <headerFooter alignWithMargins="0"/>
    </customSheetView>
  </customSheetViews>
  <phoneticPr fontId="0" type="noConversion"/>
  <dataValidations count="1">
    <dataValidation type="list" allowBlank="1" showInputMessage="1" showErrorMessage="1" sqref="D27:F28">
      <formula1>"1,2"</formula1>
    </dataValidation>
  </dataValidations>
  <printOptions gridLinesSet="0"/>
  <pageMargins left="0.74803149606299213" right="0.34" top="0.36" bottom="0.38" header="0.21" footer="0.2"/>
  <pageSetup paperSize="9" scale="56" orientation="landscape" horizontalDpi="300" verticalDpi="300" r:id="rId2"/>
  <headerFooter alignWithMargins="0"/>
  <ignoredErrors>
    <ignoredError sqref="C23:G23 C33 H36:H38 C13:G13 H17 H27"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1"/>
  <dimension ref="A1:I63"/>
  <sheetViews>
    <sheetView showGridLines="0" zoomScale="80" zoomScaleNormal="80" workbookViewId="0"/>
  </sheetViews>
  <sheetFormatPr defaultColWidth="10.7109375" defaultRowHeight="12.75"/>
  <cols>
    <col min="1" max="1" width="6.5703125" style="17" customWidth="1"/>
    <col min="2" max="2" width="49.42578125" style="19" customWidth="1"/>
    <col min="3" max="8" width="14.28515625" style="17" customWidth="1"/>
    <col min="9" max="9" width="12.85546875" style="17" customWidth="1"/>
    <col min="10" max="16384" width="10.7109375" style="17"/>
  </cols>
  <sheetData>
    <row r="1" spans="1:9" ht="15.75">
      <c r="A1" s="33"/>
      <c r="B1" s="42" t="s">
        <v>158</v>
      </c>
      <c r="C1" s="33"/>
      <c r="D1" s="33"/>
      <c r="E1" s="33"/>
      <c r="F1" s="33"/>
      <c r="G1" s="33"/>
      <c r="H1" s="33"/>
      <c r="I1" s="33"/>
    </row>
    <row r="2" spans="1:9">
      <c r="A2" s="33"/>
      <c r="B2" s="43"/>
      <c r="C2" s="33"/>
      <c r="D2" s="33"/>
      <c r="E2" s="33"/>
      <c r="F2" s="33"/>
      <c r="G2" s="33"/>
      <c r="H2" s="33"/>
      <c r="I2" s="33"/>
    </row>
    <row r="3" spans="1:9">
      <c r="A3" s="34"/>
      <c r="B3" s="44" t="s">
        <v>1456</v>
      </c>
      <c r="C3" s="34"/>
      <c r="D3" s="33"/>
      <c r="E3" s="34"/>
      <c r="F3" s="33"/>
      <c r="G3" s="33"/>
      <c r="H3" s="34"/>
      <c r="I3" s="33"/>
    </row>
    <row r="4" spans="1:9">
      <c r="A4" s="34"/>
      <c r="B4" s="101" t="s">
        <v>876</v>
      </c>
      <c r="C4" s="34"/>
      <c r="D4" s="33"/>
      <c r="E4" s="34"/>
      <c r="F4" s="33"/>
      <c r="G4" s="33"/>
      <c r="H4" s="34"/>
      <c r="I4" s="33"/>
    </row>
    <row r="5" spans="1:9" ht="10.5" customHeight="1">
      <c r="A5" s="34"/>
      <c r="B5" s="33"/>
      <c r="C5" s="34"/>
      <c r="D5" s="33"/>
      <c r="E5" s="34"/>
      <c r="F5" s="33"/>
      <c r="G5" s="33"/>
      <c r="H5" s="34"/>
      <c r="I5" s="33"/>
    </row>
    <row r="6" spans="1:9">
      <c r="A6" s="34"/>
      <c r="B6" s="57" t="s">
        <v>48</v>
      </c>
      <c r="C6" s="81"/>
      <c r="D6" s="53"/>
      <c r="E6" s="34"/>
      <c r="F6" s="33"/>
      <c r="G6" s="33"/>
      <c r="H6" s="81"/>
      <c r="I6" s="33"/>
    </row>
    <row r="7" spans="1:9">
      <c r="A7" s="33"/>
      <c r="B7" s="38"/>
      <c r="C7" s="33"/>
      <c r="D7" s="33"/>
      <c r="E7" s="33"/>
      <c r="F7" s="33"/>
      <c r="G7" s="33"/>
      <c r="H7" s="1239" t="s">
        <v>1635</v>
      </c>
      <c r="I7" s="1239">
        <v>1</v>
      </c>
    </row>
    <row r="8" spans="1:9">
      <c r="A8" s="33"/>
      <c r="B8" s="637"/>
      <c r="C8" s="986" t="s">
        <v>831</v>
      </c>
      <c r="D8" s="986" t="s">
        <v>832</v>
      </c>
      <c r="E8" s="986" t="s">
        <v>833</v>
      </c>
      <c r="F8" s="986" t="s">
        <v>834</v>
      </c>
      <c r="G8" s="986" t="s">
        <v>835</v>
      </c>
      <c r="H8" s="1249" t="s">
        <v>95</v>
      </c>
      <c r="I8" s="477"/>
    </row>
    <row r="9" spans="1:9" ht="33.75">
      <c r="A9" s="33"/>
      <c r="B9" s="533" t="s">
        <v>1393</v>
      </c>
      <c r="C9" s="455" t="s">
        <v>119</v>
      </c>
      <c r="D9" s="455" t="s">
        <v>131</v>
      </c>
      <c r="E9" s="455" t="s">
        <v>1620</v>
      </c>
      <c r="F9" s="455" t="s">
        <v>41</v>
      </c>
      <c r="G9" s="455" t="s">
        <v>132</v>
      </c>
      <c r="H9" s="534"/>
      <c r="I9" s="477" t="s">
        <v>141</v>
      </c>
    </row>
    <row r="10" spans="1:9">
      <c r="A10" s="33"/>
      <c r="B10" s="541"/>
      <c r="C10" s="367" t="s">
        <v>35</v>
      </c>
      <c r="D10" s="367" t="s">
        <v>97</v>
      </c>
      <c r="E10" s="367" t="s">
        <v>97</v>
      </c>
      <c r="F10" s="367" t="s">
        <v>97</v>
      </c>
      <c r="G10" s="534" t="s">
        <v>97</v>
      </c>
      <c r="H10" s="906" t="s">
        <v>96</v>
      </c>
      <c r="I10" s="492" t="s">
        <v>142</v>
      </c>
    </row>
    <row r="11" spans="1:9" ht="18.75" customHeight="1">
      <c r="A11" s="33"/>
      <c r="B11" s="639" t="s">
        <v>414</v>
      </c>
      <c r="C11" s="640"/>
      <c r="D11" s="641"/>
      <c r="E11" s="640"/>
      <c r="F11" s="641"/>
      <c r="G11" s="641"/>
      <c r="H11" s="642"/>
      <c r="I11" s="638"/>
    </row>
    <row r="12" spans="1:9" ht="18.75" customHeight="1">
      <c r="A12" s="33"/>
      <c r="B12" s="631" t="s">
        <v>1588</v>
      </c>
      <c r="C12" s="396">
        <f t="shared" ref="C12:C18" si="0">SUM(D12:G12)</f>
        <v>0</v>
      </c>
      <c r="D12" s="511"/>
      <c r="E12" s="912"/>
      <c r="F12" s="511"/>
      <c r="G12" s="511"/>
      <c r="H12" s="906">
        <v>104</v>
      </c>
      <c r="I12" s="341" t="s">
        <v>98</v>
      </c>
    </row>
    <row r="13" spans="1:9" ht="31.5" customHeight="1">
      <c r="A13" s="33"/>
      <c r="B13" s="424" t="s">
        <v>1589</v>
      </c>
      <c r="C13" s="396">
        <f t="shared" si="0"/>
        <v>0</v>
      </c>
      <c r="D13" s="912"/>
      <c r="E13" s="912"/>
      <c r="F13" s="912"/>
      <c r="G13" s="912"/>
      <c r="H13" s="906" t="s">
        <v>274</v>
      </c>
      <c r="I13" s="341" t="s">
        <v>98</v>
      </c>
    </row>
    <row r="14" spans="1:9" s="153" customFormat="1" ht="31.5" customHeight="1">
      <c r="A14" s="141"/>
      <c r="B14" s="424" t="s">
        <v>1590</v>
      </c>
      <c r="C14" s="396">
        <f>SUM(D14:G14)</f>
        <v>0</v>
      </c>
      <c r="D14" s="912"/>
      <c r="E14" s="912"/>
      <c r="F14" s="912"/>
      <c r="G14" s="912"/>
      <c r="H14" s="906">
        <v>107</v>
      </c>
      <c r="I14" s="341"/>
    </row>
    <row r="15" spans="1:9" ht="18.75" customHeight="1">
      <c r="A15" s="33"/>
      <c r="B15" s="424" t="s">
        <v>1591</v>
      </c>
      <c r="C15" s="396">
        <f t="shared" si="0"/>
        <v>0</v>
      </c>
      <c r="D15" s="912"/>
      <c r="E15" s="912"/>
      <c r="F15" s="912"/>
      <c r="G15" s="912"/>
      <c r="H15" s="906" t="s">
        <v>31</v>
      </c>
      <c r="I15" s="341" t="s">
        <v>98</v>
      </c>
    </row>
    <row r="16" spans="1:9" ht="18.75" customHeight="1">
      <c r="A16" s="33"/>
      <c r="B16" s="643" t="s">
        <v>1592</v>
      </c>
      <c r="C16" s="396">
        <f t="shared" si="0"/>
        <v>0</v>
      </c>
      <c r="D16" s="912"/>
      <c r="E16" s="912"/>
      <c r="F16" s="912"/>
      <c r="G16" s="912"/>
      <c r="H16" s="906" t="s">
        <v>275</v>
      </c>
      <c r="I16" s="341" t="s">
        <v>98</v>
      </c>
    </row>
    <row r="17" spans="1:9" ht="46.5" customHeight="1">
      <c r="A17" s="33"/>
      <c r="B17" s="644" t="s">
        <v>1593</v>
      </c>
      <c r="C17" s="396">
        <f t="shared" si="0"/>
        <v>0</v>
      </c>
      <c r="D17" s="511"/>
      <c r="E17" s="511"/>
      <c r="F17" s="511"/>
      <c r="G17" s="912"/>
      <c r="H17" s="906" t="s">
        <v>32</v>
      </c>
      <c r="I17" s="341" t="s">
        <v>98</v>
      </c>
    </row>
    <row r="18" spans="1:9" ht="34.5" customHeight="1" thickBot="1">
      <c r="A18" s="33"/>
      <c r="B18" s="644" t="s">
        <v>1594</v>
      </c>
      <c r="C18" s="396">
        <f t="shared" si="0"/>
        <v>0</v>
      </c>
      <c r="D18" s="912"/>
      <c r="E18" s="511"/>
      <c r="F18" s="511"/>
      <c r="G18" s="511"/>
      <c r="H18" s="906" t="s">
        <v>276</v>
      </c>
      <c r="I18" s="341" t="s">
        <v>98</v>
      </c>
    </row>
    <row r="19" spans="1:9" ht="25.5" customHeight="1">
      <c r="A19" s="33"/>
      <c r="B19" s="635" t="s">
        <v>1595</v>
      </c>
      <c r="C19" s="443">
        <f>SUM(C12:C18)</f>
        <v>0</v>
      </c>
      <c r="D19" s="443">
        <f>SUM(D12:D18)</f>
        <v>0</v>
      </c>
      <c r="E19" s="443">
        <f>SUM(E12:E18)</f>
        <v>0</v>
      </c>
      <c r="F19" s="443">
        <f t="shared" ref="F19:G19" si="1">SUM(F12:F18)</f>
        <v>0</v>
      </c>
      <c r="G19" s="443">
        <f t="shared" si="1"/>
        <v>0</v>
      </c>
      <c r="H19" s="906" t="s">
        <v>4</v>
      </c>
      <c r="I19" s="341" t="s">
        <v>98</v>
      </c>
    </row>
    <row r="20" spans="1:9" ht="19.5" customHeight="1">
      <c r="A20" s="33"/>
      <c r="B20" s="424" t="s">
        <v>1596</v>
      </c>
      <c r="C20" s="396">
        <f t="shared" ref="C20:C26" si="2">SUM(D20:G20)</f>
        <v>0</v>
      </c>
      <c r="D20" s="511"/>
      <c r="E20" s="404"/>
      <c r="F20" s="511"/>
      <c r="G20" s="511"/>
      <c r="H20" s="906" t="s">
        <v>1036</v>
      </c>
      <c r="I20" s="341" t="s">
        <v>182</v>
      </c>
    </row>
    <row r="21" spans="1:9" ht="27.75" customHeight="1">
      <c r="A21" s="33"/>
      <c r="B21" s="424" t="s">
        <v>1597</v>
      </c>
      <c r="C21" s="396">
        <f t="shared" si="2"/>
        <v>0</v>
      </c>
      <c r="D21" s="404"/>
      <c r="E21" s="404"/>
      <c r="F21" s="404"/>
      <c r="G21" s="404"/>
      <c r="H21" s="906">
        <v>133</v>
      </c>
      <c r="I21" s="341" t="s">
        <v>98</v>
      </c>
    </row>
    <row r="22" spans="1:9" s="153" customFormat="1" ht="27.75" customHeight="1">
      <c r="A22" s="141"/>
      <c r="B22" s="424" t="s">
        <v>1598</v>
      </c>
      <c r="C22" s="396">
        <f>SUM(D22:G22)</f>
        <v>0</v>
      </c>
      <c r="D22" s="404"/>
      <c r="E22" s="404"/>
      <c r="F22" s="404"/>
      <c r="G22" s="404"/>
      <c r="H22" s="906" t="s">
        <v>986</v>
      </c>
      <c r="I22" s="341" t="s">
        <v>182</v>
      </c>
    </row>
    <row r="23" spans="1:9" ht="19.5" customHeight="1">
      <c r="A23" s="33"/>
      <c r="B23" s="424" t="s">
        <v>1599</v>
      </c>
      <c r="C23" s="396">
        <f t="shared" si="2"/>
        <v>0</v>
      </c>
      <c r="D23" s="404"/>
      <c r="E23" s="404"/>
      <c r="F23" s="404"/>
      <c r="G23" s="404"/>
      <c r="H23" s="906" t="s">
        <v>5</v>
      </c>
      <c r="I23" s="341" t="s">
        <v>98</v>
      </c>
    </row>
    <row r="24" spans="1:9" ht="19.5" customHeight="1">
      <c r="A24" s="33"/>
      <c r="B24" s="643" t="s">
        <v>1600</v>
      </c>
      <c r="C24" s="396">
        <f t="shared" si="2"/>
        <v>0</v>
      </c>
      <c r="D24" s="404"/>
      <c r="E24" s="404"/>
      <c r="F24" s="404"/>
      <c r="G24" s="404"/>
      <c r="H24" s="906" t="s">
        <v>278</v>
      </c>
      <c r="I24" s="341" t="s">
        <v>98</v>
      </c>
    </row>
    <row r="25" spans="1:9" ht="44.25" customHeight="1">
      <c r="A25" s="33"/>
      <c r="B25" s="644" t="s">
        <v>1601</v>
      </c>
      <c r="C25" s="396">
        <f t="shared" si="2"/>
        <v>0</v>
      </c>
      <c r="D25" s="511"/>
      <c r="E25" s="511"/>
      <c r="F25" s="511"/>
      <c r="G25" s="404"/>
      <c r="H25" s="906" t="s">
        <v>6</v>
      </c>
      <c r="I25" s="341" t="s">
        <v>98</v>
      </c>
    </row>
    <row r="26" spans="1:9" ht="30" customHeight="1" thickBot="1">
      <c r="A26" s="33"/>
      <c r="B26" s="644" t="s">
        <v>1602</v>
      </c>
      <c r="C26" s="396">
        <f t="shared" si="2"/>
        <v>0</v>
      </c>
      <c r="D26" s="404"/>
      <c r="E26" s="511"/>
      <c r="F26" s="511"/>
      <c r="G26" s="511"/>
      <c r="H26" s="906" t="s">
        <v>279</v>
      </c>
      <c r="I26" s="341" t="s">
        <v>98</v>
      </c>
    </row>
    <row r="27" spans="1:9" ht="25.5" customHeight="1">
      <c r="A27" s="33"/>
      <c r="B27" s="355" t="s">
        <v>1603</v>
      </c>
      <c r="C27" s="443">
        <f>SUM(C20:C26)</f>
        <v>0</v>
      </c>
      <c r="D27" s="443">
        <f t="shared" ref="D27:G27" si="3">SUM(D20:D26)</f>
        <v>0</v>
      </c>
      <c r="E27" s="443">
        <f t="shared" si="3"/>
        <v>0</v>
      </c>
      <c r="F27" s="443">
        <f t="shared" si="3"/>
        <v>0</v>
      </c>
      <c r="G27" s="443">
        <f t="shared" si="3"/>
        <v>0</v>
      </c>
      <c r="H27" s="906" t="s">
        <v>7</v>
      </c>
      <c r="I27" s="636" t="s">
        <v>98</v>
      </c>
    </row>
    <row r="28" spans="1:9">
      <c r="A28" s="33"/>
      <c r="B28" s="90"/>
      <c r="C28" s="52"/>
      <c r="D28" s="52"/>
      <c r="E28" s="52"/>
      <c r="F28" s="52"/>
      <c r="G28" s="52"/>
      <c r="H28" s="79"/>
      <c r="I28" s="58"/>
    </row>
    <row r="29" spans="1:9">
      <c r="A29" s="33"/>
      <c r="B29" s="33"/>
      <c r="C29" s="33"/>
      <c r="D29" s="33"/>
      <c r="E29" s="33"/>
      <c r="F29" s="1239" t="s">
        <v>1635</v>
      </c>
      <c r="G29" s="1239">
        <v>2</v>
      </c>
      <c r="H29" s="33"/>
      <c r="I29" s="58"/>
    </row>
    <row r="30" spans="1:9">
      <c r="A30" s="33"/>
      <c r="B30" s="637"/>
      <c r="C30" s="605" t="s">
        <v>836</v>
      </c>
      <c r="D30" s="605" t="s">
        <v>837</v>
      </c>
      <c r="E30" s="605" t="s">
        <v>838</v>
      </c>
      <c r="F30" s="605" t="s">
        <v>95</v>
      </c>
      <c r="G30" s="638"/>
      <c r="H30" s="33"/>
      <c r="I30" s="33"/>
    </row>
    <row r="31" spans="1:9" ht="33.75">
      <c r="A31" s="33"/>
      <c r="B31" s="426" t="s">
        <v>1394</v>
      </c>
      <c r="C31" s="455" t="s">
        <v>119</v>
      </c>
      <c r="D31" s="455" t="s">
        <v>135</v>
      </c>
      <c r="E31" s="455" t="s">
        <v>134</v>
      </c>
      <c r="F31" s="534"/>
      <c r="G31" s="477" t="s">
        <v>141</v>
      </c>
      <c r="H31" s="33"/>
      <c r="I31" s="33"/>
    </row>
    <row r="32" spans="1:9">
      <c r="A32" s="33"/>
      <c r="B32" s="541"/>
      <c r="C32" s="367" t="s">
        <v>35</v>
      </c>
      <c r="D32" s="367" t="s">
        <v>97</v>
      </c>
      <c r="E32" s="534" t="s">
        <v>97</v>
      </c>
      <c r="F32" s="3" t="s">
        <v>96</v>
      </c>
      <c r="G32" s="492" t="s">
        <v>142</v>
      </c>
      <c r="H32" s="33"/>
      <c r="I32" s="33"/>
    </row>
    <row r="33" spans="1:9" ht="18.75" customHeight="1">
      <c r="A33" s="33"/>
      <c r="B33" s="627" t="s">
        <v>415</v>
      </c>
      <c r="C33" s="628"/>
      <c r="D33" s="628"/>
      <c r="E33" s="628"/>
      <c r="F33" s="629"/>
      <c r="G33" s="630"/>
      <c r="H33" s="33"/>
      <c r="I33" s="33"/>
    </row>
    <row r="34" spans="1:9" ht="18.75" customHeight="1">
      <c r="A34" s="33"/>
      <c r="B34" s="631" t="s">
        <v>1588</v>
      </c>
      <c r="C34" s="632">
        <f>SUM(D34:E34)</f>
        <v>0</v>
      </c>
      <c r="D34" s="511"/>
      <c r="E34" s="607"/>
      <c r="F34" s="606">
        <v>100</v>
      </c>
      <c r="G34" s="630" t="s">
        <v>182</v>
      </c>
      <c r="H34" s="33"/>
      <c r="I34" s="33"/>
    </row>
    <row r="35" spans="1:9" ht="34.5" customHeight="1">
      <c r="A35" s="33"/>
      <c r="B35" s="395" t="s">
        <v>1604</v>
      </c>
      <c r="C35" s="632">
        <f t="shared" ref="C35:C41" si="4">SUM(D35:E35)</f>
        <v>0</v>
      </c>
      <c r="D35" s="607"/>
      <c r="E35" s="511"/>
      <c r="F35" s="606" t="s">
        <v>274</v>
      </c>
      <c r="G35" s="633" t="s">
        <v>98</v>
      </c>
      <c r="H35" s="33"/>
      <c r="I35" s="33"/>
    </row>
    <row r="36" spans="1:9" s="18" customFormat="1" ht="19.5" customHeight="1">
      <c r="A36" s="55"/>
      <c r="B36" s="634" t="s">
        <v>1605</v>
      </c>
      <c r="C36" s="632">
        <f t="shared" si="4"/>
        <v>0</v>
      </c>
      <c r="D36" s="607"/>
      <c r="E36" s="607"/>
      <c r="F36" s="606" t="s">
        <v>31</v>
      </c>
      <c r="G36" s="633" t="s">
        <v>98</v>
      </c>
      <c r="H36" s="55"/>
      <c r="I36" s="55"/>
    </row>
    <row r="37" spans="1:9" s="18" customFormat="1" ht="31.5" customHeight="1">
      <c r="A37" s="55"/>
      <c r="B37" s="634" t="s">
        <v>1606</v>
      </c>
      <c r="C37" s="632">
        <f t="shared" si="4"/>
        <v>0</v>
      </c>
      <c r="D37" s="607"/>
      <c r="E37" s="607"/>
      <c r="F37" s="606" t="s">
        <v>275</v>
      </c>
      <c r="G37" s="633" t="s">
        <v>98</v>
      </c>
      <c r="H37" s="55"/>
      <c r="I37" s="55"/>
    </row>
    <row r="38" spans="1:9" s="18" customFormat="1" ht="31.5" customHeight="1">
      <c r="A38" s="55"/>
      <c r="B38" s="634" t="s">
        <v>1607</v>
      </c>
      <c r="C38" s="632">
        <f t="shared" si="4"/>
        <v>0</v>
      </c>
      <c r="D38" s="607"/>
      <c r="E38" s="607"/>
      <c r="F38" s="606" t="s">
        <v>32</v>
      </c>
      <c r="G38" s="633" t="s">
        <v>98</v>
      </c>
      <c r="H38" s="55"/>
      <c r="I38" s="55"/>
    </row>
    <row r="39" spans="1:9" s="18" customFormat="1" ht="31.5" customHeight="1">
      <c r="A39" s="55"/>
      <c r="B39" s="634" t="s">
        <v>1608</v>
      </c>
      <c r="C39" s="632">
        <f>SUM(D39:E39)</f>
        <v>0</v>
      </c>
      <c r="D39" s="607"/>
      <c r="E39" s="607"/>
      <c r="F39" s="606">
        <v>122</v>
      </c>
      <c r="G39" s="633"/>
      <c r="H39" s="55"/>
      <c r="I39" s="55"/>
    </row>
    <row r="40" spans="1:9" s="18" customFormat="1" ht="18.75" customHeight="1">
      <c r="A40" s="55"/>
      <c r="B40" s="634" t="s">
        <v>1609</v>
      </c>
      <c r="C40" s="632">
        <f t="shared" si="4"/>
        <v>0</v>
      </c>
      <c r="D40" s="607"/>
      <c r="E40" s="607"/>
      <c r="F40" s="606" t="s">
        <v>276</v>
      </c>
      <c r="G40" s="633" t="s">
        <v>98</v>
      </c>
      <c r="H40" s="55"/>
      <c r="I40" s="55"/>
    </row>
    <row r="41" spans="1:9" s="18" customFormat="1" ht="18.75" customHeight="1">
      <c r="A41" s="55"/>
      <c r="B41" s="634" t="s">
        <v>1610</v>
      </c>
      <c r="C41" s="632">
        <f t="shared" si="4"/>
        <v>0</v>
      </c>
      <c r="D41" s="607"/>
      <c r="E41" s="607"/>
      <c r="F41" s="606" t="s">
        <v>4</v>
      </c>
      <c r="G41" s="633" t="s">
        <v>98</v>
      </c>
      <c r="H41" s="55"/>
      <c r="I41" s="55"/>
    </row>
    <row r="42" spans="1:9" ht="30" customHeight="1" thickBot="1">
      <c r="A42" s="33"/>
      <c r="B42" s="634" t="s">
        <v>1611</v>
      </c>
      <c r="C42" s="632">
        <f>SUM(D42:E42)</f>
        <v>0</v>
      </c>
      <c r="D42" s="607"/>
      <c r="E42" s="511"/>
      <c r="F42" s="606" t="s">
        <v>277</v>
      </c>
      <c r="G42" s="633" t="s">
        <v>98</v>
      </c>
      <c r="H42" s="33"/>
      <c r="I42" s="33"/>
    </row>
    <row r="43" spans="1:9" ht="18.75" customHeight="1">
      <c r="A43" s="33"/>
      <c r="B43" s="635" t="s">
        <v>1595</v>
      </c>
      <c r="C43" s="443">
        <f>SUM(C34:C42)</f>
        <v>0</v>
      </c>
      <c r="D43" s="443">
        <f t="shared" ref="D43:E43" si="5">SUM(D34:D42)</f>
        <v>0</v>
      </c>
      <c r="E43" s="443">
        <f t="shared" si="5"/>
        <v>0</v>
      </c>
      <c r="F43" s="606" t="s">
        <v>5</v>
      </c>
      <c r="G43" s="341" t="s">
        <v>98</v>
      </c>
      <c r="H43" s="33"/>
      <c r="I43" s="33"/>
    </row>
    <row r="44" spans="1:9" ht="18.75" customHeight="1">
      <c r="A44" s="33"/>
      <c r="B44" s="631" t="s">
        <v>1596</v>
      </c>
      <c r="C44" s="632">
        <f>SUM(D44:E44)</f>
        <v>0</v>
      </c>
      <c r="D44" s="511"/>
      <c r="E44" s="608"/>
      <c r="F44" s="606" t="s">
        <v>1022</v>
      </c>
      <c r="G44" s="341" t="s">
        <v>182</v>
      </c>
      <c r="H44" s="33"/>
      <c r="I44" s="33"/>
    </row>
    <row r="45" spans="1:9" ht="31.5" customHeight="1">
      <c r="A45" s="33"/>
      <c r="B45" s="634" t="s">
        <v>1612</v>
      </c>
      <c r="C45" s="632">
        <f t="shared" ref="C45:C51" si="6">SUM(D45:E45)</f>
        <v>0</v>
      </c>
      <c r="D45" s="608"/>
      <c r="E45" s="511"/>
      <c r="F45" s="606" t="s">
        <v>278</v>
      </c>
      <c r="G45" s="341" t="s">
        <v>98</v>
      </c>
      <c r="H45" s="33"/>
      <c r="I45" s="33"/>
    </row>
    <row r="46" spans="1:9" ht="20.25" customHeight="1">
      <c r="A46" s="33"/>
      <c r="B46" s="634" t="s">
        <v>1613</v>
      </c>
      <c r="C46" s="632">
        <f>SUM(D46:E46)</f>
        <v>0</v>
      </c>
      <c r="D46" s="608"/>
      <c r="E46" s="608"/>
      <c r="F46" s="606" t="s">
        <v>6</v>
      </c>
      <c r="G46" s="341" t="s">
        <v>98</v>
      </c>
      <c r="H46" s="33"/>
      <c r="I46" s="33"/>
    </row>
    <row r="47" spans="1:9" ht="33" customHeight="1">
      <c r="A47" s="33"/>
      <c r="B47" s="634" t="s">
        <v>1614</v>
      </c>
      <c r="C47" s="632">
        <f>SUM(D47:E47)</f>
        <v>0</v>
      </c>
      <c r="D47" s="608"/>
      <c r="E47" s="608"/>
      <c r="F47" s="606" t="s">
        <v>279</v>
      </c>
      <c r="G47" s="341" t="s">
        <v>98</v>
      </c>
      <c r="H47" s="33"/>
      <c r="I47" s="33"/>
    </row>
    <row r="48" spans="1:9" ht="30.75" customHeight="1">
      <c r="A48" s="33"/>
      <c r="B48" s="634" t="s">
        <v>1615</v>
      </c>
      <c r="C48" s="632">
        <f t="shared" si="6"/>
        <v>0</v>
      </c>
      <c r="D48" s="608"/>
      <c r="E48" s="608"/>
      <c r="F48" s="606" t="s">
        <v>7</v>
      </c>
      <c r="G48" s="341" t="s">
        <v>98</v>
      </c>
      <c r="H48" s="33"/>
      <c r="I48" s="33"/>
    </row>
    <row r="49" spans="1:9" s="153" customFormat="1" ht="30.75" customHeight="1">
      <c r="A49" s="141"/>
      <c r="B49" s="634" t="s">
        <v>1616</v>
      </c>
      <c r="C49" s="632">
        <f>SUM(D49:E49)</f>
        <v>0</v>
      </c>
      <c r="D49" s="608"/>
      <c r="E49" s="608"/>
      <c r="F49" s="606">
        <v>162</v>
      </c>
      <c r="G49" s="341"/>
      <c r="H49" s="141"/>
      <c r="I49" s="141"/>
    </row>
    <row r="50" spans="1:9" ht="19.5" customHeight="1">
      <c r="A50" s="33"/>
      <c r="B50" s="634" t="s">
        <v>1617</v>
      </c>
      <c r="C50" s="632">
        <f t="shared" si="6"/>
        <v>0</v>
      </c>
      <c r="D50" s="608"/>
      <c r="E50" s="608"/>
      <c r="F50" s="606" t="s">
        <v>280</v>
      </c>
      <c r="G50" s="341" t="s">
        <v>98</v>
      </c>
      <c r="H50" s="33"/>
      <c r="I50" s="33"/>
    </row>
    <row r="51" spans="1:9" ht="19.5" customHeight="1">
      <c r="A51" s="33"/>
      <c r="B51" s="634" t="s">
        <v>1618</v>
      </c>
      <c r="C51" s="632">
        <f t="shared" si="6"/>
        <v>0</v>
      </c>
      <c r="D51" s="608"/>
      <c r="E51" s="608"/>
      <c r="F51" s="606" t="s">
        <v>16</v>
      </c>
      <c r="G51" s="341" t="s">
        <v>98</v>
      </c>
      <c r="H51" s="33"/>
      <c r="I51" s="33"/>
    </row>
    <row r="52" spans="1:9" ht="31.5" customHeight="1" thickBot="1">
      <c r="A52" s="33"/>
      <c r="B52" s="634" t="s">
        <v>1619</v>
      </c>
      <c r="C52" s="632">
        <f>SUM(D52:E52)</f>
        <v>0</v>
      </c>
      <c r="D52" s="608"/>
      <c r="E52" s="511"/>
      <c r="F52" s="606" t="s">
        <v>281</v>
      </c>
      <c r="G52" s="341" t="s">
        <v>98</v>
      </c>
      <c r="H52" s="33"/>
      <c r="I52" s="33"/>
    </row>
    <row r="53" spans="1:9" ht="27" customHeight="1">
      <c r="A53" s="33"/>
      <c r="B53" s="355" t="s">
        <v>1603</v>
      </c>
      <c r="C53" s="443">
        <f>SUM(C44:C52)</f>
        <v>0</v>
      </c>
      <c r="D53" s="443">
        <f t="shared" ref="D53:E53" si="7">SUM(D44:D52)</f>
        <v>0</v>
      </c>
      <c r="E53" s="443">
        <f t="shared" si="7"/>
        <v>0</v>
      </c>
      <c r="F53" s="606" t="s">
        <v>17</v>
      </c>
      <c r="G53" s="636" t="s">
        <v>98</v>
      </c>
      <c r="H53" s="33"/>
      <c r="I53" s="33"/>
    </row>
    <row r="54" spans="1:9">
      <c r="A54" s="33"/>
      <c r="B54" s="38"/>
      <c r="C54" s="33"/>
      <c r="D54" s="33"/>
      <c r="E54" s="33"/>
      <c r="F54" s="33"/>
      <c r="G54" s="33"/>
      <c r="H54" s="33"/>
      <c r="I54" s="33"/>
    </row>
    <row r="55" spans="1:9">
      <c r="E55" s="1239" t="s">
        <v>1635</v>
      </c>
      <c r="F55" s="1239">
        <v>3</v>
      </c>
    </row>
    <row r="56" spans="1:9">
      <c r="B56" s="626"/>
      <c r="C56" s="605" t="s">
        <v>1154</v>
      </c>
      <c r="D56" s="605" t="s">
        <v>1382</v>
      </c>
      <c r="E56" s="605" t="s">
        <v>95</v>
      </c>
      <c r="F56" s="530"/>
      <c r="G56" s="153"/>
    </row>
    <row r="57" spans="1:9">
      <c r="B57" s="426" t="s">
        <v>1274</v>
      </c>
      <c r="C57" s="622" t="s">
        <v>1457</v>
      </c>
      <c r="D57" s="622" t="s">
        <v>1458</v>
      </c>
      <c r="E57" s="527"/>
      <c r="F57" s="477" t="s">
        <v>141</v>
      </c>
      <c r="G57" s="153"/>
    </row>
    <row r="58" spans="1:9">
      <c r="B58" s="541"/>
      <c r="C58" s="367" t="s">
        <v>35</v>
      </c>
      <c r="D58" s="367" t="s">
        <v>35</v>
      </c>
      <c r="E58" s="3" t="s">
        <v>96</v>
      </c>
      <c r="F58" s="492" t="s">
        <v>142</v>
      </c>
      <c r="G58" s="153"/>
    </row>
    <row r="59" spans="1:9" ht="21" customHeight="1">
      <c r="B59" s="484" t="s">
        <v>1150</v>
      </c>
      <c r="C59" s="1102">
        <f>C63-C60-C61-C62</f>
        <v>0</v>
      </c>
      <c r="D59" s="1102">
        <f>D63-D60-D61-D62</f>
        <v>0</v>
      </c>
      <c r="E59" s="3" t="s">
        <v>15</v>
      </c>
      <c r="F59" s="624" t="s">
        <v>98</v>
      </c>
      <c r="G59" s="1109"/>
    </row>
    <row r="60" spans="1:9" ht="21" customHeight="1">
      <c r="B60" s="484" t="s">
        <v>1151</v>
      </c>
      <c r="C60" s="444"/>
      <c r="D60" s="404"/>
      <c r="E60" s="3" t="s">
        <v>31</v>
      </c>
      <c r="F60" s="341" t="s">
        <v>98</v>
      </c>
      <c r="G60" s="153"/>
    </row>
    <row r="61" spans="1:9" ht="21" customHeight="1">
      <c r="B61" s="484" t="s">
        <v>1152</v>
      </c>
      <c r="C61" s="444"/>
      <c r="D61" s="404"/>
      <c r="E61" s="3" t="s">
        <v>32</v>
      </c>
      <c r="F61" s="341" t="s">
        <v>98</v>
      </c>
    </row>
    <row r="62" spans="1:9" ht="21" customHeight="1" thickBot="1">
      <c r="B62" s="484" t="s">
        <v>1153</v>
      </c>
      <c r="C62" s="444"/>
      <c r="D62" s="404"/>
      <c r="E62" s="3" t="s">
        <v>4</v>
      </c>
      <c r="F62" s="341" t="s">
        <v>98</v>
      </c>
    </row>
    <row r="63" spans="1:9" ht="21" customHeight="1">
      <c r="B63" s="625" t="s">
        <v>119</v>
      </c>
      <c r="C63" s="443">
        <f>C43</f>
        <v>0</v>
      </c>
      <c r="D63" s="443">
        <f>C53</f>
        <v>0</v>
      </c>
      <c r="E63" s="3" t="s">
        <v>5</v>
      </c>
      <c r="F63" s="604" t="s">
        <v>98</v>
      </c>
      <c r="G63" s="1085"/>
    </row>
  </sheetData>
  <sheetProtection password="F015" sheet="1" objects="1" scenarios="1"/>
  <customSheetViews>
    <customSheetView guid="{E4F26FFA-5313-49C9-9365-CBA576C57791}" showGridLines="0" fitToPage="1" showRuler="0" topLeftCell="A52">
      <selection activeCell="I68" sqref="I68"/>
      <pageMargins left="0.74803149606299213" right="0.74803149606299213" top="0.98425196850393704" bottom="0.98425196850393704" header="0.51181102362204722" footer="0.51181102362204722"/>
      <pageSetup paperSize="9" scale="55" orientation="portrait" horizontalDpi="300" verticalDpi="300" r:id="rId1"/>
      <headerFooter alignWithMargins="0"/>
    </customSheetView>
  </customSheetViews>
  <phoneticPr fontId="0" type="noConversion"/>
  <printOptions gridLinesSet="0"/>
  <pageMargins left="0.74803149606299213" right="0.35433070866141736" top="0.35433070866141736" bottom="0.39370078740157483" header="0.19685039370078741" footer="0.19685039370078741"/>
  <pageSetup paperSize="9" scale="71" fitToWidth="2" fitToHeight="2" orientation="landscape" horizontalDpi="300" verticalDpi="300" r:id="rId2"/>
  <headerFooter alignWithMargins="0"/>
  <rowBreaks count="1" manualBreakCount="1">
    <brk id="28" min="1" max="8" man="1"/>
  </rowBreaks>
  <ignoredErrors>
    <ignoredError sqref="C10:G10 C32:E32 F50:F53 H22:H27 C58:D58 E59:E63 H13 H15:H20 F35:F38 F40:F48 C9:D9 F9:G9"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1">
    <pageSetUpPr fitToPage="1"/>
  </sheetPr>
  <dimension ref="A1:G27"/>
  <sheetViews>
    <sheetView showGridLines="0" zoomScale="80" zoomScaleNormal="80" workbookViewId="0"/>
  </sheetViews>
  <sheetFormatPr defaultColWidth="10.7109375" defaultRowHeight="12.75"/>
  <cols>
    <col min="1" max="1" width="4.7109375" style="17" customWidth="1"/>
    <col min="2" max="2" width="61.7109375" style="19" customWidth="1"/>
    <col min="3" max="4" width="14.140625" style="17" customWidth="1"/>
    <col min="5" max="5" width="10" style="17" bestFit="1" customWidth="1"/>
    <col min="6" max="6" width="9.7109375" style="17" bestFit="1" customWidth="1"/>
    <col min="7" max="7" width="14.85546875" style="17" customWidth="1"/>
    <col min="8" max="16384" width="10.7109375" style="17"/>
  </cols>
  <sheetData>
    <row r="1" spans="1:7" ht="15.75">
      <c r="A1" s="33"/>
      <c r="B1" s="42" t="s">
        <v>158</v>
      </c>
      <c r="C1" s="33"/>
      <c r="D1" s="33"/>
      <c r="E1" s="33"/>
      <c r="F1" s="33"/>
      <c r="G1" s="33"/>
    </row>
    <row r="2" spans="1:7">
      <c r="A2" s="33"/>
      <c r="B2" s="43"/>
      <c r="C2" s="33"/>
      <c r="D2" s="33"/>
      <c r="E2" s="33"/>
      <c r="F2" s="33"/>
      <c r="G2" s="33"/>
    </row>
    <row r="3" spans="1:7">
      <c r="A3" s="34"/>
      <c r="B3" s="44" t="s">
        <v>1456</v>
      </c>
      <c r="C3" s="33"/>
      <c r="D3" s="34"/>
      <c r="E3" s="34"/>
      <c r="F3" s="34"/>
      <c r="G3" s="34"/>
    </row>
    <row r="4" spans="1:7">
      <c r="A4" s="34"/>
      <c r="B4" s="101" t="s">
        <v>877</v>
      </c>
      <c r="C4" s="33"/>
      <c r="D4" s="34"/>
      <c r="E4" s="34"/>
      <c r="F4" s="34"/>
      <c r="G4" s="34"/>
    </row>
    <row r="5" spans="1:7">
      <c r="A5" s="34"/>
      <c r="B5" s="33"/>
      <c r="C5" s="33"/>
      <c r="D5" s="34"/>
      <c r="E5" s="34"/>
      <c r="F5" s="34"/>
      <c r="G5" s="34"/>
    </row>
    <row r="6" spans="1:7">
      <c r="A6" s="34"/>
      <c r="B6" s="44" t="s">
        <v>48</v>
      </c>
      <c r="C6" s="33"/>
      <c r="D6" s="33"/>
      <c r="E6" s="33"/>
      <c r="F6" s="33"/>
      <c r="G6" s="34"/>
    </row>
    <row r="7" spans="1:7">
      <c r="A7" s="33"/>
      <c r="B7"/>
      <c r="C7" s="33"/>
      <c r="D7" s="33"/>
      <c r="E7" s="53"/>
      <c r="F7" s="53"/>
      <c r="G7" s="33"/>
    </row>
    <row r="8" spans="1:7" s="153" customFormat="1" ht="57" customHeight="1">
      <c r="A8" s="141"/>
      <c r="B8" s="1263" t="s">
        <v>1370</v>
      </c>
      <c r="C8" s="1263"/>
      <c r="D8" s="1263"/>
      <c r="E8" s="1263"/>
      <c r="F8" s="1263"/>
      <c r="G8" s="141"/>
    </row>
    <row r="9" spans="1:7" s="153" customFormat="1">
      <c r="A9" s="141"/>
      <c r="B9" s="57"/>
      <c r="C9" s="141"/>
      <c r="D9" s="141"/>
      <c r="E9" s="1239" t="s">
        <v>1635</v>
      </c>
      <c r="F9" s="1239">
        <v>1</v>
      </c>
      <c r="G9" s="141"/>
    </row>
    <row r="10" spans="1:7">
      <c r="A10" s="34"/>
      <c r="B10" s="637"/>
      <c r="C10" s="605" t="s">
        <v>839</v>
      </c>
      <c r="D10" s="605" t="s">
        <v>840</v>
      </c>
      <c r="E10" s="605" t="s">
        <v>95</v>
      </c>
      <c r="F10" s="638"/>
      <c r="G10" s="34"/>
    </row>
    <row r="11" spans="1:7">
      <c r="A11" s="34"/>
      <c r="B11" s="419" t="s">
        <v>1395</v>
      </c>
      <c r="C11" s="453" t="s">
        <v>101</v>
      </c>
      <c r="D11" s="453" t="s">
        <v>200</v>
      </c>
      <c r="E11" s="650"/>
      <c r="F11" s="477" t="s">
        <v>141</v>
      </c>
      <c r="G11" s="34"/>
    </row>
    <row r="12" spans="1:7">
      <c r="A12" s="34"/>
      <c r="B12" s="509"/>
      <c r="C12" s="367" t="s">
        <v>97</v>
      </c>
      <c r="D12" s="534" t="s">
        <v>97</v>
      </c>
      <c r="E12" s="3" t="s">
        <v>96</v>
      </c>
      <c r="F12" s="492" t="s">
        <v>142</v>
      </c>
      <c r="G12" s="34"/>
    </row>
    <row r="13" spans="1:7" ht="30.75" customHeight="1">
      <c r="A13" s="33"/>
      <c r="B13" s="615" t="s">
        <v>416</v>
      </c>
      <c r="C13" s="442"/>
      <c r="D13" s="442"/>
      <c r="E13" s="335" t="s">
        <v>274</v>
      </c>
      <c r="F13" s="341" t="s">
        <v>98</v>
      </c>
      <c r="G13" s="33"/>
    </row>
    <row r="14" spans="1:7" ht="18.75" customHeight="1">
      <c r="A14" s="33"/>
      <c r="B14" s="542" t="s">
        <v>234</v>
      </c>
      <c r="C14" s="444"/>
      <c r="D14" s="444"/>
      <c r="E14" s="3" t="s">
        <v>31</v>
      </c>
      <c r="F14" s="341" t="s">
        <v>98</v>
      </c>
      <c r="G14" s="33"/>
    </row>
    <row r="15" spans="1:7" ht="18.75" customHeight="1" thickBot="1">
      <c r="A15" s="33"/>
      <c r="B15" s="542" t="s">
        <v>56</v>
      </c>
      <c r="C15" s="444"/>
      <c r="D15" s="444"/>
      <c r="E15" s="3" t="s">
        <v>275</v>
      </c>
      <c r="F15" s="341" t="s">
        <v>98</v>
      </c>
      <c r="G15" s="33"/>
    </row>
    <row r="16" spans="1:7" ht="18.75" customHeight="1">
      <c r="A16" s="34"/>
      <c r="B16" s="412" t="s">
        <v>33</v>
      </c>
      <c r="C16" s="443">
        <f>SUM(C13:C15)</f>
        <v>0</v>
      </c>
      <c r="D16" s="443">
        <f>SUM(D13:D15)</f>
        <v>0</v>
      </c>
      <c r="E16" s="3" t="s">
        <v>32</v>
      </c>
      <c r="F16" s="490" t="s">
        <v>98</v>
      </c>
      <c r="G16" s="34"/>
    </row>
    <row r="17" spans="1:7" s="1130" customFormat="1" ht="18.75" customHeight="1"/>
    <row r="18" spans="1:7">
      <c r="A18" s="33"/>
      <c r="B18" s="451"/>
      <c r="C18" s="33"/>
      <c r="D18" s="53"/>
      <c r="E18" s="1239" t="s">
        <v>1635</v>
      </c>
      <c r="F18" s="1239">
        <v>2</v>
      </c>
      <c r="G18" s="33"/>
    </row>
    <row r="19" spans="1:7">
      <c r="A19" s="34"/>
      <c r="B19" s="637"/>
      <c r="C19" s="605" t="s">
        <v>841</v>
      </c>
      <c r="D19" s="605" t="s">
        <v>842</v>
      </c>
      <c r="E19" s="645" t="s">
        <v>95</v>
      </c>
      <c r="F19" s="651"/>
      <c r="G19" s="34"/>
    </row>
    <row r="20" spans="1:7">
      <c r="A20" s="34"/>
      <c r="B20" s="419" t="s">
        <v>1396</v>
      </c>
      <c r="C20" s="453" t="s">
        <v>101</v>
      </c>
      <c r="D20" s="646" t="s">
        <v>200</v>
      </c>
      <c r="E20" s="647"/>
      <c r="F20" s="574" t="s">
        <v>141</v>
      </c>
      <c r="G20" s="34"/>
    </row>
    <row r="21" spans="1:7">
      <c r="A21" s="34"/>
      <c r="B21" s="509"/>
      <c r="C21" s="367" t="s">
        <v>97</v>
      </c>
      <c r="D21" s="534" t="s">
        <v>97</v>
      </c>
      <c r="E21" s="3" t="s">
        <v>96</v>
      </c>
      <c r="F21" s="514" t="s">
        <v>142</v>
      </c>
      <c r="G21" s="34"/>
    </row>
    <row r="22" spans="1:7" s="13" customFormat="1" ht="31.5" customHeight="1">
      <c r="A22" s="61"/>
      <c r="B22" s="648" t="s">
        <v>417</v>
      </c>
      <c r="C22" s="444"/>
      <c r="D22" s="444"/>
      <c r="E22" s="3" t="s">
        <v>274</v>
      </c>
      <c r="F22" s="649" t="s">
        <v>98</v>
      </c>
      <c r="G22" s="61"/>
    </row>
    <row r="23" spans="1:7" ht="18.75" customHeight="1">
      <c r="A23" s="33"/>
      <c r="B23" s="542" t="s">
        <v>117</v>
      </c>
      <c r="C23" s="444"/>
      <c r="D23" s="444"/>
      <c r="E23" s="3" t="s">
        <v>31</v>
      </c>
      <c r="F23" s="341" t="s">
        <v>98</v>
      </c>
      <c r="G23" s="33"/>
    </row>
    <row r="24" spans="1:7" ht="18.75" customHeight="1">
      <c r="A24" s="34"/>
      <c r="B24" s="542" t="s">
        <v>1621</v>
      </c>
      <c r="C24" s="444"/>
      <c r="D24" s="444"/>
      <c r="E24" s="3" t="s">
        <v>275</v>
      </c>
      <c r="F24" s="341" t="s">
        <v>98</v>
      </c>
      <c r="G24" s="34"/>
    </row>
    <row r="25" spans="1:7" ht="18.75" customHeight="1" thickBot="1">
      <c r="A25" s="34"/>
      <c r="B25" s="542" t="s">
        <v>56</v>
      </c>
      <c r="C25" s="444"/>
      <c r="D25" s="444"/>
      <c r="E25" s="3" t="s">
        <v>32</v>
      </c>
      <c r="F25" s="341" t="s">
        <v>98</v>
      </c>
      <c r="G25" s="34"/>
    </row>
    <row r="26" spans="1:7" ht="18.75" customHeight="1">
      <c r="A26" s="33"/>
      <c r="B26" s="412" t="s">
        <v>33</v>
      </c>
      <c r="C26" s="443">
        <f>SUM(C22:C25)</f>
        <v>0</v>
      </c>
      <c r="D26" s="443">
        <f>SUM(D22:D25)</f>
        <v>0</v>
      </c>
      <c r="E26" s="3" t="s">
        <v>276</v>
      </c>
      <c r="F26" s="490" t="s">
        <v>98</v>
      </c>
      <c r="G26" s="33"/>
    </row>
    <row r="27" spans="1:7">
      <c r="A27" s="33"/>
      <c r="B27" s="38"/>
      <c r="C27" s="33"/>
      <c r="D27" s="33"/>
      <c r="E27" s="33"/>
      <c r="F27" s="33"/>
      <c r="G27" s="33"/>
    </row>
  </sheetData>
  <sheetProtection password="F015" sheet="1" objects="1" scenarios="1"/>
  <customSheetViews>
    <customSheetView guid="{E4F26FFA-5313-49C9-9365-CBA576C57791}" showGridLines="0" fitToPage="1" showRuler="0">
      <selection activeCell="E38" sqref="E38"/>
      <pageMargins left="0.74803149606299213" right="0.74803149606299213" top="0.5" bottom="0.59" header="0.28999999999999998" footer="0.28000000000000003"/>
      <pageSetup paperSize="9" scale="82" orientation="landscape" horizontalDpi="300" verticalDpi="300" r:id="rId1"/>
      <headerFooter alignWithMargins="0"/>
    </customSheetView>
  </customSheetViews>
  <mergeCells count="1">
    <mergeCell ref="B8:F8"/>
  </mergeCells>
  <phoneticPr fontId="0" type="noConversion"/>
  <printOptions gridLinesSet="0"/>
  <pageMargins left="0.74803149606299213" right="0.34" top="0.36" bottom="0.38" header="0.21" footer="0.2"/>
  <pageSetup paperSize="9" scale="90" orientation="landscape" horizontalDpi="300" verticalDpi="300" r:id="rId2"/>
  <headerFooter alignWithMargins="0"/>
  <ignoredErrors>
    <ignoredError sqref="C21:D21 C12:D12 E13:E16 E19:E26"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K77"/>
  <sheetViews>
    <sheetView showGridLines="0" zoomScale="80" zoomScaleNormal="80" workbookViewId="0"/>
  </sheetViews>
  <sheetFormatPr defaultColWidth="10.7109375" defaultRowHeight="12.75"/>
  <cols>
    <col min="1" max="1" width="5.85546875" style="17" customWidth="1"/>
    <col min="2" max="2" width="77.28515625" style="19" customWidth="1"/>
    <col min="3" max="4" width="14.28515625" style="17" customWidth="1"/>
    <col min="5" max="5" width="10.5703125" style="17" customWidth="1"/>
    <col min="6" max="6" width="13.140625" style="17" bestFit="1" customWidth="1"/>
    <col min="7" max="7" width="12.7109375" style="17" customWidth="1"/>
    <col min="8" max="9" width="12.42578125" style="17" customWidth="1"/>
    <col min="10" max="16384" width="10.7109375" style="17"/>
  </cols>
  <sheetData>
    <row r="1" spans="1:7" ht="15.75">
      <c r="A1" s="33"/>
      <c r="B1" s="42" t="s">
        <v>158</v>
      </c>
      <c r="C1" s="33"/>
      <c r="D1" s="33"/>
      <c r="E1" s="33"/>
      <c r="F1" s="33"/>
      <c r="G1" s="33"/>
    </row>
    <row r="2" spans="1:7">
      <c r="A2" s="33"/>
      <c r="B2" s="43"/>
      <c r="C2" s="33"/>
      <c r="D2" s="33"/>
      <c r="E2" s="33"/>
      <c r="F2" s="33"/>
      <c r="G2" s="33"/>
    </row>
    <row r="3" spans="1:7">
      <c r="A3" s="34"/>
      <c r="B3" s="44" t="s">
        <v>1456</v>
      </c>
      <c r="C3" s="34"/>
      <c r="D3" s="33"/>
      <c r="E3" s="34"/>
      <c r="F3" s="33"/>
      <c r="G3" s="33"/>
    </row>
    <row r="4" spans="1:7">
      <c r="A4" s="34"/>
      <c r="B4" s="101" t="s">
        <v>735</v>
      </c>
      <c r="C4" s="34"/>
      <c r="D4" s="33"/>
      <c r="E4" s="34"/>
      <c r="F4" s="33"/>
      <c r="G4" s="33"/>
    </row>
    <row r="5" spans="1:7">
      <c r="A5" s="34"/>
      <c r="B5" s="33"/>
      <c r="C5" s="34"/>
      <c r="D5" s="33"/>
      <c r="E5" s="34"/>
      <c r="F5" s="33"/>
      <c r="G5" s="33"/>
    </row>
    <row r="6" spans="1:7">
      <c r="A6" s="34"/>
      <c r="B6" s="44" t="s">
        <v>48</v>
      </c>
      <c r="C6" s="34"/>
      <c r="D6" s="33"/>
      <c r="E6" s="34"/>
      <c r="F6" s="33"/>
      <c r="G6" s="33"/>
    </row>
    <row r="7" spans="1:7">
      <c r="A7" s="34"/>
      <c r="B7" s="652" t="s">
        <v>662</v>
      </c>
      <c r="C7" s="34"/>
      <c r="D7" s="33"/>
      <c r="E7" s="34"/>
      <c r="F7" s="33"/>
      <c r="G7" s="53"/>
    </row>
    <row r="8" spans="1:7">
      <c r="A8" s="34"/>
      <c r="B8" s="41"/>
      <c r="C8" s="34"/>
      <c r="D8" s="33"/>
      <c r="E8" s="1239" t="s">
        <v>1635</v>
      </c>
      <c r="F8" s="1239">
        <v>1</v>
      </c>
      <c r="G8" s="53"/>
    </row>
    <row r="9" spans="1:7">
      <c r="A9" s="34"/>
      <c r="B9" s="512"/>
      <c r="C9" s="2" t="s">
        <v>843</v>
      </c>
      <c r="D9" s="2" t="s">
        <v>1379</v>
      </c>
      <c r="E9" s="2" t="s">
        <v>95</v>
      </c>
      <c r="F9" s="491"/>
    </row>
    <row r="10" spans="1:7" ht="25.5">
      <c r="A10" s="33"/>
      <c r="B10" s="513" t="s">
        <v>1373</v>
      </c>
      <c r="C10" s="455" t="s">
        <v>1172</v>
      </c>
      <c r="D10" s="455" t="s">
        <v>1116</v>
      </c>
      <c r="E10" s="514"/>
      <c r="F10" s="281" t="s">
        <v>141</v>
      </c>
    </row>
    <row r="11" spans="1:7">
      <c r="A11" s="34"/>
      <c r="B11" s="515"/>
      <c r="C11" s="367" t="s">
        <v>97</v>
      </c>
      <c r="D11" s="367" t="s">
        <v>97</v>
      </c>
      <c r="E11" s="3" t="s">
        <v>96</v>
      </c>
      <c r="F11" s="452" t="s">
        <v>142</v>
      </c>
    </row>
    <row r="12" spans="1:7" ht="18.75" customHeight="1">
      <c r="A12" s="449"/>
      <c r="B12" s="516" t="s">
        <v>1622</v>
      </c>
      <c r="C12" s="396">
        <f>D26</f>
        <v>0</v>
      </c>
      <c r="D12" s="404"/>
      <c r="E12" s="3">
        <v>100</v>
      </c>
      <c r="F12" s="425" t="s">
        <v>43</v>
      </c>
      <c r="G12"/>
    </row>
    <row r="13" spans="1:7" s="1090" customFormat="1" ht="18.75" customHeight="1">
      <c r="A13" s="449"/>
      <c r="B13" s="484" t="s">
        <v>310</v>
      </c>
      <c r="C13" s="1086"/>
      <c r="D13" s="1098"/>
      <c r="E13" s="1087" t="s">
        <v>1255</v>
      </c>
      <c r="F13" s="1097" t="s">
        <v>195</v>
      </c>
      <c r="G13" s="1085"/>
    </row>
    <row r="14" spans="1:7" s="1090" customFormat="1" ht="18.75" customHeight="1" thickBot="1">
      <c r="A14" s="449"/>
      <c r="B14" s="484" t="s">
        <v>1344</v>
      </c>
      <c r="C14" s="511"/>
      <c r="D14" s="1098"/>
      <c r="E14" s="1087" t="s">
        <v>1062</v>
      </c>
      <c r="F14" s="1097" t="s">
        <v>195</v>
      </c>
      <c r="G14" s="1085"/>
    </row>
    <row r="15" spans="1:7" s="1090" customFormat="1" ht="18.75" customHeight="1">
      <c r="A15" s="449"/>
      <c r="B15" s="1096" t="s">
        <v>1371</v>
      </c>
      <c r="C15" s="443">
        <f>SUM(C12:C14)</f>
        <v>0</v>
      </c>
      <c r="D15" s="443">
        <f>SUM(D12:D14)</f>
        <v>0</v>
      </c>
      <c r="E15" s="1087" t="s">
        <v>1002</v>
      </c>
      <c r="F15" s="1097" t="s">
        <v>43</v>
      </c>
      <c r="G15" s="1085"/>
    </row>
    <row r="16" spans="1:7" ht="18.75" customHeight="1">
      <c r="A16" s="449"/>
      <c r="B16" s="516" t="s">
        <v>682</v>
      </c>
      <c r="C16" s="4"/>
      <c r="D16" s="4"/>
      <c r="E16" s="3" t="s">
        <v>1021</v>
      </c>
      <c r="F16" s="425" t="s">
        <v>43</v>
      </c>
    </row>
    <row r="17" spans="1:7" s="446" customFormat="1" ht="18.75" customHeight="1">
      <c r="A17" s="449"/>
      <c r="B17" s="1166" t="s">
        <v>1323</v>
      </c>
      <c r="C17" s="444"/>
      <c r="D17" s="511"/>
      <c r="E17" s="3" t="s">
        <v>1104</v>
      </c>
      <c r="F17" s="471" t="s">
        <v>195</v>
      </c>
    </row>
    <row r="18" spans="1:7" ht="18.75" customHeight="1">
      <c r="A18" s="449"/>
      <c r="B18" s="480" t="s">
        <v>434</v>
      </c>
      <c r="C18" s="444"/>
      <c r="D18" s="404"/>
      <c r="E18" s="3" t="s">
        <v>31</v>
      </c>
      <c r="F18" s="425" t="s">
        <v>43</v>
      </c>
    </row>
    <row r="19" spans="1:7" ht="18.75" customHeight="1">
      <c r="A19" s="33"/>
      <c r="B19" s="484" t="s">
        <v>435</v>
      </c>
      <c r="C19" s="444"/>
      <c r="D19" s="404"/>
      <c r="E19" s="3" t="s">
        <v>275</v>
      </c>
      <c r="F19" s="425" t="s">
        <v>43</v>
      </c>
    </row>
    <row r="20" spans="1:7" ht="18.75" customHeight="1">
      <c r="A20" s="34"/>
      <c r="B20" s="480" t="s">
        <v>436</v>
      </c>
      <c r="C20" s="444"/>
      <c r="D20" s="404"/>
      <c r="E20" s="3" t="s">
        <v>32</v>
      </c>
      <c r="F20" s="471" t="s">
        <v>43</v>
      </c>
    </row>
    <row r="21" spans="1:7" ht="18.75" customHeight="1">
      <c r="A21" s="34"/>
      <c r="B21" s="480" t="s">
        <v>437</v>
      </c>
      <c r="C21" s="444"/>
      <c r="D21" s="404"/>
      <c r="E21" s="3" t="s">
        <v>276</v>
      </c>
      <c r="F21" s="471" t="s">
        <v>195</v>
      </c>
    </row>
    <row r="22" spans="1:7" ht="18.75" customHeight="1">
      <c r="A22" s="34"/>
      <c r="B22" s="480" t="s">
        <v>438</v>
      </c>
      <c r="C22" s="444"/>
      <c r="D22" s="404"/>
      <c r="E22" s="3" t="s">
        <v>4</v>
      </c>
      <c r="F22" s="471" t="s">
        <v>182</v>
      </c>
    </row>
    <row r="23" spans="1:7" ht="18.75" customHeight="1">
      <c r="A23" s="34"/>
      <c r="B23" s="480" t="s">
        <v>439</v>
      </c>
      <c r="C23" s="444"/>
      <c r="D23" s="404"/>
      <c r="E23" s="3" t="s">
        <v>277</v>
      </c>
      <c r="F23" s="471" t="s">
        <v>195</v>
      </c>
    </row>
    <row r="24" spans="1:7" ht="18.75" customHeight="1">
      <c r="A24" s="34"/>
      <c r="B24" s="480" t="s">
        <v>440</v>
      </c>
      <c r="C24" s="444"/>
      <c r="D24" s="404"/>
      <c r="E24" s="3" t="s">
        <v>5</v>
      </c>
      <c r="F24" s="471" t="s">
        <v>43</v>
      </c>
    </row>
    <row r="25" spans="1:7" ht="18.75" customHeight="1" thickBot="1">
      <c r="A25" s="34"/>
      <c r="B25" s="480" t="s">
        <v>441</v>
      </c>
      <c r="C25" s="444"/>
      <c r="D25" s="404"/>
      <c r="E25" s="3" t="s">
        <v>278</v>
      </c>
      <c r="F25" s="471" t="s">
        <v>195</v>
      </c>
    </row>
    <row r="26" spans="1:7" ht="18.75" customHeight="1">
      <c r="A26" s="34"/>
      <c r="B26" s="516" t="s">
        <v>1623</v>
      </c>
      <c r="C26" s="443">
        <f>SUM(C15:C25)</f>
        <v>0</v>
      </c>
      <c r="D26" s="443">
        <f>SUM(D15:D25)</f>
        <v>0</v>
      </c>
      <c r="E26" s="3" t="s">
        <v>285</v>
      </c>
      <c r="F26" s="471" t="s">
        <v>43</v>
      </c>
    </row>
    <row r="27" spans="1:7" ht="18.75" customHeight="1">
      <c r="A27" s="449"/>
      <c r="B27" s="517"/>
      <c r="C27" s="518"/>
      <c r="D27" s="518"/>
      <c r="E27" s="519"/>
      <c r="F27" s="471"/>
      <c r="G27" s="1090"/>
    </row>
    <row r="28" spans="1:7" ht="18.75" customHeight="1">
      <c r="A28" s="449"/>
      <c r="B28" s="516" t="s">
        <v>1624</v>
      </c>
      <c r="C28" s="396">
        <f>D41</f>
        <v>0</v>
      </c>
      <c r="D28" s="404"/>
      <c r="E28" s="3" t="s">
        <v>286</v>
      </c>
      <c r="F28" s="471" t="s">
        <v>182</v>
      </c>
      <c r="G28" s="1090"/>
    </row>
    <row r="29" spans="1:7" s="1090" customFormat="1" ht="18.75" customHeight="1">
      <c r="A29" s="449"/>
      <c r="B29" s="484" t="s">
        <v>310</v>
      </c>
      <c r="C29" s="1086"/>
      <c r="D29" s="1098"/>
      <c r="E29" s="1087" t="s">
        <v>1372</v>
      </c>
      <c r="F29" s="1097" t="s">
        <v>195</v>
      </c>
    </row>
    <row r="30" spans="1:7" s="1090" customFormat="1" ht="18.75" customHeight="1" thickBot="1">
      <c r="A30" s="449"/>
      <c r="B30" s="484" t="s">
        <v>1344</v>
      </c>
      <c r="C30" s="511"/>
      <c r="D30" s="1098"/>
      <c r="E30" s="1087" t="s">
        <v>1298</v>
      </c>
      <c r="F30" s="1097" t="s">
        <v>195</v>
      </c>
    </row>
    <row r="31" spans="1:7" s="1090" customFormat="1" ht="18.75" customHeight="1">
      <c r="A31" s="449"/>
      <c r="B31" s="1096" t="s">
        <v>1371</v>
      </c>
      <c r="C31" s="443">
        <f>SUM(C28:C30)</f>
        <v>0</v>
      </c>
      <c r="D31" s="443">
        <f>SUM(D28:D30)</f>
        <v>0</v>
      </c>
      <c r="E31" s="1087" t="s">
        <v>1083</v>
      </c>
      <c r="F31" s="471" t="s">
        <v>182</v>
      </c>
    </row>
    <row r="32" spans="1:7" ht="18.75" customHeight="1">
      <c r="A32" s="449"/>
      <c r="B32" s="516" t="s">
        <v>683</v>
      </c>
      <c r="C32" s="4"/>
      <c r="D32" s="4"/>
      <c r="E32" s="3" t="s">
        <v>287</v>
      </c>
      <c r="F32" s="471" t="s">
        <v>182</v>
      </c>
    </row>
    <row r="33" spans="1:11" s="446" customFormat="1" ht="18.75" customHeight="1">
      <c r="A33" s="449"/>
      <c r="B33" s="1167" t="s">
        <v>1323</v>
      </c>
      <c r="C33" s="444"/>
      <c r="D33" s="511"/>
      <c r="E33" s="3" t="s">
        <v>1045</v>
      </c>
      <c r="F33" s="471" t="s">
        <v>195</v>
      </c>
    </row>
    <row r="34" spans="1:11" ht="18.75" customHeight="1">
      <c r="A34" s="449"/>
      <c r="B34" s="480" t="s">
        <v>442</v>
      </c>
      <c r="C34" s="444"/>
      <c r="D34" s="404"/>
      <c r="E34" s="3" t="s">
        <v>288</v>
      </c>
      <c r="F34" s="471" t="s">
        <v>182</v>
      </c>
    </row>
    <row r="35" spans="1:11" ht="18.75" customHeight="1">
      <c r="A35" s="34"/>
      <c r="B35" s="480" t="s">
        <v>437</v>
      </c>
      <c r="C35" s="444"/>
      <c r="D35" s="404"/>
      <c r="E35" s="3" t="s">
        <v>9</v>
      </c>
      <c r="F35" s="471" t="s">
        <v>195</v>
      </c>
    </row>
    <row r="36" spans="1:11" ht="18.75" customHeight="1">
      <c r="A36" s="34"/>
      <c r="B36" s="480" t="s">
        <v>443</v>
      </c>
      <c r="C36" s="444"/>
      <c r="D36" s="404"/>
      <c r="E36" s="3" t="s">
        <v>289</v>
      </c>
      <c r="F36" s="471" t="s">
        <v>182</v>
      </c>
    </row>
    <row r="37" spans="1:11" ht="18.75" customHeight="1">
      <c r="A37" s="34"/>
      <c r="B37" s="480" t="s">
        <v>444</v>
      </c>
      <c r="C37" s="444"/>
      <c r="D37" s="404"/>
      <c r="E37" s="3" t="s">
        <v>290</v>
      </c>
      <c r="F37" s="471" t="s">
        <v>182</v>
      </c>
    </row>
    <row r="38" spans="1:11" ht="18.75" customHeight="1">
      <c r="A38" s="34"/>
      <c r="B38" s="480" t="s">
        <v>438</v>
      </c>
      <c r="C38" s="444"/>
      <c r="D38" s="404"/>
      <c r="E38" s="3" t="s">
        <v>291</v>
      </c>
      <c r="F38" s="471" t="s">
        <v>43</v>
      </c>
    </row>
    <row r="39" spans="1:11" ht="18.75" customHeight="1">
      <c r="A39" s="34"/>
      <c r="B39" s="480" t="s">
        <v>440</v>
      </c>
      <c r="C39" s="444"/>
      <c r="D39" s="404"/>
      <c r="E39" s="3" t="s">
        <v>292</v>
      </c>
      <c r="F39" s="471" t="s">
        <v>182</v>
      </c>
    </row>
    <row r="40" spans="1:11" ht="18.75" customHeight="1" thickBot="1">
      <c r="A40" s="34"/>
      <c r="B40" s="480" t="s">
        <v>445</v>
      </c>
      <c r="C40" s="444"/>
      <c r="D40" s="404"/>
      <c r="E40" s="3">
        <v>245</v>
      </c>
      <c r="F40" s="471" t="s">
        <v>195</v>
      </c>
    </row>
    <row r="41" spans="1:11" ht="18.75" customHeight="1" thickBot="1">
      <c r="A41" s="34"/>
      <c r="B41" s="516" t="s">
        <v>1625</v>
      </c>
      <c r="C41" s="443">
        <f>SUM(C31:C40)</f>
        <v>0</v>
      </c>
      <c r="D41" s="443">
        <f>SUM(D31:D40)</f>
        <v>0</v>
      </c>
      <c r="E41" s="3">
        <v>250</v>
      </c>
      <c r="F41" s="471" t="s">
        <v>182</v>
      </c>
    </row>
    <row r="42" spans="1:11" ht="18.75" customHeight="1">
      <c r="A42" s="34"/>
      <c r="B42" s="516" t="s">
        <v>1626</v>
      </c>
      <c r="C42" s="443">
        <f>C26+C41</f>
        <v>0</v>
      </c>
      <c r="D42" s="443">
        <f>D26+D41</f>
        <v>0</v>
      </c>
      <c r="E42" s="3" t="s">
        <v>295</v>
      </c>
      <c r="F42" s="425" t="s">
        <v>195</v>
      </c>
    </row>
    <row r="43" spans="1:11" s="446" customFormat="1">
      <c r="A43"/>
      <c r="B43"/>
      <c r="C43"/>
      <c r="D43"/>
      <c r="E43"/>
      <c r="F43"/>
    </row>
    <row r="44" spans="1:11">
      <c r="A44"/>
      <c r="B44" s="94"/>
      <c r="C44" s="45"/>
      <c r="D44" s="45"/>
      <c r="E44" s="1239" t="s">
        <v>1635</v>
      </c>
      <c r="F44" s="1239">
        <v>2</v>
      </c>
      <c r="G44"/>
      <c r="H44"/>
      <c r="I44"/>
      <c r="J44"/>
      <c r="K44"/>
    </row>
    <row r="45" spans="1:11">
      <c r="A45"/>
      <c r="B45" s="1168"/>
      <c r="C45" s="526" t="s">
        <v>844</v>
      </c>
      <c r="D45" s="526" t="s">
        <v>1380</v>
      </c>
      <c r="E45" s="526" t="s">
        <v>95</v>
      </c>
      <c r="F45" s="491"/>
      <c r="G45"/>
      <c r="H45"/>
      <c r="I45"/>
      <c r="J45"/>
      <c r="K45"/>
    </row>
    <row r="46" spans="1:11" ht="38.25">
      <c r="A46"/>
      <c r="B46" s="420" t="s">
        <v>1374</v>
      </c>
      <c r="C46" s="455" t="s">
        <v>1172</v>
      </c>
      <c r="D46" s="455" t="s">
        <v>1116</v>
      </c>
      <c r="E46" s="527"/>
      <c r="F46" s="281" t="s">
        <v>141</v>
      </c>
      <c r="G46"/>
      <c r="H46"/>
      <c r="I46"/>
      <c r="J46"/>
      <c r="K46"/>
    </row>
    <row r="47" spans="1:11">
      <c r="A47"/>
      <c r="B47" s="1169"/>
      <c r="C47" s="367" t="s">
        <v>97</v>
      </c>
      <c r="D47" s="367" t="s">
        <v>97</v>
      </c>
      <c r="E47" s="526" t="s">
        <v>96</v>
      </c>
      <c r="F47" s="452" t="s">
        <v>142</v>
      </c>
      <c r="G47"/>
      <c r="H47"/>
      <c r="I47"/>
      <c r="J47"/>
      <c r="K47"/>
    </row>
    <row r="48" spans="1:11" s="18" customFormat="1" ht="19.5" customHeight="1">
      <c r="A48"/>
      <c r="B48" s="516" t="s">
        <v>1405</v>
      </c>
      <c r="C48" s="1103">
        <f>C26</f>
        <v>0</v>
      </c>
      <c r="D48" s="1103">
        <f>D26</f>
        <v>0</v>
      </c>
      <c r="E48" s="1122" t="s">
        <v>304</v>
      </c>
      <c r="F48" s="471" t="s">
        <v>43</v>
      </c>
      <c r="G48"/>
      <c r="H48"/>
      <c r="I48"/>
      <c r="J48"/>
      <c r="K48"/>
    </row>
    <row r="49" spans="1:11" s="18" customFormat="1" ht="19.5" customHeight="1">
      <c r="A49"/>
      <c r="B49" s="516" t="s">
        <v>1406</v>
      </c>
      <c r="C49" s="1103">
        <f>C41</f>
        <v>0</v>
      </c>
      <c r="D49" s="1103">
        <f>D41</f>
        <v>0</v>
      </c>
      <c r="E49" s="1122" t="s">
        <v>18</v>
      </c>
      <c r="F49" s="471" t="s">
        <v>182</v>
      </c>
      <c r="G49"/>
      <c r="H49"/>
      <c r="I49"/>
      <c r="J49"/>
      <c r="K49"/>
    </row>
    <row r="50" spans="1:11" s="18" customFormat="1" ht="19.5" customHeight="1">
      <c r="A50"/>
      <c r="B50" s="567" t="s">
        <v>1407</v>
      </c>
      <c r="C50" s="444"/>
      <c r="D50" s="1099"/>
      <c r="E50" s="1122" t="s">
        <v>307</v>
      </c>
      <c r="F50" s="471" t="s">
        <v>43</v>
      </c>
      <c r="G50"/>
      <c r="H50"/>
      <c r="I50"/>
      <c r="J50"/>
      <c r="K50"/>
    </row>
    <row r="51" spans="1:11" s="18" customFormat="1" ht="19.5" customHeight="1" thickBot="1">
      <c r="A51"/>
      <c r="B51" s="480" t="s">
        <v>1408</v>
      </c>
      <c r="C51" s="444"/>
      <c r="D51" s="1099"/>
      <c r="E51" s="1122" t="s">
        <v>542</v>
      </c>
      <c r="F51" s="471" t="s">
        <v>43</v>
      </c>
      <c r="G51"/>
      <c r="H51"/>
      <c r="I51"/>
      <c r="J51"/>
      <c r="K51"/>
    </row>
    <row r="52" spans="1:11" s="18" customFormat="1" ht="19.5" customHeight="1">
      <c r="A52"/>
      <c r="B52" s="473" t="s">
        <v>1409</v>
      </c>
      <c r="C52" s="443">
        <f>SUM(C48:C51)</f>
        <v>0</v>
      </c>
      <c r="D52" s="443">
        <f>SUM(D48:D51)</f>
        <v>0</v>
      </c>
      <c r="E52" s="467" t="s">
        <v>613</v>
      </c>
      <c r="F52" s="425" t="s">
        <v>195</v>
      </c>
      <c r="G52"/>
      <c r="H52"/>
      <c r="I52"/>
      <c r="J52"/>
      <c r="K52"/>
    </row>
    <row r="53" spans="1:11">
      <c r="A53"/>
      <c r="B53" s="95"/>
      <c r="C53" s="33"/>
      <c r="D53" s="33"/>
      <c r="E53" s="33"/>
      <c r="F53" s="33"/>
      <c r="G53"/>
      <c r="H53"/>
      <c r="I53"/>
      <c r="J53"/>
      <c r="K53"/>
    </row>
    <row r="54" spans="1:11">
      <c r="A54"/>
      <c r="B54" s="95"/>
      <c r="C54" s="33"/>
      <c r="D54" s="33"/>
      <c r="E54" s="1239" t="s">
        <v>1635</v>
      </c>
      <c r="F54" s="1239">
        <v>3</v>
      </c>
      <c r="G54"/>
      <c r="H54"/>
      <c r="I54"/>
      <c r="J54"/>
      <c r="K54"/>
    </row>
    <row r="55" spans="1:11">
      <c r="A55"/>
      <c r="B55" s="520"/>
      <c r="C55" s="2" t="s">
        <v>845</v>
      </c>
      <c r="D55" s="2" t="s">
        <v>1381</v>
      </c>
      <c r="E55" s="2" t="s">
        <v>95</v>
      </c>
      <c r="F55" s="491"/>
      <c r="G55" s="33"/>
    </row>
    <row r="56" spans="1:11" ht="18.75" customHeight="1">
      <c r="A56"/>
      <c r="B56" s="513" t="s">
        <v>1375</v>
      </c>
      <c r="C56" s="455" t="s">
        <v>1172</v>
      </c>
      <c r="D56" s="455" t="s">
        <v>1116</v>
      </c>
      <c r="E56" s="521"/>
      <c r="F56" s="281" t="s">
        <v>141</v>
      </c>
      <c r="G56" s="33"/>
    </row>
    <row r="57" spans="1:11">
      <c r="A57" s="33"/>
      <c r="B57" s="515"/>
      <c r="C57" s="367" t="s">
        <v>97</v>
      </c>
      <c r="D57" s="514" t="s">
        <v>97</v>
      </c>
      <c r="E57" s="3" t="s">
        <v>96</v>
      </c>
      <c r="F57" s="452" t="s">
        <v>142</v>
      </c>
      <c r="G57" s="33"/>
    </row>
    <row r="58" spans="1:11" ht="18" customHeight="1">
      <c r="A58" s="33"/>
      <c r="B58" s="484" t="s">
        <v>434</v>
      </c>
      <c r="C58" s="444"/>
      <c r="D58" s="404"/>
      <c r="E58" s="3" t="s">
        <v>15</v>
      </c>
      <c r="F58" s="522" t="s">
        <v>195</v>
      </c>
      <c r="G58" s="33"/>
    </row>
    <row r="59" spans="1:11" ht="18" customHeight="1">
      <c r="A59" s="33"/>
      <c r="B59" s="484" t="s">
        <v>435</v>
      </c>
      <c r="C59" s="444"/>
      <c r="D59" s="404"/>
      <c r="E59" s="3" t="s">
        <v>31</v>
      </c>
      <c r="F59" s="523" t="s">
        <v>43</v>
      </c>
      <c r="G59" s="33"/>
    </row>
    <row r="60" spans="1:11" ht="18" customHeight="1">
      <c r="A60" s="33"/>
      <c r="B60" s="484" t="s">
        <v>442</v>
      </c>
      <c r="C60" s="444"/>
      <c r="D60" s="404"/>
      <c r="E60" s="3" t="s">
        <v>32</v>
      </c>
      <c r="F60" s="523" t="s">
        <v>182</v>
      </c>
      <c r="G60" s="33"/>
    </row>
    <row r="61" spans="1:11" ht="18" customHeight="1">
      <c r="A61" s="33"/>
      <c r="B61" s="484" t="s">
        <v>447</v>
      </c>
      <c r="C61" s="444"/>
      <c r="D61" s="404"/>
      <c r="E61" s="3" t="s">
        <v>4</v>
      </c>
      <c r="F61" s="523" t="s">
        <v>182</v>
      </c>
      <c r="G61" s="33"/>
    </row>
    <row r="62" spans="1:11" ht="18" customHeight="1">
      <c r="A62" s="33"/>
      <c r="B62" s="480" t="s">
        <v>446</v>
      </c>
      <c r="C62" s="444"/>
      <c r="D62" s="404"/>
      <c r="E62" s="3" t="s">
        <v>5</v>
      </c>
      <c r="F62" s="524" t="s">
        <v>182</v>
      </c>
      <c r="G62" s="33"/>
    </row>
    <row r="63" spans="1:11" ht="18" customHeight="1" thickBot="1">
      <c r="A63" s="33"/>
      <c r="B63" s="480" t="s">
        <v>448</v>
      </c>
      <c r="C63" s="444"/>
      <c r="D63" s="404"/>
      <c r="E63" s="3" t="s">
        <v>6</v>
      </c>
      <c r="F63" s="471" t="s">
        <v>43</v>
      </c>
      <c r="G63" s="33"/>
    </row>
    <row r="64" spans="1:11" ht="18" customHeight="1">
      <c r="A64" s="33"/>
      <c r="B64" s="473" t="s">
        <v>38</v>
      </c>
      <c r="C64" s="443">
        <f>SUM(C58:C63)</f>
        <v>0</v>
      </c>
      <c r="D64" s="443">
        <f>SUM(D58:D63)</f>
        <v>0</v>
      </c>
      <c r="E64" s="3" t="s">
        <v>7</v>
      </c>
      <c r="F64" s="525" t="s">
        <v>195</v>
      </c>
      <c r="G64" s="33"/>
    </row>
    <row r="65" spans="1:7">
      <c r="A65" s="33"/>
      <c r="B65" s="38"/>
      <c r="C65" s="33"/>
      <c r="D65" s="33"/>
      <c r="E65" s="33"/>
      <c r="F65" s="33"/>
      <c r="G65" s="33"/>
    </row>
    <row r="66" spans="1:7">
      <c r="A66" s="33"/>
      <c r="B66" s="38"/>
      <c r="C66" s="33"/>
      <c r="D66" s="33"/>
      <c r="E66" s="33"/>
      <c r="F66" s="33"/>
      <c r="G66" s="33"/>
    </row>
    <row r="67" spans="1:7">
      <c r="A67" s="33"/>
      <c r="B67" s="38"/>
      <c r="C67" s="33"/>
      <c r="D67" s="33"/>
      <c r="E67" s="33"/>
      <c r="F67" s="33"/>
      <c r="G67" s="33"/>
    </row>
    <row r="68" spans="1:7">
      <c r="A68" s="33"/>
      <c r="B68" s="38"/>
      <c r="C68" s="33"/>
      <c r="D68" s="33"/>
      <c r="E68" s="33"/>
      <c r="F68" s="33"/>
      <c r="G68" s="33"/>
    </row>
    <row r="69" spans="1:7">
      <c r="A69" s="33"/>
      <c r="B69" s="38"/>
      <c r="C69" s="33"/>
      <c r="D69" s="33"/>
      <c r="E69" s="33"/>
      <c r="F69" s="33"/>
      <c r="G69" s="33"/>
    </row>
    <row r="70" spans="1:7">
      <c r="A70" s="33"/>
      <c r="B70" s="38"/>
      <c r="C70" s="33"/>
      <c r="D70" s="33"/>
      <c r="E70" s="33"/>
      <c r="F70" s="33"/>
      <c r="G70" s="33"/>
    </row>
    <row r="71" spans="1:7">
      <c r="A71" s="33"/>
      <c r="B71" s="38"/>
      <c r="C71" s="33"/>
      <c r="D71" s="33"/>
      <c r="E71" s="33"/>
      <c r="F71" s="33"/>
      <c r="G71" s="33"/>
    </row>
    <row r="72" spans="1:7">
      <c r="A72" s="33"/>
      <c r="B72" s="38"/>
      <c r="C72" s="33"/>
      <c r="D72" s="33"/>
      <c r="E72" s="33"/>
      <c r="F72" s="33"/>
      <c r="G72" s="33"/>
    </row>
    <row r="73" spans="1:7">
      <c r="A73" s="33"/>
      <c r="B73" s="38"/>
      <c r="C73" s="33"/>
      <c r="D73" s="33"/>
      <c r="E73" s="33"/>
      <c r="F73" s="33"/>
      <c r="G73" s="33"/>
    </row>
    <row r="74" spans="1:7">
      <c r="A74" s="33"/>
      <c r="B74" s="38"/>
      <c r="C74" s="33"/>
      <c r="D74" s="33"/>
      <c r="E74" s="33"/>
      <c r="F74" s="33"/>
      <c r="G74" s="33"/>
    </row>
    <row r="75" spans="1:7">
      <c r="A75" s="33"/>
      <c r="B75" s="38"/>
      <c r="C75" s="33"/>
      <c r="D75" s="33"/>
      <c r="E75" s="33"/>
      <c r="F75" s="33"/>
      <c r="G75" s="33"/>
    </row>
    <row r="76" spans="1:7">
      <c r="A76" s="33"/>
      <c r="B76" s="38"/>
      <c r="C76" s="33"/>
      <c r="D76" s="33"/>
      <c r="E76" s="33"/>
      <c r="F76" s="33"/>
      <c r="G76" s="33"/>
    </row>
    <row r="77" spans="1:7">
      <c r="A77" s="33"/>
      <c r="B77" s="80"/>
      <c r="C77" s="33"/>
      <c r="D77" s="33"/>
      <c r="E77" s="33"/>
      <c r="F77" s="33"/>
      <c r="G77" s="33"/>
    </row>
  </sheetData>
  <sheetProtection password="F015" sheet="1" objects="1" scenarios="1"/>
  <printOptions gridLinesSet="0"/>
  <pageMargins left="0.74803149606299213" right="0.34" top="0.36" bottom="0.38" header="0.21" footer="0.2"/>
  <pageSetup paperSize="9" scale="70" orientation="portrait" horizontalDpi="300" verticalDpi="300" r:id="rId1"/>
  <headerFooter alignWithMargins="0"/>
  <ignoredErrors>
    <ignoredError sqref="C11:D11 C27 C47:D47 C57:D57 C42 E52:E53 E32:E42 E17:E28 E13:E14 E29:E30 E48:E51 E31 E55:E64"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I59"/>
  <sheetViews>
    <sheetView showGridLines="0" zoomScale="80" zoomScaleNormal="80" workbookViewId="0">
      <selection activeCell="M22" sqref="M22"/>
    </sheetView>
  </sheetViews>
  <sheetFormatPr defaultColWidth="10.7109375" defaultRowHeight="12.75"/>
  <cols>
    <col min="1" max="1" width="9.140625" style="17" customWidth="1"/>
    <col min="2" max="2" width="44.28515625" style="19" customWidth="1"/>
    <col min="3" max="3" width="14.28515625" style="19" customWidth="1"/>
    <col min="4" max="6" width="14.28515625" style="17" customWidth="1"/>
    <col min="7" max="7" width="10.5703125" style="17" bestFit="1" customWidth="1"/>
    <col min="8" max="8" width="9.85546875" style="17" bestFit="1" customWidth="1"/>
    <col min="9" max="9" width="7.28515625" style="17" customWidth="1"/>
    <col min="10" max="16384" width="10.7109375" style="17"/>
  </cols>
  <sheetData>
    <row r="1" spans="1:9" ht="15.75">
      <c r="A1" s="33"/>
      <c r="B1" s="42" t="s">
        <v>158</v>
      </c>
      <c r="C1" s="42"/>
      <c r="D1" s="33"/>
      <c r="E1" s="33"/>
      <c r="F1" s="33"/>
      <c r="G1" s="33"/>
      <c r="H1" s="33"/>
      <c r="I1" s="33"/>
    </row>
    <row r="2" spans="1:9">
      <c r="A2" s="33"/>
      <c r="B2" s="43"/>
      <c r="C2" s="38"/>
      <c r="D2" s="33"/>
      <c r="E2" s="33"/>
      <c r="F2" s="33"/>
      <c r="G2" s="33"/>
      <c r="H2" s="33"/>
      <c r="I2" s="33"/>
    </row>
    <row r="3" spans="1:9">
      <c r="A3" s="34"/>
      <c r="B3" s="44" t="s">
        <v>1456</v>
      </c>
      <c r="C3" s="44"/>
      <c r="D3" s="34"/>
      <c r="E3" s="34"/>
      <c r="F3" s="34"/>
      <c r="G3" s="34"/>
      <c r="H3" s="34"/>
      <c r="I3" s="34"/>
    </row>
    <row r="4" spans="1:9">
      <c r="A4" s="34"/>
      <c r="B4" s="101" t="s">
        <v>1378</v>
      </c>
      <c r="C4" s="40"/>
      <c r="D4" s="34"/>
      <c r="E4" s="34"/>
      <c r="F4" s="34"/>
      <c r="G4" s="34"/>
      <c r="H4" s="34"/>
      <c r="I4" s="34"/>
    </row>
    <row r="5" spans="1:9">
      <c r="A5" s="34"/>
      <c r="B5" s="33"/>
      <c r="C5" s="33"/>
      <c r="D5" s="34"/>
      <c r="E5" s="34"/>
      <c r="F5" s="34"/>
      <c r="G5" s="34"/>
      <c r="H5" s="34"/>
      <c r="I5" s="34"/>
    </row>
    <row r="6" spans="1:9">
      <c r="A6" s="34"/>
      <c r="B6" s="44" t="s">
        <v>48</v>
      </c>
      <c r="C6" s="44"/>
      <c r="D6" s="34"/>
      <c r="E6" s="34"/>
      <c r="F6" s="34"/>
      <c r="G6" s="34"/>
      <c r="H6" s="34"/>
      <c r="I6" s="34"/>
    </row>
    <row r="7" spans="1:9">
      <c r="A7" s="34"/>
      <c r="B7" s="38"/>
      <c r="C7" s="38"/>
      <c r="D7" s="147"/>
      <c r="E7" s="34"/>
      <c r="F7" s="34"/>
      <c r="G7" s="1239" t="s">
        <v>1635</v>
      </c>
      <c r="H7" s="1239">
        <v>1</v>
      </c>
      <c r="I7" s="34"/>
    </row>
    <row r="8" spans="1:9">
      <c r="A8" s="34"/>
      <c r="B8" s="626"/>
      <c r="C8" s="605" t="s">
        <v>846</v>
      </c>
      <c r="D8" s="605" t="s">
        <v>847</v>
      </c>
      <c r="E8" s="605" t="s">
        <v>882</v>
      </c>
      <c r="F8" s="605" t="s">
        <v>848</v>
      </c>
      <c r="G8" s="605" t="s">
        <v>95</v>
      </c>
      <c r="H8" s="478"/>
      <c r="I8" s="34"/>
    </row>
    <row r="9" spans="1:9" ht="12.75" customHeight="1">
      <c r="A9" s="34"/>
      <c r="B9" s="664" t="s">
        <v>1376</v>
      </c>
      <c r="C9" s="665" t="s">
        <v>1172</v>
      </c>
      <c r="D9" s="665" t="s">
        <v>1172</v>
      </c>
      <c r="E9" s="665" t="s">
        <v>1116</v>
      </c>
      <c r="F9" s="665" t="s">
        <v>1116</v>
      </c>
      <c r="G9" s="415"/>
      <c r="H9" s="477"/>
      <c r="I9" s="34"/>
    </row>
    <row r="10" spans="1:9" ht="22.5">
      <c r="A10" s="34"/>
      <c r="B10" s="590"/>
      <c r="C10" s="455" t="s">
        <v>154</v>
      </c>
      <c r="D10" s="455" t="s">
        <v>155</v>
      </c>
      <c r="E10" s="455" t="s">
        <v>154</v>
      </c>
      <c r="F10" s="455" t="s">
        <v>155</v>
      </c>
      <c r="G10" s="534"/>
      <c r="H10" s="477" t="s">
        <v>141</v>
      </c>
      <c r="I10" s="34"/>
    </row>
    <row r="11" spans="1:9">
      <c r="A11" s="34"/>
      <c r="B11" s="611"/>
      <c r="C11" s="453" t="s">
        <v>118</v>
      </c>
      <c r="D11" s="453" t="s">
        <v>29</v>
      </c>
      <c r="E11" s="453" t="s">
        <v>118</v>
      </c>
      <c r="F11" s="461" t="s">
        <v>29</v>
      </c>
      <c r="G11" s="408" t="s">
        <v>96</v>
      </c>
      <c r="H11" s="477" t="s">
        <v>142</v>
      </c>
      <c r="I11" s="34"/>
    </row>
    <row r="12" spans="1:9">
      <c r="A12" s="34"/>
      <c r="B12" s="571" t="s">
        <v>49</v>
      </c>
      <c r="C12" s="655"/>
      <c r="D12" s="655"/>
      <c r="E12" s="655"/>
      <c r="F12" s="656"/>
      <c r="G12" s="657"/>
      <c r="H12" s="530"/>
      <c r="I12" s="34"/>
    </row>
    <row r="13" spans="1:9" ht="18.75" customHeight="1">
      <c r="A13" s="34"/>
      <c r="B13" s="598" t="s">
        <v>104</v>
      </c>
      <c r="C13" s="131" t="s">
        <v>617</v>
      </c>
      <c r="D13" s="131" t="s">
        <v>618</v>
      </c>
      <c r="E13" s="131" t="s">
        <v>617</v>
      </c>
      <c r="F13" s="131" t="s">
        <v>618</v>
      </c>
      <c r="G13" s="654"/>
      <c r="H13" s="658"/>
      <c r="I13" s="34"/>
    </row>
    <row r="14" spans="1:9" ht="18.75" customHeight="1">
      <c r="A14" s="34"/>
      <c r="B14" s="659" t="s">
        <v>50</v>
      </c>
      <c r="C14" s="607"/>
      <c r="D14" s="607"/>
      <c r="E14" s="608"/>
      <c r="F14" s="608"/>
      <c r="G14" s="606" t="s">
        <v>15</v>
      </c>
      <c r="H14" s="660" t="s">
        <v>98</v>
      </c>
      <c r="I14" s="34"/>
    </row>
    <row r="15" spans="1:9" ht="18.75" customHeight="1">
      <c r="A15" s="34"/>
      <c r="B15" s="659" t="s">
        <v>107</v>
      </c>
      <c r="C15" s="444"/>
      <c r="D15" s="444"/>
      <c r="E15" s="404"/>
      <c r="F15" s="404"/>
      <c r="G15" s="3" t="s">
        <v>274</v>
      </c>
      <c r="H15" s="341" t="s">
        <v>98</v>
      </c>
      <c r="I15" s="34"/>
    </row>
    <row r="16" spans="1:9" ht="18.75" customHeight="1">
      <c r="A16" s="34"/>
      <c r="B16" s="659" t="s">
        <v>108</v>
      </c>
      <c r="C16" s="444"/>
      <c r="D16" s="444"/>
      <c r="E16" s="404"/>
      <c r="F16" s="404"/>
      <c r="G16" s="3" t="s">
        <v>31</v>
      </c>
      <c r="H16" s="341" t="s">
        <v>98</v>
      </c>
      <c r="I16" s="34"/>
    </row>
    <row r="17" spans="1:9" ht="18.75" customHeight="1">
      <c r="A17" s="34"/>
      <c r="B17" s="661" t="s">
        <v>20</v>
      </c>
      <c r="C17" s="444"/>
      <c r="D17" s="444"/>
      <c r="E17" s="404"/>
      <c r="F17" s="404"/>
      <c r="G17" s="3" t="s">
        <v>275</v>
      </c>
      <c r="H17" s="341" t="s">
        <v>98</v>
      </c>
      <c r="I17" s="34"/>
    </row>
    <row r="18" spans="1:9" ht="18.75" customHeight="1">
      <c r="A18" s="34"/>
      <c r="B18" s="598" t="s">
        <v>105</v>
      </c>
      <c r="C18" s="60"/>
      <c r="D18" s="60"/>
      <c r="E18" s="662"/>
      <c r="F18" s="653"/>
      <c r="G18" s="654"/>
      <c r="H18" s="658"/>
      <c r="I18" s="34"/>
    </row>
    <row r="19" spans="1:9" ht="18.75" customHeight="1">
      <c r="A19" s="34"/>
      <c r="B19" s="659" t="s">
        <v>21</v>
      </c>
      <c r="C19" s="444"/>
      <c r="D19" s="444"/>
      <c r="E19" s="404"/>
      <c r="F19" s="404"/>
      <c r="G19" s="3" t="s">
        <v>32</v>
      </c>
      <c r="H19" s="660" t="s">
        <v>98</v>
      </c>
      <c r="I19" s="34"/>
    </row>
    <row r="20" spans="1:9" ht="18.75" customHeight="1">
      <c r="A20" s="34"/>
      <c r="B20" s="659" t="s">
        <v>22</v>
      </c>
      <c r="C20" s="444"/>
      <c r="D20" s="444"/>
      <c r="E20" s="404"/>
      <c r="F20" s="404"/>
      <c r="G20" s="3" t="s">
        <v>276</v>
      </c>
      <c r="H20" s="341" t="s">
        <v>98</v>
      </c>
      <c r="I20" s="34"/>
    </row>
    <row r="21" spans="1:9" ht="18.75" customHeight="1">
      <c r="A21" s="34"/>
      <c r="B21" s="659" t="s">
        <v>23</v>
      </c>
      <c r="C21" s="444"/>
      <c r="D21" s="444"/>
      <c r="E21" s="1132"/>
      <c r="F21" s="1132"/>
      <c r="G21" s="3" t="s">
        <v>4</v>
      </c>
      <c r="H21" s="341" t="s">
        <v>98</v>
      </c>
      <c r="I21" s="34"/>
    </row>
    <row r="22" spans="1:9" ht="18.75" customHeight="1">
      <c r="A22" s="34"/>
      <c r="B22" s="598" t="s">
        <v>106</v>
      </c>
      <c r="C22" s="60"/>
      <c r="D22" s="60"/>
      <c r="E22" s="662"/>
      <c r="F22" s="663"/>
      <c r="G22" s="653"/>
      <c r="H22" s="658"/>
      <c r="I22" s="34"/>
    </row>
    <row r="23" spans="1:9" ht="18.75" customHeight="1">
      <c r="A23" s="34"/>
      <c r="B23" s="659" t="s">
        <v>50</v>
      </c>
      <c r="C23" s="444"/>
      <c r="D23" s="444"/>
      <c r="E23" s="404"/>
      <c r="F23" s="404"/>
      <c r="G23" s="3" t="s">
        <v>277</v>
      </c>
      <c r="H23" s="660" t="s">
        <v>98</v>
      </c>
      <c r="I23" s="34"/>
    </row>
    <row r="24" spans="1:9" ht="18.75" customHeight="1" thickBot="1">
      <c r="A24" s="34"/>
      <c r="B24" s="659" t="s">
        <v>24</v>
      </c>
      <c r="C24" s="444"/>
      <c r="D24" s="444"/>
      <c r="E24" s="404"/>
      <c r="F24" s="404"/>
      <c r="G24" s="3" t="s">
        <v>5</v>
      </c>
      <c r="H24" s="341" t="s">
        <v>98</v>
      </c>
      <c r="I24" s="34"/>
    </row>
    <row r="25" spans="1:9" ht="18.75" customHeight="1">
      <c r="A25" s="34"/>
      <c r="B25" s="412" t="s">
        <v>1629</v>
      </c>
      <c r="C25" s="443">
        <f>SUM(C14:C17,C19:C21,C23:C24)</f>
        <v>0</v>
      </c>
      <c r="D25" s="443">
        <f>SUM(D14:D17,D19:D21,D23:D24)</f>
        <v>0</v>
      </c>
      <c r="E25" s="443">
        <f>SUM(E14:E17,E19:E21,E23:E24)</f>
        <v>0</v>
      </c>
      <c r="F25" s="443">
        <f>SUM(F14:F17,F19:F21,F23:F24)</f>
        <v>0</v>
      </c>
      <c r="G25" s="3" t="s">
        <v>278</v>
      </c>
      <c r="H25" s="490" t="s">
        <v>98</v>
      </c>
      <c r="I25" s="34"/>
    </row>
    <row r="26" spans="1:9" ht="18.75" customHeight="1">
      <c r="A26" s="34"/>
      <c r="B26" s="426" t="s">
        <v>25</v>
      </c>
      <c r="C26" s="60"/>
      <c r="D26" s="60"/>
      <c r="E26" s="60"/>
      <c r="F26" s="653"/>
      <c r="G26" s="654"/>
      <c r="H26" s="658"/>
      <c r="I26" s="34"/>
    </row>
    <row r="27" spans="1:9" ht="18.75" customHeight="1">
      <c r="A27" s="34"/>
      <c r="B27" s="661" t="s">
        <v>26</v>
      </c>
      <c r="C27" s="444"/>
      <c r="D27" s="444"/>
      <c r="E27" s="404"/>
      <c r="F27" s="404"/>
      <c r="G27" s="666" t="s">
        <v>6</v>
      </c>
      <c r="H27" s="660" t="s">
        <v>98</v>
      </c>
      <c r="I27" s="34"/>
    </row>
    <row r="28" spans="1:9" ht="18.75" customHeight="1">
      <c r="A28" s="34"/>
      <c r="B28" s="661" t="s">
        <v>27</v>
      </c>
      <c r="C28" s="444"/>
      <c r="D28" s="444"/>
      <c r="E28" s="404"/>
      <c r="F28" s="404"/>
      <c r="G28" s="623" t="s">
        <v>279</v>
      </c>
      <c r="H28" s="341" t="s">
        <v>98</v>
      </c>
      <c r="I28" s="34"/>
    </row>
    <row r="29" spans="1:9" ht="18.75" customHeight="1">
      <c r="A29" s="34"/>
      <c r="B29" s="598" t="s">
        <v>116</v>
      </c>
      <c r="C29" s="60"/>
      <c r="D29" s="60"/>
      <c r="E29" s="662"/>
      <c r="F29" s="653"/>
      <c r="G29" s="653"/>
      <c r="H29" s="658"/>
      <c r="I29" s="34"/>
    </row>
    <row r="30" spans="1:9" ht="18.75" customHeight="1">
      <c r="A30" s="34"/>
      <c r="B30" s="659" t="s">
        <v>159</v>
      </c>
      <c r="C30" s="444"/>
      <c r="D30" s="444"/>
      <c r="E30" s="404"/>
      <c r="F30" s="404"/>
      <c r="G30" s="666" t="s">
        <v>7</v>
      </c>
      <c r="H30" s="660" t="s">
        <v>98</v>
      </c>
      <c r="I30" s="34"/>
    </row>
    <row r="31" spans="1:9" ht="18.75" customHeight="1">
      <c r="A31" s="34"/>
      <c r="B31" s="659" t="s">
        <v>53</v>
      </c>
      <c r="C31" s="444"/>
      <c r="D31" s="444"/>
      <c r="E31" s="404"/>
      <c r="F31" s="404"/>
      <c r="G31" s="623" t="s">
        <v>280</v>
      </c>
      <c r="H31" s="341" t="s">
        <v>98</v>
      </c>
      <c r="I31" s="34"/>
    </row>
    <row r="32" spans="1:9" ht="18.75" customHeight="1">
      <c r="A32" s="34"/>
      <c r="B32" s="659" t="s">
        <v>54</v>
      </c>
      <c r="C32" s="444"/>
      <c r="D32" s="444"/>
      <c r="E32" s="404"/>
      <c r="F32" s="404"/>
      <c r="G32" s="623" t="s">
        <v>16</v>
      </c>
      <c r="H32" s="341" t="s">
        <v>98</v>
      </c>
      <c r="I32" s="34"/>
    </row>
    <row r="33" spans="1:9" ht="18.75" customHeight="1">
      <c r="A33" s="34"/>
      <c r="B33" s="659" t="s">
        <v>55</v>
      </c>
      <c r="C33" s="444"/>
      <c r="D33" s="444"/>
      <c r="E33" s="404"/>
      <c r="F33" s="404"/>
      <c r="G33" s="528" t="s">
        <v>281</v>
      </c>
      <c r="H33" s="341" t="s">
        <v>98</v>
      </c>
      <c r="I33" s="34"/>
    </row>
    <row r="34" spans="1:9" ht="28.5" customHeight="1">
      <c r="A34" s="34"/>
      <c r="B34" s="667" t="s">
        <v>951</v>
      </c>
      <c r="C34" s="444"/>
      <c r="D34" s="444"/>
      <c r="E34" s="404"/>
      <c r="F34" s="404"/>
      <c r="G34" s="528" t="s">
        <v>1042</v>
      </c>
      <c r="H34" s="341" t="s">
        <v>182</v>
      </c>
      <c r="I34" s="34"/>
    </row>
    <row r="35" spans="1:9" ht="18.75" customHeight="1">
      <c r="A35" s="34"/>
      <c r="B35" s="668" t="s">
        <v>952</v>
      </c>
      <c r="C35" s="444"/>
      <c r="D35" s="444"/>
      <c r="E35" s="404"/>
      <c r="F35" s="404"/>
      <c r="G35" s="528" t="s">
        <v>1043</v>
      </c>
      <c r="H35" s="341" t="s">
        <v>182</v>
      </c>
      <c r="I35" s="34"/>
    </row>
    <row r="36" spans="1:9" ht="28.5" customHeight="1">
      <c r="A36" s="34"/>
      <c r="B36" s="667" t="s">
        <v>953</v>
      </c>
      <c r="C36" s="444"/>
      <c r="D36" s="444"/>
      <c r="E36" s="404"/>
      <c r="F36" s="404"/>
      <c r="G36" s="528" t="s">
        <v>1044</v>
      </c>
      <c r="H36" s="341" t="s">
        <v>182</v>
      </c>
      <c r="I36" s="34"/>
    </row>
    <row r="37" spans="1:9" ht="18.75" customHeight="1">
      <c r="A37" s="34"/>
      <c r="B37" s="659" t="s">
        <v>954</v>
      </c>
      <c r="C37" s="444"/>
      <c r="D37" s="444"/>
      <c r="E37" s="404"/>
      <c r="F37" s="404"/>
      <c r="G37" s="528" t="s">
        <v>17</v>
      </c>
      <c r="H37" s="341" t="s">
        <v>98</v>
      </c>
      <c r="I37" s="34"/>
    </row>
    <row r="38" spans="1:9" ht="18.75" customHeight="1">
      <c r="A38" s="34"/>
      <c r="B38" s="659" t="s">
        <v>955</v>
      </c>
      <c r="C38" s="444"/>
      <c r="D38" s="444"/>
      <c r="E38" s="404"/>
      <c r="F38" s="404"/>
      <c r="G38" s="528" t="s">
        <v>282</v>
      </c>
      <c r="H38" s="341" t="s">
        <v>98</v>
      </c>
      <c r="I38" s="34"/>
    </row>
    <row r="39" spans="1:9" ht="18.75" customHeight="1" thickBot="1">
      <c r="A39" s="34"/>
      <c r="B39" s="661" t="s">
        <v>622</v>
      </c>
      <c r="C39" s="444"/>
      <c r="D39" s="444"/>
      <c r="E39" s="404"/>
      <c r="F39" s="404"/>
      <c r="G39" s="528" t="s">
        <v>283</v>
      </c>
      <c r="H39" s="341" t="s">
        <v>98</v>
      </c>
      <c r="I39" s="34"/>
    </row>
    <row r="40" spans="1:9" ht="18.75" customHeight="1">
      <c r="A40" s="34"/>
      <c r="B40" s="669" t="s">
        <v>1628</v>
      </c>
      <c r="C40" s="310">
        <f>SUM(C27:C28,C30:C39)</f>
        <v>0</v>
      </c>
      <c r="D40" s="310">
        <f>SUM(D27:D28,D30:D39)</f>
        <v>0</v>
      </c>
      <c r="E40" s="310">
        <f>SUM(E27:E28,E30:E39)</f>
        <v>0</v>
      </c>
      <c r="F40" s="310">
        <f>SUM(F27:F28,F30:F39)</f>
        <v>0</v>
      </c>
      <c r="G40" s="670" t="s">
        <v>284</v>
      </c>
      <c r="H40" s="658" t="s">
        <v>98</v>
      </c>
      <c r="I40" s="34"/>
    </row>
    <row r="41" spans="1:9" ht="18.75" customHeight="1">
      <c r="A41" s="34"/>
      <c r="B41" s="671" t="s">
        <v>1627</v>
      </c>
      <c r="C41" s="672">
        <f>C25+C40</f>
        <v>0</v>
      </c>
      <c r="D41" s="672">
        <f>D25+D40</f>
        <v>0</v>
      </c>
      <c r="E41" s="672">
        <f>E25+E40</f>
        <v>0</v>
      </c>
      <c r="F41" s="672">
        <f>F25+F40</f>
        <v>0</v>
      </c>
      <c r="G41" s="621" t="s">
        <v>285</v>
      </c>
      <c r="H41" s="486" t="s">
        <v>98</v>
      </c>
      <c r="I41" s="34"/>
    </row>
    <row r="42" spans="1:9" ht="18.75" customHeight="1">
      <c r="A42" s="34"/>
      <c r="B42" s="598" t="s">
        <v>51</v>
      </c>
      <c r="C42" s="60"/>
      <c r="D42" s="60"/>
      <c r="E42" s="60"/>
      <c r="F42" s="653"/>
      <c r="G42" s="654"/>
      <c r="H42" s="658"/>
      <c r="I42" s="34"/>
    </row>
    <row r="43" spans="1:9" ht="18.75" customHeight="1">
      <c r="A43" s="34"/>
      <c r="B43" s="673" t="s">
        <v>52</v>
      </c>
      <c r="C43" s="444"/>
      <c r="D43" s="444"/>
      <c r="E43" s="404"/>
      <c r="F43" s="404"/>
      <c r="G43" s="666" t="s">
        <v>286</v>
      </c>
      <c r="H43" s="660" t="s">
        <v>98</v>
      </c>
      <c r="I43" s="34"/>
    </row>
    <row r="44" spans="1:9" ht="18.75" customHeight="1">
      <c r="A44" s="34"/>
      <c r="B44" s="673" t="s">
        <v>20</v>
      </c>
      <c r="C44" s="444"/>
      <c r="D44" s="444"/>
      <c r="E44" s="404"/>
      <c r="F44" s="404"/>
      <c r="G44" s="528" t="s">
        <v>287</v>
      </c>
      <c r="H44" s="341" t="s">
        <v>98</v>
      </c>
      <c r="I44" s="34"/>
    </row>
    <row r="45" spans="1:9" ht="18.75" customHeight="1">
      <c r="A45" s="34"/>
      <c r="B45" s="674" t="s">
        <v>956</v>
      </c>
      <c r="C45" s="444"/>
      <c r="D45" s="444"/>
      <c r="E45" s="404"/>
      <c r="F45" s="404"/>
      <c r="G45" s="528" t="s">
        <v>1045</v>
      </c>
      <c r="H45" s="341" t="s">
        <v>182</v>
      </c>
      <c r="I45" s="34"/>
    </row>
    <row r="46" spans="1:9" ht="18.75" customHeight="1">
      <c r="A46" s="34"/>
      <c r="B46" s="674" t="s">
        <v>957</v>
      </c>
      <c r="C46" s="444"/>
      <c r="D46" s="444"/>
      <c r="E46" s="404"/>
      <c r="F46" s="404"/>
      <c r="G46" s="528" t="s">
        <v>1046</v>
      </c>
      <c r="H46" s="341" t="s">
        <v>182</v>
      </c>
      <c r="I46" s="34"/>
    </row>
    <row r="47" spans="1:9" ht="18.75" customHeight="1">
      <c r="A47" s="34"/>
      <c r="B47" s="673" t="s">
        <v>26</v>
      </c>
      <c r="C47" s="444"/>
      <c r="D47" s="444"/>
      <c r="E47" s="404"/>
      <c r="F47" s="404"/>
      <c r="G47" s="528" t="s">
        <v>288</v>
      </c>
      <c r="H47" s="341" t="s">
        <v>98</v>
      </c>
      <c r="I47" s="34"/>
    </row>
    <row r="48" spans="1:9" ht="18.75" customHeight="1">
      <c r="A48" s="34"/>
      <c r="B48" s="674" t="s">
        <v>27</v>
      </c>
      <c r="C48" s="444"/>
      <c r="D48" s="444"/>
      <c r="E48" s="404"/>
      <c r="F48" s="404"/>
      <c r="G48" s="528" t="s">
        <v>1047</v>
      </c>
      <c r="H48" s="341" t="s">
        <v>182</v>
      </c>
      <c r="I48" s="34"/>
    </row>
    <row r="49" spans="1:9" ht="18.75" customHeight="1">
      <c r="A49" s="34"/>
      <c r="B49" s="674" t="s">
        <v>958</v>
      </c>
      <c r="C49" s="444"/>
      <c r="D49" s="444"/>
      <c r="E49" s="404"/>
      <c r="F49" s="404"/>
      <c r="G49" s="528" t="s">
        <v>9</v>
      </c>
      <c r="H49" s="341" t="s">
        <v>98</v>
      </c>
      <c r="I49" s="34"/>
    </row>
    <row r="50" spans="1:9" ht="18.75" customHeight="1">
      <c r="A50" s="34"/>
      <c r="B50" s="675" t="s">
        <v>622</v>
      </c>
      <c r="C50" s="444"/>
      <c r="D50" s="444"/>
      <c r="E50" s="404"/>
      <c r="F50" s="404"/>
      <c r="G50" s="387" t="s">
        <v>289</v>
      </c>
      <c r="H50" s="490" t="s">
        <v>98</v>
      </c>
      <c r="I50" s="34"/>
    </row>
    <row r="51" spans="1:9">
      <c r="A51" s="33"/>
      <c r="B51" s="38"/>
      <c r="C51" s="134"/>
      <c r="D51" s="134"/>
      <c r="E51" s="134"/>
      <c r="F51" s="33"/>
      <c r="G51" s="134"/>
      <c r="H51" s="33"/>
      <c r="I51" s="33"/>
    </row>
    <row r="52" spans="1:9">
      <c r="A52" s="33"/>
      <c r="B52" s="38"/>
      <c r="C52" s="76"/>
      <c r="D52" s="76"/>
      <c r="E52" s="1239" t="s">
        <v>1635</v>
      </c>
      <c r="F52" s="1239">
        <v>2</v>
      </c>
      <c r="G52" s="76"/>
      <c r="H52" s="33"/>
      <c r="I52" s="33"/>
    </row>
    <row r="53" spans="1:9">
      <c r="A53" s="34"/>
      <c r="B53" s="626"/>
      <c r="C53" s="402" t="s">
        <v>849</v>
      </c>
      <c r="D53" s="402" t="s">
        <v>850</v>
      </c>
      <c r="E53" s="402" t="s">
        <v>95</v>
      </c>
      <c r="F53" s="478"/>
      <c r="G53" s="134"/>
      <c r="H53" s="33"/>
      <c r="I53" s="33"/>
    </row>
    <row r="54" spans="1:9">
      <c r="A54" s="34"/>
      <c r="B54" s="676" t="s">
        <v>1377</v>
      </c>
      <c r="C54" s="665" t="s">
        <v>1172</v>
      </c>
      <c r="D54" s="665" t="s">
        <v>1116</v>
      </c>
      <c r="E54" s="415"/>
      <c r="F54" s="477"/>
      <c r="G54" s="33"/>
      <c r="H54" s="33"/>
      <c r="I54" s="33"/>
    </row>
    <row r="55" spans="1:9" ht="22.5">
      <c r="A55" s="34"/>
      <c r="B55" s="611"/>
      <c r="C55" s="455" t="s">
        <v>155</v>
      </c>
      <c r="D55" s="455" t="s">
        <v>155</v>
      </c>
      <c r="E55" s="534"/>
      <c r="F55" s="477" t="s">
        <v>141</v>
      </c>
      <c r="G55" s="33"/>
      <c r="H55" s="33"/>
      <c r="I55" s="33"/>
    </row>
    <row r="56" spans="1:9">
      <c r="A56" s="34"/>
      <c r="B56" s="419" t="s">
        <v>14</v>
      </c>
      <c r="C56" s="453" t="s">
        <v>29</v>
      </c>
      <c r="D56" s="461" t="s">
        <v>29</v>
      </c>
      <c r="E56" s="408" t="s">
        <v>96</v>
      </c>
      <c r="F56" s="477" t="s">
        <v>142</v>
      </c>
      <c r="G56" s="33"/>
      <c r="H56" s="33"/>
      <c r="I56" s="33"/>
    </row>
    <row r="57" spans="1:9" ht="25.5" customHeight="1">
      <c r="A57" s="34"/>
      <c r="B57" s="677" t="s">
        <v>1078</v>
      </c>
      <c r="C57" s="444"/>
      <c r="D57" s="404"/>
      <c r="E57" s="3">
        <v>100</v>
      </c>
      <c r="F57" s="486" t="s">
        <v>98</v>
      </c>
      <c r="G57" s="33"/>
      <c r="H57" s="33"/>
      <c r="I57" s="33"/>
    </row>
    <row r="58" spans="1:9">
      <c r="A58" s="33"/>
      <c r="B58" s="38"/>
      <c r="C58" s="38"/>
      <c r="D58" s="33"/>
      <c r="E58" s="33"/>
      <c r="F58" s="33"/>
      <c r="G58" s="33"/>
      <c r="H58" s="33"/>
      <c r="I58" s="33"/>
    </row>
    <row r="59" spans="1:9">
      <c r="A59" s="33"/>
      <c r="B59" s="44"/>
      <c r="C59" s="44"/>
      <c r="D59" s="33"/>
      <c r="E59" s="33"/>
      <c r="F59" s="33"/>
      <c r="G59" s="33"/>
      <c r="H59" s="33"/>
      <c r="I59" s="33"/>
    </row>
  </sheetData>
  <sheetProtection password="F015" sheet="1" objects="1" scenarios="1"/>
  <customSheetViews>
    <customSheetView guid="{E4F26FFA-5313-49C9-9365-CBA576C57791}" showGridLines="0" fitToPage="1" showRuler="0" topLeftCell="A13">
      <selection activeCell="B12" sqref="B12"/>
      <pageMargins left="0.74803149606299213" right="0.74803149606299213" top="0.98425196850393704" bottom="0.98425196850393704" header="0.51181102362204722" footer="0.51181102362204722"/>
      <pageSetup paperSize="9" scale="85" orientation="portrait" horizontalDpi="300" verticalDpi="300" r:id="rId1"/>
      <headerFooter alignWithMargins="0"/>
    </customSheetView>
  </customSheetViews>
  <phoneticPr fontId="0" type="noConversion"/>
  <printOptions gridLinesSet="0"/>
  <pageMargins left="0.74803149606299213" right="0.34" top="0.36" bottom="0.38" header="0.21" footer="0.2"/>
  <pageSetup paperSize="9" scale="76" orientation="portrait" horizontalDpi="300" verticalDpi="300" r:id="rId2"/>
  <headerFooter alignWithMargins="0"/>
  <ignoredErrors>
    <ignoredError sqref="E10:F12 F42 F51 G49:G50 G14:G33 G37:G44 G34:G36 G47 G45:G46 G4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N91"/>
  <sheetViews>
    <sheetView showGridLines="0" zoomScale="80" zoomScaleNormal="80" workbookViewId="0"/>
  </sheetViews>
  <sheetFormatPr defaultColWidth="10.7109375" defaultRowHeight="12.75"/>
  <cols>
    <col min="1" max="1" width="4.5703125" style="25" customWidth="1"/>
    <col min="2" max="2" width="53.28515625" style="26" customWidth="1"/>
    <col min="3" max="10" width="14.7109375" style="25" customWidth="1"/>
    <col min="11" max="11" width="9.28515625" style="25" customWidth="1"/>
    <col min="12" max="12" width="9.7109375" style="25" bestFit="1" customWidth="1"/>
    <col min="13" max="13" width="3.7109375" style="25" customWidth="1"/>
    <col min="14" max="14" width="12.28515625" style="25" bestFit="1" customWidth="1"/>
    <col min="15" max="15" width="12.28515625" style="25" customWidth="1"/>
    <col min="16" max="16" width="12.42578125" style="25" customWidth="1"/>
    <col min="17" max="17" width="9.7109375" style="25" bestFit="1" customWidth="1"/>
    <col min="18" max="18" width="3.5703125" style="25" customWidth="1"/>
    <col min="19" max="16384" width="10.7109375" style="25"/>
  </cols>
  <sheetData>
    <row r="1" spans="1:13" ht="15.75">
      <c r="A1" s="33"/>
      <c r="B1" s="42" t="s">
        <v>158</v>
      </c>
      <c r="C1" s="33"/>
      <c r="D1" s="33"/>
      <c r="E1" s="33"/>
      <c r="F1" s="33"/>
      <c r="G1" s="33"/>
      <c r="H1" s="33"/>
      <c r="I1" s="33"/>
      <c r="J1" s="33"/>
      <c r="K1" s="33"/>
      <c r="L1" s="33"/>
      <c r="M1" s="33"/>
    </row>
    <row r="2" spans="1:13">
      <c r="A2" s="33"/>
      <c r="B2" s="43"/>
      <c r="C2" s="33"/>
      <c r="D2" s="33"/>
      <c r="E2" s="33"/>
      <c r="F2" s="33"/>
      <c r="G2" s="33"/>
      <c r="H2" s="33"/>
      <c r="I2" s="33"/>
      <c r="J2" s="33"/>
      <c r="K2" s="33"/>
      <c r="L2" s="33"/>
      <c r="M2" s="33"/>
    </row>
    <row r="3" spans="1:13">
      <c r="A3" s="33"/>
      <c r="B3" s="44" t="s">
        <v>1456</v>
      </c>
      <c r="C3" s="33"/>
      <c r="D3" s="33"/>
      <c r="E3" s="33"/>
      <c r="F3" s="33"/>
      <c r="G3" s="33"/>
      <c r="H3" s="33"/>
      <c r="I3" s="33"/>
      <c r="J3" s="33"/>
      <c r="K3" s="33"/>
      <c r="L3" s="33"/>
      <c r="M3" s="33"/>
    </row>
    <row r="4" spans="1:13">
      <c r="A4"/>
      <c r="B4" s="101" t="s">
        <v>686</v>
      </c>
      <c r="C4" s="33"/>
      <c r="D4" s="33"/>
      <c r="E4" s="33"/>
      <c r="F4" s="33"/>
      <c r="G4" s="33"/>
      <c r="H4" s="33"/>
      <c r="I4" s="33"/>
      <c r="J4" s="33"/>
      <c r="K4" s="33"/>
      <c r="L4" s="33"/>
      <c r="M4" s="33"/>
    </row>
    <row r="5" spans="1:13">
      <c r="A5"/>
      <c r="B5" s="33"/>
      <c r="C5" s="33"/>
      <c r="D5" s="33"/>
      <c r="E5" s="33"/>
      <c r="F5" s="33"/>
      <c r="G5" s="33"/>
      <c r="H5" s="33"/>
      <c r="I5" s="33"/>
      <c r="J5" s="33"/>
      <c r="K5" s="33"/>
      <c r="L5" s="33"/>
      <c r="M5" s="33"/>
    </row>
    <row r="6" spans="1:13">
      <c r="A6"/>
      <c r="B6" s="44" t="s">
        <v>169</v>
      </c>
      <c r="C6" s="34"/>
      <c r="D6" s="34"/>
      <c r="E6" s="34"/>
      <c r="F6" s="34"/>
      <c r="G6" s="34"/>
      <c r="H6" s="34"/>
      <c r="I6" s="34"/>
      <c r="J6" s="34"/>
      <c r="K6" s="34"/>
      <c r="L6" s="34"/>
      <c r="M6" s="34"/>
    </row>
    <row r="7" spans="1:13">
      <c r="A7"/>
      <c r="B7" s="41"/>
      <c r="C7" s="34"/>
      <c r="D7" s="34"/>
      <c r="E7" s="34"/>
      <c r="F7" s="34"/>
      <c r="G7" s="34"/>
      <c r="H7" s="34"/>
      <c r="I7" s="34"/>
      <c r="J7" s="34"/>
      <c r="K7" s="1232" t="s">
        <v>1635</v>
      </c>
      <c r="L7" s="1232">
        <v>1</v>
      </c>
      <c r="M7" s="33"/>
    </row>
    <row r="8" spans="1:13">
      <c r="A8"/>
      <c r="B8" s="850"/>
      <c r="C8" s="843" t="s">
        <v>458</v>
      </c>
      <c r="D8" s="843" t="s">
        <v>459</v>
      </c>
      <c r="E8" s="843" t="s">
        <v>460</v>
      </c>
      <c r="F8" s="843" t="s">
        <v>461</v>
      </c>
      <c r="G8" s="843" t="s">
        <v>462</v>
      </c>
      <c r="H8" s="843" t="s">
        <v>463</v>
      </c>
      <c r="I8" s="843" t="s">
        <v>464</v>
      </c>
      <c r="J8" s="843" t="s">
        <v>738</v>
      </c>
      <c r="K8" s="835" t="s">
        <v>95</v>
      </c>
      <c r="L8" s="831"/>
      <c r="M8" s="34"/>
    </row>
    <row r="9" spans="1:13" s="27" customFormat="1" ht="33.75">
      <c r="A9"/>
      <c r="B9" s="426" t="s">
        <v>309</v>
      </c>
      <c r="C9" s="851" t="s">
        <v>119</v>
      </c>
      <c r="D9" s="851" t="s">
        <v>212</v>
      </c>
      <c r="E9" s="851" t="s">
        <v>249</v>
      </c>
      <c r="F9" s="851" t="s">
        <v>148</v>
      </c>
      <c r="G9" s="851" t="s">
        <v>313</v>
      </c>
      <c r="H9" s="851" t="s">
        <v>314</v>
      </c>
      <c r="I9" s="851" t="s">
        <v>315</v>
      </c>
      <c r="J9" s="852" t="s">
        <v>316</v>
      </c>
      <c r="K9" s="853"/>
      <c r="L9" s="477" t="s">
        <v>141</v>
      </c>
      <c r="M9" s="64"/>
    </row>
    <row r="10" spans="1:13" ht="13.5" thickBot="1">
      <c r="A10"/>
      <c r="B10" s="565"/>
      <c r="C10" s="367" t="s">
        <v>97</v>
      </c>
      <c r="D10" s="367" t="s">
        <v>97</v>
      </c>
      <c r="E10" s="367" t="s">
        <v>97</v>
      </c>
      <c r="F10" s="367" t="s">
        <v>97</v>
      </c>
      <c r="G10" s="367" t="s">
        <v>97</v>
      </c>
      <c r="H10" s="367" t="s">
        <v>97</v>
      </c>
      <c r="I10" s="367" t="s">
        <v>97</v>
      </c>
      <c r="J10" s="854" t="s">
        <v>97</v>
      </c>
      <c r="K10" s="834" t="s">
        <v>96</v>
      </c>
      <c r="L10" s="494" t="s">
        <v>142</v>
      </c>
      <c r="M10" s="34"/>
    </row>
    <row r="11" spans="1:13" ht="24" customHeight="1">
      <c r="A11"/>
      <c r="B11" s="855" t="s">
        <v>1459</v>
      </c>
      <c r="C11" s="1133">
        <f>SUM(D11:J11)</f>
        <v>0</v>
      </c>
      <c r="D11" s="857">
        <f>D67</f>
        <v>0</v>
      </c>
      <c r="E11" s="857">
        <f>E67</f>
        <v>0</v>
      </c>
      <c r="F11" s="857">
        <f>'26. Revaluation Reserve'!C11</f>
        <v>0</v>
      </c>
      <c r="G11" s="857">
        <f>G67</f>
        <v>0</v>
      </c>
      <c r="H11" s="857">
        <f>H67</f>
        <v>0</v>
      </c>
      <c r="I11" s="857">
        <f>I67</f>
        <v>0</v>
      </c>
      <c r="J11" s="857">
        <f>J67</f>
        <v>0</v>
      </c>
      <c r="K11" s="834" t="s">
        <v>15</v>
      </c>
      <c r="L11" s="848" t="s">
        <v>100</v>
      </c>
      <c r="M11" s="34"/>
    </row>
    <row r="12" spans="1:13" ht="24" customHeight="1">
      <c r="A12"/>
      <c r="B12" s="856" t="s">
        <v>310</v>
      </c>
      <c r="C12" s="1133">
        <f>SUM(D12:J12)</f>
        <v>0</v>
      </c>
      <c r="D12" s="829"/>
      <c r="E12" s="829"/>
      <c r="F12" s="857">
        <f>'26. Revaluation Reserve'!C12</f>
        <v>0</v>
      </c>
      <c r="G12" s="829"/>
      <c r="H12" s="829"/>
      <c r="I12" s="829"/>
      <c r="J12" s="829"/>
      <c r="K12" s="834" t="s">
        <v>274</v>
      </c>
      <c r="L12" s="848" t="s">
        <v>100</v>
      </c>
      <c r="M12" s="34"/>
    </row>
    <row r="13" spans="1:13" ht="24" customHeight="1" thickBot="1">
      <c r="A13"/>
      <c r="B13" s="570" t="s">
        <v>1294</v>
      </c>
      <c r="C13" s="1133">
        <f>SUM(D13:J13)</f>
        <v>0</v>
      </c>
      <c r="D13" s="511"/>
      <c r="E13" s="511"/>
      <c r="F13" s="511">
        <f>'26. Revaluation Reserve'!C13</f>
        <v>0</v>
      </c>
      <c r="G13" s="511"/>
      <c r="H13" s="511"/>
      <c r="I13" s="511"/>
      <c r="J13" s="511"/>
      <c r="K13" s="834" t="s">
        <v>1104</v>
      </c>
      <c r="L13" s="848" t="s">
        <v>100</v>
      </c>
      <c r="M13" s="142"/>
    </row>
    <row r="14" spans="1:13" ht="24" customHeight="1">
      <c r="A14"/>
      <c r="B14" s="855" t="s">
        <v>1460</v>
      </c>
      <c r="C14" s="443">
        <f>SUM(C11:C13)</f>
        <v>0</v>
      </c>
      <c r="D14" s="443">
        <f>SUM(D11:D13)</f>
        <v>0</v>
      </c>
      <c r="E14" s="443">
        <f t="shared" ref="E14:J14" si="0">SUM(E11:E13)</f>
        <v>0</v>
      </c>
      <c r="F14" s="443">
        <f t="shared" si="0"/>
        <v>0</v>
      </c>
      <c r="G14" s="443">
        <f t="shared" si="0"/>
        <v>0</v>
      </c>
      <c r="H14" s="443">
        <f t="shared" si="0"/>
        <v>0</v>
      </c>
      <c r="I14" s="443">
        <f t="shared" si="0"/>
        <v>0</v>
      </c>
      <c r="J14" s="443">
        <f t="shared" si="0"/>
        <v>0</v>
      </c>
      <c r="K14" s="834" t="s">
        <v>31</v>
      </c>
      <c r="L14" s="848" t="s">
        <v>100</v>
      </c>
      <c r="M14" s="34"/>
    </row>
    <row r="15" spans="1:13" ht="24" customHeight="1">
      <c r="A15"/>
      <c r="B15" s="855" t="s">
        <v>687</v>
      </c>
      <c r="C15" s="828">
        <f t="shared" ref="C15:C36" si="1">SUM(D15:J15)</f>
        <v>0</v>
      </c>
      <c r="D15" s="826"/>
      <c r="E15" s="826"/>
      <c r="F15" s="857">
        <f>'26. Revaluation Reserve'!C15</f>
        <v>0</v>
      </c>
      <c r="G15" s="826"/>
      <c r="H15" s="826"/>
      <c r="I15" s="826"/>
      <c r="J15" s="826"/>
      <c r="K15" s="834" t="s">
        <v>275</v>
      </c>
      <c r="L15" s="848" t="s">
        <v>100</v>
      </c>
      <c r="M15" s="34"/>
    </row>
    <row r="16" spans="1:13" ht="24" customHeight="1">
      <c r="A16"/>
      <c r="B16" s="856" t="s">
        <v>604</v>
      </c>
      <c r="C16" s="828">
        <f>'1. SoCI'!D26</f>
        <v>0</v>
      </c>
      <c r="D16" s="857">
        <f>'1. SoCI'!D48</f>
        <v>0</v>
      </c>
      <c r="E16" s="511"/>
      <c r="F16" s="511"/>
      <c r="G16" s="511"/>
      <c r="H16" s="1100"/>
      <c r="I16" s="1100"/>
      <c r="J16" s="857">
        <f>C16-SUM(D16:I16)</f>
        <v>0</v>
      </c>
      <c r="K16" s="834" t="s">
        <v>32</v>
      </c>
      <c r="L16" s="848" t="s">
        <v>100</v>
      </c>
      <c r="M16" s="194" t="s">
        <v>1320</v>
      </c>
    </row>
    <row r="17" spans="1:14" ht="24" customHeight="1">
      <c r="A17"/>
      <c r="B17" s="856" t="s">
        <v>1343</v>
      </c>
      <c r="C17" s="828">
        <v>0</v>
      </c>
      <c r="D17" s="829"/>
      <c r="E17" s="829"/>
      <c r="F17" s="857">
        <f>'26. Revaluation Reserve'!C16</f>
        <v>0</v>
      </c>
      <c r="G17" s="829"/>
      <c r="H17" s="829"/>
      <c r="I17" s="829"/>
      <c r="J17" s="1124">
        <f>-SUM(D17:I17)</f>
        <v>0</v>
      </c>
      <c r="K17" s="834" t="s">
        <v>1005</v>
      </c>
      <c r="L17" s="848" t="s">
        <v>100</v>
      </c>
      <c r="M17" s="194"/>
    </row>
    <row r="18" spans="1:14" ht="24" customHeight="1">
      <c r="A18"/>
      <c r="B18" s="856" t="s">
        <v>914</v>
      </c>
      <c r="C18" s="828">
        <v>0</v>
      </c>
      <c r="D18" s="829"/>
      <c r="E18" s="829"/>
      <c r="F18" s="857">
        <f>'26. Revaluation Reserve'!C19</f>
        <v>0</v>
      </c>
      <c r="G18" s="829"/>
      <c r="H18" s="829"/>
      <c r="I18" s="829"/>
      <c r="J18" s="1124">
        <f>-SUM(D18:I18)</f>
        <v>0</v>
      </c>
      <c r="K18" s="834" t="s">
        <v>985</v>
      </c>
      <c r="L18" s="848" t="s">
        <v>100</v>
      </c>
      <c r="M18"/>
      <c r="N18"/>
    </row>
    <row r="19" spans="1:14" ht="24" customHeight="1">
      <c r="A19"/>
      <c r="B19" s="856" t="s">
        <v>321</v>
      </c>
      <c r="C19" s="828">
        <f t="shared" si="1"/>
        <v>0</v>
      </c>
      <c r="D19" s="829"/>
      <c r="E19" s="511"/>
      <c r="F19" s="857">
        <f>'26. Revaluation Reserve'!C17</f>
        <v>0</v>
      </c>
      <c r="G19" s="511"/>
      <c r="H19" s="1100"/>
      <c r="I19" s="1100"/>
      <c r="J19" s="1100"/>
      <c r="K19" s="834" t="s">
        <v>276</v>
      </c>
      <c r="L19" s="848" t="s">
        <v>182</v>
      </c>
      <c r="M19" s="34"/>
    </row>
    <row r="20" spans="1:14" ht="24" customHeight="1">
      <c r="A20"/>
      <c r="B20" s="856" t="s">
        <v>911</v>
      </c>
      <c r="C20" s="828">
        <f t="shared" si="1"/>
        <v>0</v>
      </c>
      <c r="D20" s="829"/>
      <c r="E20" s="511"/>
      <c r="F20" s="857">
        <f>'26. Revaluation Reserve'!E$18</f>
        <v>0</v>
      </c>
      <c r="G20" s="511"/>
      <c r="H20" s="1100"/>
      <c r="I20" s="1100"/>
      <c r="J20" s="511"/>
      <c r="K20" s="834" t="s">
        <v>4</v>
      </c>
      <c r="L20" s="848" t="s">
        <v>100</v>
      </c>
      <c r="M20" s="34"/>
    </row>
    <row r="21" spans="1:14" ht="24" customHeight="1">
      <c r="A21"/>
      <c r="B21" s="856" t="s">
        <v>912</v>
      </c>
      <c r="C21" s="828">
        <f t="shared" si="1"/>
        <v>0</v>
      </c>
      <c r="D21" s="829"/>
      <c r="E21" s="511"/>
      <c r="F21" s="857">
        <f>'26. Revaluation Reserve'!D$18</f>
        <v>0</v>
      </c>
      <c r="G21" s="511"/>
      <c r="H21" s="1100"/>
      <c r="I21" s="1100"/>
      <c r="J21" s="511"/>
      <c r="K21" s="834" t="s">
        <v>986</v>
      </c>
      <c r="L21" s="848" t="s">
        <v>100</v>
      </c>
      <c r="M21" s="34"/>
    </row>
    <row r="22" spans="1:14" ht="24" customHeight="1">
      <c r="A22"/>
      <c r="B22" s="856" t="s">
        <v>1313</v>
      </c>
      <c r="C22" s="828">
        <f t="shared" si="1"/>
        <v>0</v>
      </c>
      <c r="D22" s="829"/>
      <c r="E22" s="511"/>
      <c r="F22" s="857">
        <f>'26. Revaluation Reserve'!F$18</f>
        <v>0</v>
      </c>
      <c r="G22" s="511"/>
      <c r="H22" s="1100"/>
      <c r="I22" s="1100"/>
      <c r="J22" s="511"/>
      <c r="K22" s="834" t="s">
        <v>987</v>
      </c>
      <c r="L22" s="848" t="s">
        <v>100</v>
      </c>
      <c r="M22" s="34"/>
    </row>
    <row r="23" spans="1:14" ht="24" customHeight="1">
      <c r="A23"/>
      <c r="B23" s="856" t="s">
        <v>1342</v>
      </c>
      <c r="C23" s="828">
        <v>0</v>
      </c>
      <c r="D23" s="511"/>
      <c r="E23" s="511"/>
      <c r="F23" s="857">
        <f>'26. Revaluation Reserve'!C20</f>
        <v>0</v>
      </c>
      <c r="G23" s="511"/>
      <c r="H23" s="511"/>
      <c r="I23" s="511"/>
      <c r="J23" s="1124">
        <f>-SUM(D23:I23)</f>
        <v>0</v>
      </c>
      <c r="K23" s="834" t="s">
        <v>278</v>
      </c>
      <c r="L23" s="848" t="s">
        <v>100</v>
      </c>
      <c r="M23" s="34"/>
    </row>
    <row r="24" spans="1:14" ht="30" customHeight="1">
      <c r="A24"/>
      <c r="B24" s="856" t="s">
        <v>597</v>
      </c>
      <c r="C24" s="828">
        <f t="shared" si="1"/>
        <v>0</v>
      </c>
      <c r="D24" s="829"/>
      <c r="E24" s="511"/>
      <c r="F24" s="1189">
        <f>'26. Revaluation Reserve'!C23</f>
        <v>0</v>
      </c>
      <c r="G24" s="511"/>
      <c r="H24" s="829"/>
      <c r="I24" s="829"/>
      <c r="J24" s="829"/>
      <c r="K24" s="834" t="s">
        <v>6</v>
      </c>
      <c r="L24" s="848" t="s">
        <v>100</v>
      </c>
      <c r="M24" s="34"/>
    </row>
    <row r="25" spans="1:14" ht="28.5" customHeight="1">
      <c r="A25"/>
      <c r="B25" s="856" t="s">
        <v>679</v>
      </c>
      <c r="C25" s="828">
        <f t="shared" si="1"/>
        <v>0</v>
      </c>
      <c r="D25" s="1100"/>
      <c r="E25" s="1100"/>
      <c r="F25" s="1100"/>
      <c r="G25" s="1100"/>
      <c r="H25" s="1100"/>
      <c r="I25" s="1100"/>
      <c r="J25" s="1100"/>
      <c r="K25" s="834" t="s">
        <v>279</v>
      </c>
      <c r="L25" s="848" t="s">
        <v>182</v>
      </c>
      <c r="M25" s="34"/>
    </row>
    <row r="26" spans="1:14" ht="28.5" customHeight="1">
      <c r="A26"/>
      <c r="B26" s="856" t="s">
        <v>207</v>
      </c>
      <c r="C26" s="828">
        <f t="shared" si="1"/>
        <v>0</v>
      </c>
      <c r="D26" s="511"/>
      <c r="E26" s="511"/>
      <c r="F26" s="857">
        <f>'26. Revaluation Reserve'!C21</f>
        <v>0</v>
      </c>
      <c r="G26" s="829"/>
      <c r="H26" s="511"/>
      <c r="I26" s="511"/>
      <c r="J26" s="511"/>
      <c r="K26" s="834" t="s">
        <v>7</v>
      </c>
      <c r="L26" s="848" t="s">
        <v>43</v>
      </c>
      <c r="M26" s="34"/>
    </row>
    <row r="27" spans="1:14" ht="27" customHeight="1">
      <c r="A27"/>
      <c r="B27" s="856" t="s">
        <v>208</v>
      </c>
      <c r="C27" s="828">
        <f t="shared" si="1"/>
        <v>0</v>
      </c>
      <c r="D27" s="511"/>
      <c r="E27" s="511"/>
      <c r="F27" s="857">
        <f>'26. Revaluation Reserve'!C22</f>
        <v>0</v>
      </c>
      <c r="G27" s="829"/>
      <c r="H27" s="511"/>
      <c r="I27" s="511"/>
      <c r="J27" s="511"/>
      <c r="K27" s="834" t="s">
        <v>280</v>
      </c>
      <c r="L27" s="848" t="s">
        <v>100</v>
      </c>
      <c r="M27" s="34"/>
    </row>
    <row r="28" spans="1:14" ht="24" customHeight="1">
      <c r="A28"/>
      <c r="B28" s="856" t="s">
        <v>598</v>
      </c>
      <c r="C28" s="828">
        <f t="shared" si="1"/>
        <v>0</v>
      </c>
      <c r="D28" s="829"/>
      <c r="E28" s="511"/>
      <c r="F28" s="857">
        <f>'26. Revaluation Reserve'!C24</f>
        <v>0</v>
      </c>
      <c r="G28" s="511"/>
      <c r="H28" s="829"/>
      <c r="I28" s="829"/>
      <c r="J28" s="829"/>
      <c r="K28" s="834" t="s">
        <v>16</v>
      </c>
      <c r="L28" s="848" t="s">
        <v>100</v>
      </c>
      <c r="M28" s="34"/>
    </row>
    <row r="29" spans="1:14" ht="30.75" customHeight="1">
      <c r="A29"/>
      <c r="B29" s="856" t="s">
        <v>209</v>
      </c>
      <c r="C29" s="828">
        <f t="shared" si="1"/>
        <v>0</v>
      </c>
      <c r="D29" s="829"/>
      <c r="E29" s="511"/>
      <c r="F29" s="511"/>
      <c r="G29" s="511"/>
      <c r="H29" s="829"/>
      <c r="I29" s="829"/>
      <c r="J29" s="829"/>
      <c r="K29" s="834" t="s">
        <v>281</v>
      </c>
      <c r="L29" s="848" t="s">
        <v>100</v>
      </c>
      <c r="M29" s="34"/>
    </row>
    <row r="30" spans="1:14" ht="24" customHeight="1">
      <c r="A30"/>
      <c r="B30" s="856" t="s">
        <v>527</v>
      </c>
      <c r="C30" s="828">
        <f t="shared" si="1"/>
        <v>0</v>
      </c>
      <c r="D30" s="511"/>
      <c r="E30" s="829"/>
      <c r="F30" s="511"/>
      <c r="G30" s="511"/>
      <c r="H30" s="511"/>
      <c r="I30" s="511"/>
      <c r="J30" s="511"/>
      <c r="K30" s="834" t="s">
        <v>17</v>
      </c>
      <c r="L30" s="848" t="s">
        <v>100</v>
      </c>
      <c r="M30" s="34"/>
    </row>
    <row r="31" spans="1:14" ht="24" customHeight="1">
      <c r="A31"/>
      <c r="B31" s="856" t="s">
        <v>311</v>
      </c>
      <c r="C31" s="828">
        <f t="shared" si="1"/>
        <v>0</v>
      </c>
      <c r="D31" s="511"/>
      <c r="E31" s="829"/>
      <c r="F31" s="511"/>
      <c r="G31" s="511"/>
      <c r="H31" s="511"/>
      <c r="I31" s="511"/>
      <c r="J31" s="511"/>
      <c r="K31" s="834" t="s">
        <v>282</v>
      </c>
      <c r="L31" s="848" t="s">
        <v>100</v>
      </c>
      <c r="M31" s="34"/>
    </row>
    <row r="32" spans="1:14" ht="24" customHeight="1">
      <c r="A32"/>
      <c r="B32" s="856" t="s">
        <v>312</v>
      </c>
      <c r="C32" s="828">
        <f t="shared" si="1"/>
        <v>0</v>
      </c>
      <c r="D32" s="511"/>
      <c r="E32" s="829"/>
      <c r="F32" s="511"/>
      <c r="G32" s="511"/>
      <c r="H32" s="511"/>
      <c r="I32" s="511"/>
      <c r="J32" s="511"/>
      <c r="K32" s="834" t="s">
        <v>283</v>
      </c>
      <c r="L32" s="848" t="s">
        <v>100</v>
      </c>
      <c r="M32" s="34"/>
    </row>
    <row r="33" spans="1:13" ht="24" customHeight="1">
      <c r="A33"/>
      <c r="B33" s="1043" t="s">
        <v>915</v>
      </c>
      <c r="C33" s="828">
        <f t="shared" si="1"/>
        <v>0</v>
      </c>
      <c r="D33" s="511"/>
      <c r="E33" s="829"/>
      <c r="F33" s="511"/>
      <c r="G33" s="511"/>
      <c r="H33" s="511"/>
      <c r="I33" s="511"/>
      <c r="J33" s="511"/>
      <c r="K33" s="834" t="s">
        <v>988</v>
      </c>
      <c r="L33" s="848" t="s">
        <v>100</v>
      </c>
      <c r="M33" s="34"/>
    </row>
    <row r="34" spans="1:13" ht="24" customHeight="1">
      <c r="A34"/>
      <c r="B34" s="1043" t="s">
        <v>1449</v>
      </c>
      <c r="C34" s="828">
        <f t="shared" si="1"/>
        <v>0</v>
      </c>
      <c r="D34" s="1100"/>
      <c r="E34" s="1100"/>
      <c r="F34" s="1100"/>
      <c r="G34" s="1100"/>
      <c r="H34" s="1100"/>
      <c r="I34" s="1100"/>
      <c r="J34" s="1100"/>
      <c r="K34" s="834" t="s">
        <v>989</v>
      </c>
      <c r="L34" s="848" t="s">
        <v>43</v>
      </c>
      <c r="M34"/>
    </row>
    <row r="35" spans="1:13" ht="24" customHeight="1" thickBot="1">
      <c r="A35"/>
      <c r="B35" s="856" t="s">
        <v>680</v>
      </c>
      <c r="C35" s="828">
        <f t="shared" si="1"/>
        <v>0</v>
      </c>
      <c r="D35" s="829"/>
      <c r="E35" s="829"/>
      <c r="F35" s="857">
        <f>'26. Revaluation Reserve'!C25</f>
        <v>0</v>
      </c>
      <c r="G35" s="829"/>
      <c r="H35" s="829"/>
      <c r="I35" s="829"/>
      <c r="J35" s="829"/>
      <c r="K35" s="834" t="s">
        <v>285</v>
      </c>
      <c r="L35" s="848" t="s">
        <v>43</v>
      </c>
      <c r="M35" s="34"/>
    </row>
    <row r="36" spans="1:13" ht="24" customHeight="1">
      <c r="A36"/>
      <c r="B36" s="855" t="s">
        <v>1461</v>
      </c>
      <c r="C36" s="443">
        <f t="shared" si="1"/>
        <v>0</v>
      </c>
      <c r="D36" s="443">
        <f t="shared" ref="D36:J36" si="2">SUM(D14:D35)</f>
        <v>0</v>
      </c>
      <c r="E36" s="443">
        <f t="shared" si="2"/>
        <v>0</v>
      </c>
      <c r="F36" s="443">
        <f t="shared" si="2"/>
        <v>0</v>
      </c>
      <c r="G36" s="443">
        <f t="shared" si="2"/>
        <v>0</v>
      </c>
      <c r="H36" s="443">
        <f t="shared" si="2"/>
        <v>0</v>
      </c>
      <c r="I36" s="443">
        <f t="shared" si="2"/>
        <v>0</v>
      </c>
      <c r="J36" s="443">
        <f t="shared" si="2"/>
        <v>0</v>
      </c>
      <c r="K36" s="1237" t="s">
        <v>286</v>
      </c>
      <c r="L36" s="1238" t="s">
        <v>100</v>
      </c>
      <c r="M36" s="34"/>
    </row>
    <row r="37" spans="1:13" ht="24" customHeight="1">
      <c r="A37" s="1130"/>
      <c r="B37" s="1231"/>
      <c r="C37" s="1236"/>
      <c r="D37" s="1236"/>
      <c r="E37" s="1236"/>
      <c r="F37" s="1236"/>
      <c r="G37" s="1236"/>
      <c r="H37" s="1236"/>
      <c r="I37" s="1236"/>
      <c r="J37" s="1236"/>
      <c r="K37" s="1130"/>
      <c r="L37" s="1130"/>
      <c r="M37" s="449"/>
    </row>
    <row r="38" spans="1:13">
      <c r="A38"/>
      <c r="B38" s="38"/>
      <c r="C38" s="33"/>
      <c r="D38" s="33"/>
      <c r="E38" s="33"/>
      <c r="F38" s="33"/>
      <c r="G38" s="33"/>
      <c r="H38" s="33"/>
      <c r="I38" s="33"/>
      <c r="J38" s="33"/>
      <c r="K38" s="1239" t="s">
        <v>1635</v>
      </c>
      <c r="L38" s="1239">
        <v>2</v>
      </c>
      <c r="M38" s="34"/>
    </row>
    <row r="39" spans="1:13">
      <c r="A39"/>
      <c r="B39" s="850"/>
      <c r="C39" s="843" t="s">
        <v>458</v>
      </c>
      <c r="D39" s="843" t="s">
        <v>459</v>
      </c>
      <c r="E39" s="843" t="s">
        <v>460</v>
      </c>
      <c r="F39" s="843" t="s">
        <v>461</v>
      </c>
      <c r="G39" s="843" t="s">
        <v>462</v>
      </c>
      <c r="H39" s="843" t="s">
        <v>463</v>
      </c>
      <c r="I39" s="843" t="s">
        <v>464</v>
      </c>
      <c r="J39" s="843" t="s">
        <v>738</v>
      </c>
      <c r="K39" s="835" t="s">
        <v>95</v>
      </c>
      <c r="L39" s="831"/>
      <c r="M39" s="34"/>
    </row>
    <row r="40" spans="1:13" s="27" customFormat="1" ht="33.75">
      <c r="A40"/>
      <c r="B40" s="426" t="s">
        <v>309</v>
      </c>
      <c r="C40" s="851" t="s">
        <v>119</v>
      </c>
      <c r="D40" s="851" t="s">
        <v>212</v>
      </c>
      <c r="E40" s="851" t="s">
        <v>249</v>
      </c>
      <c r="F40" s="851" t="s">
        <v>148</v>
      </c>
      <c r="G40" s="851" t="s">
        <v>313</v>
      </c>
      <c r="H40" s="851" t="s">
        <v>314</v>
      </c>
      <c r="I40" s="851" t="s">
        <v>315</v>
      </c>
      <c r="J40" s="852" t="s">
        <v>316</v>
      </c>
      <c r="K40" s="853"/>
      <c r="L40" s="477" t="s">
        <v>141</v>
      </c>
      <c r="M40" s="64"/>
    </row>
    <row r="41" spans="1:13">
      <c r="A41"/>
      <c r="B41" s="565"/>
      <c r="C41" s="367" t="s">
        <v>97</v>
      </c>
      <c r="D41" s="367" t="s">
        <v>97</v>
      </c>
      <c r="E41" s="367" t="s">
        <v>97</v>
      </c>
      <c r="F41" s="367" t="s">
        <v>97</v>
      </c>
      <c r="G41" s="367" t="s">
        <v>97</v>
      </c>
      <c r="H41" s="367" t="s">
        <v>97</v>
      </c>
      <c r="I41" s="367" t="s">
        <v>97</v>
      </c>
      <c r="J41" s="854" t="s">
        <v>97</v>
      </c>
      <c r="K41" s="834" t="s">
        <v>96</v>
      </c>
      <c r="L41" s="477" t="s">
        <v>142</v>
      </c>
      <c r="M41" s="34"/>
    </row>
    <row r="42" spans="1:13" ht="24" customHeight="1">
      <c r="A42"/>
      <c r="B42" s="855" t="s">
        <v>1462</v>
      </c>
      <c r="C42" s="828">
        <f>SUM(D42:J42)</f>
        <v>0</v>
      </c>
      <c r="D42" s="827"/>
      <c r="E42" s="827"/>
      <c r="F42" s="857">
        <f>'26. Revaluation Reserve'!C32</f>
        <v>0</v>
      </c>
      <c r="G42" s="827"/>
      <c r="H42" s="827"/>
      <c r="I42" s="827"/>
      <c r="J42" s="827"/>
      <c r="K42" s="834" t="s">
        <v>304</v>
      </c>
      <c r="L42" s="848" t="s">
        <v>100</v>
      </c>
      <c r="M42" s="34"/>
    </row>
    <row r="43" spans="1:13" ht="24" customHeight="1">
      <c r="A43"/>
      <c r="B43" s="856" t="s">
        <v>310</v>
      </c>
      <c r="C43" s="828">
        <f>SUM(D43:J43)</f>
        <v>0</v>
      </c>
      <c r="D43" s="827"/>
      <c r="E43" s="827"/>
      <c r="F43" s="857">
        <f>'26. Revaluation Reserve'!C33</f>
        <v>0</v>
      </c>
      <c r="G43" s="827"/>
      <c r="H43" s="827"/>
      <c r="I43" s="827"/>
      <c r="J43" s="827"/>
      <c r="K43" s="834" t="s">
        <v>305</v>
      </c>
      <c r="L43" s="848" t="s">
        <v>100</v>
      </c>
      <c r="M43" s="34"/>
    </row>
    <row r="44" spans="1:13" ht="24" customHeight="1" thickBot="1">
      <c r="A44"/>
      <c r="B44" s="856" t="s">
        <v>1339</v>
      </c>
      <c r="C44" s="828">
        <f>SUM(D44:J44)</f>
        <v>0</v>
      </c>
      <c r="D44" s="365"/>
      <c r="E44" s="365"/>
      <c r="F44" s="857">
        <f>'26. Revaluation Reserve'!C34</f>
        <v>0</v>
      </c>
      <c r="G44" s="365"/>
      <c r="H44" s="365"/>
      <c r="I44" s="365"/>
      <c r="J44" s="365"/>
      <c r="K44" s="906" t="s">
        <v>1312</v>
      </c>
      <c r="L44" s="848" t="s">
        <v>100</v>
      </c>
      <c r="M44" s="449"/>
    </row>
    <row r="45" spans="1:13" ht="24" customHeight="1">
      <c r="A45"/>
      <c r="B45" s="855" t="s">
        <v>1463</v>
      </c>
      <c r="C45" s="443">
        <f>SUM(C42:C44)</f>
        <v>0</v>
      </c>
      <c r="D45" s="443">
        <f>SUM(D42:D44)</f>
        <v>0</v>
      </c>
      <c r="E45" s="443">
        <f t="shared" ref="E45:J45" si="3">SUM(E42:E44)</f>
        <v>0</v>
      </c>
      <c r="F45" s="443">
        <f t="shared" si="3"/>
        <v>0</v>
      </c>
      <c r="G45" s="443">
        <f t="shared" si="3"/>
        <v>0</v>
      </c>
      <c r="H45" s="443">
        <f t="shared" si="3"/>
        <v>0</v>
      </c>
      <c r="I45" s="443">
        <f t="shared" si="3"/>
        <v>0</v>
      </c>
      <c r="J45" s="443">
        <f t="shared" si="3"/>
        <v>0</v>
      </c>
      <c r="K45" s="834" t="s">
        <v>18</v>
      </c>
      <c r="L45" s="848" t="s">
        <v>100</v>
      </c>
      <c r="M45" s="34"/>
    </row>
    <row r="46" spans="1:13" ht="24" customHeight="1">
      <c r="A46"/>
      <c r="B46" s="855" t="s">
        <v>687</v>
      </c>
      <c r="C46" s="828">
        <f t="shared" ref="C46:C67" si="4">SUM(D46:J46)</f>
        <v>0</v>
      </c>
      <c r="D46" s="826"/>
      <c r="E46" s="826"/>
      <c r="F46" s="1124">
        <f>'26. Revaluation Reserve'!C36</f>
        <v>0</v>
      </c>
      <c r="G46" s="826"/>
      <c r="H46" s="826"/>
      <c r="I46" s="826"/>
      <c r="J46" s="826"/>
      <c r="K46" s="834" t="s">
        <v>306</v>
      </c>
      <c r="L46" s="848" t="s">
        <v>100</v>
      </c>
      <c r="M46" s="34"/>
    </row>
    <row r="47" spans="1:13" ht="24" customHeight="1">
      <c r="A47"/>
      <c r="B47" s="856" t="s">
        <v>604</v>
      </c>
      <c r="C47" s="828">
        <f>'1. SoCI'!E26</f>
        <v>0</v>
      </c>
      <c r="D47" s="827"/>
      <c r="E47" s="511"/>
      <c r="F47" s="511"/>
      <c r="G47" s="511"/>
      <c r="H47" s="827"/>
      <c r="I47" s="827"/>
      <c r="J47" s="857">
        <f>C47-SUM(D47:I47)</f>
        <v>0</v>
      </c>
      <c r="K47" s="834" t="s">
        <v>307</v>
      </c>
      <c r="L47" s="848" t="s">
        <v>100</v>
      </c>
      <c r="M47" s="194" t="s">
        <v>1320</v>
      </c>
    </row>
    <row r="48" spans="1:13" ht="24" customHeight="1">
      <c r="A48"/>
      <c r="B48" s="856" t="s">
        <v>1343</v>
      </c>
      <c r="C48" s="828">
        <f t="shared" si="4"/>
        <v>0</v>
      </c>
      <c r="D48" s="511"/>
      <c r="E48" s="511"/>
      <c r="F48" s="511">
        <f>'26. Revaluation Reserve'!C37</f>
        <v>0</v>
      </c>
      <c r="G48" s="511"/>
      <c r="H48" s="511"/>
      <c r="I48" s="511"/>
      <c r="J48" s="511"/>
      <c r="K48" s="834" t="s">
        <v>1295</v>
      </c>
      <c r="L48" s="848" t="s">
        <v>100</v>
      </c>
      <c r="M48" s="194"/>
    </row>
    <row r="49" spans="1:13" ht="24" customHeight="1">
      <c r="A49"/>
      <c r="B49" s="1043" t="s">
        <v>914</v>
      </c>
      <c r="C49" s="828">
        <f>SUM(D49:J49)</f>
        <v>0</v>
      </c>
      <c r="D49" s="827"/>
      <c r="E49" s="827"/>
      <c r="F49" s="857">
        <f>'26. Revaluation Reserve'!C40</f>
        <v>0</v>
      </c>
      <c r="G49" s="827"/>
      <c r="H49" s="827"/>
      <c r="I49" s="827"/>
      <c r="J49" s="1191">
        <v>0</v>
      </c>
      <c r="K49" s="834" t="s">
        <v>990</v>
      </c>
      <c r="L49" s="848" t="s">
        <v>100</v>
      </c>
      <c r="M49"/>
    </row>
    <row r="50" spans="1:13" ht="24" customHeight="1">
      <c r="A50"/>
      <c r="B50" s="856" t="s">
        <v>321</v>
      </c>
      <c r="C50" s="828">
        <f t="shared" si="4"/>
        <v>0</v>
      </c>
      <c r="D50" s="827"/>
      <c r="E50" s="511"/>
      <c r="F50" s="857">
        <f>'26. Revaluation Reserve'!C38</f>
        <v>0</v>
      </c>
      <c r="G50" s="511"/>
      <c r="H50" s="827"/>
      <c r="I50" s="827"/>
      <c r="J50" s="827"/>
      <c r="K50" s="834" t="s">
        <v>541</v>
      </c>
      <c r="L50" s="848" t="s">
        <v>182</v>
      </c>
      <c r="M50" s="34"/>
    </row>
    <row r="51" spans="1:13" ht="24" customHeight="1">
      <c r="A51" s="33"/>
      <c r="B51" s="1043" t="s">
        <v>911</v>
      </c>
      <c r="C51" s="828">
        <f t="shared" si="4"/>
        <v>0</v>
      </c>
      <c r="D51" s="827"/>
      <c r="E51" s="511"/>
      <c r="F51" s="857">
        <f>'26. Revaluation Reserve'!E$39</f>
        <v>0</v>
      </c>
      <c r="G51" s="511"/>
      <c r="H51" s="827"/>
      <c r="I51" s="827"/>
      <c r="J51" s="511"/>
      <c r="K51" s="834" t="s">
        <v>542</v>
      </c>
      <c r="L51" s="848" t="s">
        <v>100</v>
      </c>
      <c r="M51" s="34"/>
    </row>
    <row r="52" spans="1:13" ht="24" customHeight="1">
      <c r="A52" s="33"/>
      <c r="B52" s="1043" t="s">
        <v>912</v>
      </c>
      <c r="C52" s="828">
        <f t="shared" si="4"/>
        <v>0</v>
      </c>
      <c r="D52" s="827"/>
      <c r="E52" s="511"/>
      <c r="F52" s="857">
        <f>'26. Revaluation Reserve'!D$39</f>
        <v>0</v>
      </c>
      <c r="G52" s="511"/>
      <c r="H52" s="827"/>
      <c r="I52" s="827"/>
      <c r="J52" s="511"/>
      <c r="K52" s="834" t="s">
        <v>991</v>
      </c>
      <c r="L52" s="848" t="s">
        <v>100</v>
      </c>
      <c r="M52" s="34"/>
    </row>
    <row r="53" spans="1:13" ht="24" customHeight="1">
      <c r="A53" s="33"/>
      <c r="B53" s="1043" t="s">
        <v>913</v>
      </c>
      <c r="C53" s="828">
        <f t="shared" si="4"/>
        <v>0</v>
      </c>
      <c r="D53" s="827"/>
      <c r="E53" s="511"/>
      <c r="F53" s="857">
        <f>'26. Revaluation Reserve'!F$39</f>
        <v>0</v>
      </c>
      <c r="G53" s="511"/>
      <c r="H53" s="827"/>
      <c r="I53" s="827"/>
      <c r="J53" s="511"/>
      <c r="K53" s="834" t="s">
        <v>992</v>
      </c>
      <c r="L53" s="848" t="s">
        <v>100</v>
      </c>
      <c r="M53" s="34"/>
    </row>
    <row r="54" spans="1:13" ht="24" customHeight="1">
      <c r="A54" s="33"/>
      <c r="B54" s="856" t="s">
        <v>1342</v>
      </c>
      <c r="C54" s="828">
        <f>SUM(D54:J54)</f>
        <v>0</v>
      </c>
      <c r="D54" s="511"/>
      <c r="E54" s="511"/>
      <c r="F54" s="857">
        <f>'26. Revaluation Reserve'!C41</f>
        <v>0</v>
      </c>
      <c r="G54" s="511"/>
      <c r="H54" s="1191"/>
      <c r="I54" s="511"/>
      <c r="J54" s="1191">
        <v>0</v>
      </c>
      <c r="K54" s="834" t="s">
        <v>609</v>
      </c>
      <c r="L54" s="848" t="s">
        <v>100</v>
      </c>
      <c r="M54" s="34"/>
    </row>
    <row r="55" spans="1:13" ht="33" customHeight="1">
      <c r="A55" s="33"/>
      <c r="B55" s="856" t="s">
        <v>597</v>
      </c>
      <c r="C55" s="828">
        <f t="shared" si="4"/>
        <v>0</v>
      </c>
      <c r="D55" s="827"/>
      <c r="E55" s="511"/>
      <c r="F55" s="1194">
        <f>'26. Revaluation Reserve'!C44</f>
        <v>0</v>
      </c>
      <c r="G55" s="511"/>
      <c r="H55" s="827"/>
      <c r="I55" s="827"/>
      <c r="J55" s="827"/>
      <c r="K55" s="834" t="s">
        <v>613</v>
      </c>
      <c r="L55" s="848" t="s">
        <v>100</v>
      </c>
      <c r="M55" s="34"/>
    </row>
    <row r="56" spans="1:13" ht="33" customHeight="1">
      <c r="A56" s="33"/>
      <c r="B56" s="856" t="s">
        <v>679</v>
      </c>
      <c r="C56" s="828">
        <f t="shared" si="4"/>
        <v>0</v>
      </c>
      <c r="D56" s="827"/>
      <c r="E56" s="511"/>
      <c r="F56" s="827"/>
      <c r="G56" s="511"/>
      <c r="H56" s="827"/>
      <c r="I56" s="827"/>
      <c r="J56" s="827"/>
      <c r="K56" s="834" t="s">
        <v>852</v>
      </c>
      <c r="L56" s="848" t="s">
        <v>182</v>
      </c>
      <c r="M56" s="34"/>
    </row>
    <row r="57" spans="1:13" ht="33" customHeight="1">
      <c r="A57" s="33"/>
      <c r="B57" s="856" t="s">
        <v>207</v>
      </c>
      <c r="C57" s="828">
        <f t="shared" si="4"/>
        <v>0</v>
      </c>
      <c r="D57" s="511"/>
      <c r="E57" s="511"/>
      <c r="F57" s="857">
        <f>'26. Revaluation Reserve'!C42</f>
        <v>0</v>
      </c>
      <c r="G57" s="827"/>
      <c r="H57" s="511"/>
      <c r="I57" s="511"/>
      <c r="J57" s="511"/>
      <c r="K57" s="834" t="s">
        <v>853</v>
      </c>
      <c r="L57" s="848" t="s">
        <v>43</v>
      </c>
      <c r="M57" s="34"/>
    </row>
    <row r="58" spans="1:13" ht="33" customHeight="1">
      <c r="A58" s="33"/>
      <c r="B58" s="856" t="s">
        <v>208</v>
      </c>
      <c r="C58" s="828">
        <f t="shared" si="4"/>
        <v>0</v>
      </c>
      <c r="D58" s="511"/>
      <c r="E58" s="511"/>
      <c r="F58" s="857">
        <f>'26. Revaluation Reserve'!C43</f>
        <v>0</v>
      </c>
      <c r="G58" s="827"/>
      <c r="H58" s="511"/>
      <c r="I58" s="511"/>
      <c r="J58" s="511"/>
      <c r="K58" s="834" t="s">
        <v>854</v>
      </c>
      <c r="L58" s="848" t="s">
        <v>100</v>
      </c>
      <c r="M58" s="34"/>
    </row>
    <row r="59" spans="1:13" ht="24" customHeight="1">
      <c r="A59" s="33"/>
      <c r="B59" s="856" t="s">
        <v>598</v>
      </c>
      <c r="C59" s="828">
        <f t="shared" si="4"/>
        <v>0</v>
      </c>
      <c r="D59" s="827"/>
      <c r="E59" s="511"/>
      <c r="F59" s="857">
        <f>'26. Revaluation Reserve'!C45</f>
        <v>0</v>
      </c>
      <c r="G59" s="511"/>
      <c r="H59" s="827"/>
      <c r="I59" s="827"/>
      <c r="J59" s="827"/>
      <c r="K59" s="834" t="s">
        <v>855</v>
      </c>
      <c r="L59" s="848" t="s">
        <v>100</v>
      </c>
      <c r="M59" s="34"/>
    </row>
    <row r="60" spans="1:13" ht="31.5" customHeight="1">
      <c r="A60" s="33"/>
      <c r="B60" s="856" t="s">
        <v>209</v>
      </c>
      <c r="C60" s="828">
        <f t="shared" si="4"/>
        <v>0</v>
      </c>
      <c r="D60" s="827"/>
      <c r="E60" s="511"/>
      <c r="F60" s="511"/>
      <c r="G60" s="511"/>
      <c r="H60" s="827"/>
      <c r="I60" s="827"/>
      <c r="J60" s="827"/>
      <c r="K60" s="834" t="s">
        <v>856</v>
      </c>
      <c r="L60" s="848" t="s">
        <v>100</v>
      </c>
      <c r="M60" s="34"/>
    </row>
    <row r="61" spans="1:13" ht="24" customHeight="1">
      <c r="A61" s="33"/>
      <c r="B61" s="856" t="s">
        <v>527</v>
      </c>
      <c r="C61" s="828">
        <f t="shared" si="4"/>
        <v>0</v>
      </c>
      <c r="D61" s="511"/>
      <c r="E61" s="827"/>
      <c r="F61" s="511"/>
      <c r="G61" s="511"/>
      <c r="H61" s="511"/>
      <c r="I61" s="511"/>
      <c r="J61" s="511"/>
      <c r="K61" s="834" t="s">
        <v>857</v>
      </c>
      <c r="L61" s="848" t="s">
        <v>100</v>
      </c>
      <c r="M61" s="34"/>
    </row>
    <row r="62" spans="1:13" ht="24" customHeight="1">
      <c r="A62" s="33"/>
      <c r="B62" s="856" t="s">
        <v>311</v>
      </c>
      <c r="C62" s="828">
        <f t="shared" si="4"/>
        <v>0</v>
      </c>
      <c r="D62" s="511"/>
      <c r="E62" s="827"/>
      <c r="F62" s="511"/>
      <c r="G62" s="511"/>
      <c r="H62" s="511"/>
      <c r="I62" s="511"/>
      <c r="J62" s="511"/>
      <c r="K62" s="834" t="s">
        <v>858</v>
      </c>
      <c r="L62" s="848" t="s">
        <v>100</v>
      </c>
      <c r="M62" s="34"/>
    </row>
    <row r="63" spans="1:13" ht="24" customHeight="1">
      <c r="A63" s="33"/>
      <c r="B63" s="856" t="s">
        <v>312</v>
      </c>
      <c r="C63" s="828">
        <f t="shared" si="4"/>
        <v>0</v>
      </c>
      <c r="D63" s="511"/>
      <c r="E63" s="827"/>
      <c r="F63" s="511"/>
      <c r="G63" s="511"/>
      <c r="H63" s="511"/>
      <c r="I63" s="511"/>
      <c r="J63" s="511"/>
      <c r="K63" s="834" t="s">
        <v>859</v>
      </c>
      <c r="L63" s="848" t="s">
        <v>100</v>
      </c>
      <c r="M63" s="34"/>
    </row>
    <row r="64" spans="1:13" ht="24" customHeight="1">
      <c r="A64" s="33"/>
      <c r="B64" s="1043" t="s">
        <v>915</v>
      </c>
      <c r="C64" s="828">
        <f t="shared" si="4"/>
        <v>0</v>
      </c>
      <c r="D64" s="511"/>
      <c r="E64" s="827"/>
      <c r="F64" s="511"/>
      <c r="G64" s="511"/>
      <c r="H64" s="511"/>
      <c r="I64" s="511"/>
      <c r="J64" s="511"/>
      <c r="K64" s="834" t="s">
        <v>993</v>
      </c>
      <c r="L64" s="848" t="s">
        <v>100</v>
      </c>
      <c r="M64" s="34"/>
    </row>
    <row r="65" spans="1:13" ht="24" customHeight="1">
      <c r="A65" s="33"/>
      <c r="B65" s="1043" t="s">
        <v>1449</v>
      </c>
      <c r="C65" s="828">
        <f t="shared" si="4"/>
        <v>0</v>
      </c>
      <c r="D65" s="1100"/>
      <c r="E65" s="1100"/>
      <c r="F65" s="1100"/>
      <c r="G65" s="1100"/>
      <c r="H65" s="1100"/>
      <c r="I65" s="1100"/>
      <c r="J65" s="1100"/>
      <c r="K65" s="834" t="s">
        <v>994</v>
      </c>
      <c r="L65" s="848" t="s">
        <v>43</v>
      </c>
      <c r="M65"/>
    </row>
    <row r="66" spans="1:13" ht="24" customHeight="1" thickBot="1">
      <c r="A66" s="33"/>
      <c r="B66" s="856" t="s">
        <v>680</v>
      </c>
      <c r="C66" s="828">
        <f t="shared" si="4"/>
        <v>0</v>
      </c>
      <c r="D66" s="827"/>
      <c r="E66" s="827"/>
      <c r="F66" s="857">
        <f>'26. Revaluation Reserve'!C46</f>
        <v>0</v>
      </c>
      <c r="G66" s="827"/>
      <c r="H66" s="827"/>
      <c r="I66" s="827"/>
      <c r="J66" s="827"/>
      <c r="K66" s="834" t="s">
        <v>861</v>
      </c>
      <c r="L66" s="848" t="s">
        <v>43</v>
      </c>
      <c r="M66" s="34"/>
    </row>
    <row r="67" spans="1:13" ht="24" customHeight="1">
      <c r="A67" s="33"/>
      <c r="B67" s="855" t="s">
        <v>1464</v>
      </c>
      <c r="C67" s="443">
        <f t="shared" si="4"/>
        <v>0</v>
      </c>
      <c r="D67" s="443">
        <f t="shared" ref="D67:J67" si="5">SUM(D45:D66)</f>
        <v>0</v>
      </c>
      <c r="E67" s="443">
        <f t="shared" si="5"/>
        <v>0</v>
      </c>
      <c r="F67" s="443">
        <f t="shared" si="5"/>
        <v>0</v>
      </c>
      <c r="G67" s="443">
        <f t="shared" si="5"/>
        <v>0</v>
      </c>
      <c r="H67" s="443">
        <f t="shared" si="5"/>
        <v>0</v>
      </c>
      <c r="I67" s="443">
        <f t="shared" si="5"/>
        <v>0</v>
      </c>
      <c r="J67" s="443">
        <f t="shared" si="5"/>
        <v>0</v>
      </c>
      <c r="K67" s="834" t="s">
        <v>862</v>
      </c>
      <c r="L67" s="848" t="s">
        <v>100</v>
      </c>
      <c r="M67" s="34"/>
    </row>
    <row r="68" spans="1:13">
      <c r="A68" s="33"/>
      <c r="B68" s="50"/>
      <c r="C68" s="34"/>
      <c r="D68" s="34"/>
      <c r="E68" s="34"/>
      <c r="F68" s="34"/>
      <c r="G68" s="34"/>
      <c r="H68" s="34"/>
      <c r="I68" s="34"/>
      <c r="J68" s="34"/>
      <c r="K68" s="34"/>
      <c r="L68" s="34"/>
      <c r="M68" s="34"/>
    </row>
    <row r="69" spans="1:13">
      <c r="A69" s="33"/>
      <c r="B69" s="62"/>
      <c r="C69" s="34"/>
      <c r="D69" s="34"/>
      <c r="E69" s="34"/>
      <c r="F69" s="34"/>
      <c r="G69" s="34"/>
      <c r="H69" s="34"/>
      <c r="I69" s="34"/>
      <c r="J69" s="34"/>
      <c r="K69" s="34"/>
      <c r="L69" s="34"/>
      <c r="M69" s="34"/>
    </row>
    <row r="70" spans="1:13">
      <c r="A70" s="33"/>
      <c r="B70" s="55"/>
      <c r="C70" s="33"/>
      <c r="D70" s="33"/>
      <c r="E70" s="33"/>
      <c r="F70" s="33"/>
      <c r="G70" s="33"/>
      <c r="H70" s="33"/>
      <c r="I70" s="33"/>
      <c r="J70" s="33"/>
      <c r="K70" s="33"/>
      <c r="L70" s="33"/>
      <c r="M70" s="33"/>
    </row>
    <row r="71" spans="1:13">
      <c r="A71" s="33"/>
      <c r="B71" s="55"/>
      <c r="C71" s="33"/>
      <c r="D71" s="33"/>
      <c r="E71" s="33"/>
      <c r="F71" s="33"/>
      <c r="G71" s="33"/>
      <c r="H71" s="33"/>
      <c r="I71" s="33"/>
      <c r="J71" s="33"/>
      <c r="K71" s="33"/>
      <c r="L71" s="33"/>
      <c r="M71" s="33"/>
    </row>
    <row r="72" spans="1:13">
      <c r="A72" s="33"/>
      <c r="B72" s="55"/>
      <c r="C72" s="33"/>
      <c r="D72" s="33"/>
      <c r="E72" s="33"/>
      <c r="F72" s="33"/>
      <c r="G72" s="33"/>
      <c r="H72" s="33"/>
      <c r="I72" s="33"/>
      <c r="J72" s="33"/>
      <c r="K72" s="33"/>
      <c r="L72" s="33"/>
      <c r="M72" s="33"/>
    </row>
    <row r="73" spans="1:13">
      <c r="A73" s="33"/>
      <c r="B73" s="63"/>
      <c r="C73" s="33"/>
      <c r="D73" s="33"/>
      <c r="E73" s="33"/>
      <c r="F73" s="33"/>
      <c r="G73" s="33"/>
      <c r="H73" s="33"/>
      <c r="I73" s="33"/>
      <c r="J73" s="33"/>
      <c r="K73" s="33"/>
      <c r="L73" s="33"/>
      <c r="M73" s="33"/>
    </row>
    <row r="74" spans="1:13">
      <c r="A74" s="33"/>
      <c r="B74" s="55"/>
      <c r="C74" s="33"/>
      <c r="D74" s="33"/>
      <c r="E74" s="33"/>
      <c r="F74" s="33"/>
      <c r="G74" s="33"/>
      <c r="H74" s="33"/>
      <c r="I74" s="33"/>
      <c r="J74" s="33"/>
      <c r="K74" s="33"/>
      <c r="L74" s="33"/>
      <c r="M74" s="33"/>
    </row>
    <row r="75" spans="1:13">
      <c r="A75" s="33"/>
      <c r="B75" s="55"/>
      <c r="C75" s="33"/>
      <c r="D75" s="33"/>
      <c r="E75" s="33"/>
      <c r="F75" s="33"/>
      <c r="G75" s="33"/>
      <c r="H75" s="33"/>
      <c r="I75" s="33"/>
      <c r="J75" s="33"/>
      <c r="K75" s="33"/>
      <c r="L75" s="33"/>
      <c r="M75" s="33"/>
    </row>
    <row r="76" spans="1:13">
      <c r="A76" s="33"/>
      <c r="B76" s="55"/>
      <c r="C76" s="33"/>
      <c r="D76" s="33"/>
      <c r="E76" s="33"/>
      <c r="F76" s="33"/>
      <c r="G76" s="33"/>
      <c r="H76" s="33"/>
      <c r="I76" s="33"/>
      <c r="J76" s="33"/>
      <c r="K76" s="33"/>
      <c r="L76" s="33"/>
      <c r="M76" s="33"/>
    </row>
    <row r="77" spans="1:13">
      <c r="A77" s="33"/>
      <c r="B77" s="55"/>
      <c r="C77" s="33"/>
      <c r="D77" s="33"/>
      <c r="E77" s="33"/>
      <c r="F77" s="33"/>
      <c r="G77" s="33"/>
      <c r="H77" s="33"/>
      <c r="I77" s="33"/>
      <c r="J77" s="33"/>
      <c r="K77" s="33"/>
      <c r="L77" s="33"/>
      <c r="M77" s="33"/>
    </row>
    <row r="78" spans="1:13">
      <c r="A78" s="33"/>
      <c r="B78" s="63"/>
      <c r="C78" s="33"/>
      <c r="D78" s="33"/>
      <c r="E78" s="33"/>
      <c r="F78" s="33"/>
      <c r="G78" s="33"/>
      <c r="H78" s="33"/>
      <c r="I78" s="33"/>
      <c r="J78" s="33"/>
      <c r="K78" s="33"/>
      <c r="L78" s="33"/>
      <c r="M78" s="33"/>
    </row>
    <row r="79" spans="1:13">
      <c r="A79" s="33"/>
      <c r="B79" s="63"/>
      <c r="C79" s="33"/>
      <c r="D79" s="33"/>
      <c r="E79" s="33"/>
      <c r="F79" s="33"/>
      <c r="G79" s="33"/>
      <c r="H79" s="33"/>
      <c r="I79" s="33"/>
      <c r="J79" s="33"/>
      <c r="K79" s="33"/>
      <c r="L79" s="33"/>
      <c r="M79" s="33"/>
    </row>
    <row r="80" spans="1:13">
      <c r="A80" s="33"/>
      <c r="B80" s="63"/>
      <c r="C80" s="33"/>
      <c r="D80" s="33"/>
      <c r="E80" s="33"/>
      <c r="F80" s="33"/>
      <c r="G80" s="33"/>
      <c r="H80" s="33"/>
      <c r="I80" s="33"/>
      <c r="J80" s="33"/>
      <c r="K80" s="33"/>
      <c r="L80" s="33"/>
      <c r="M80" s="33"/>
    </row>
    <row r="81" spans="1:13">
      <c r="A81" s="33"/>
      <c r="B81" s="63"/>
      <c r="C81" s="33"/>
      <c r="D81" s="33"/>
      <c r="E81" s="33"/>
      <c r="F81" s="33"/>
      <c r="G81" s="33"/>
      <c r="H81" s="33"/>
      <c r="I81" s="33"/>
      <c r="J81" s="33"/>
      <c r="K81" s="33"/>
      <c r="L81" s="33"/>
      <c r="M81" s="33"/>
    </row>
    <row r="82" spans="1:13">
      <c r="A82" s="33"/>
      <c r="B82" s="63"/>
      <c r="C82" s="33"/>
      <c r="D82" s="33"/>
      <c r="E82" s="33"/>
      <c r="F82" s="33"/>
      <c r="G82" s="33"/>
      <c r="H82" s="33"/>
      <c r="I82" s="33"/>
      <c r="J82" s="33"/>
      <c r="K82" s="33"/>
      <c r="L82" s="33"/>
      <c r="M82" s="33"/>
    </row>
    <row r="83" spans="1:13">
      <c r="A83" s="33"/>
      <c r="B83" s="55"/>
      <c r="C83" s="33"/>
      <c r="D83" s="33"/>
      <c r="E83" s="33"/>
      <c r="F83" s="33"/>
      <c r="G83" s="33"/>
      <c r="H83" s="33"/>
      <c r="I83" s="33"/>
      <c r="J83" s="33"/>
      <c r="K83" s="33"/>
      <c r="L83" s="33"/>
      <c r="M83" s="33"/>
    </row>
    <row r="84" spans="1:13">
      <c r="A84" s="33"/>
      <c r="B84" s="38"/>
      <c r="C84" s="33"/>
      <c r="D84" s="33"/>
      <c r="E84" s="33"/>
      <c r="F84" s="33"/>
      <c r="G84" s="33"/>
      <c r="H84" s="33"/>
      <c r="I84" s="33"/>
      <c r="J84" s="33"/>
      <c r="K84" s="33"/>
      <c r="L84" s="33"/>
      <c r="M84" s="33"/>
    </row>
    <row r="85" spans="1:13">
      <c r="A85" s="33"/>
      <c r="B85" s="38"/>
      <c r="C85" s="33"/>
      <c r="D85" s="33"/>
      <c r="E85" s="33"/>
      <c r="F85" s="33"/>
      <c r="G85" s="33"/>
      <c r="H85" s="33"/>
      <c r="I85" s="33"/>
      <c r="J85" s="33"/>
      <c r="K85" s="33"/>
      <c r="L85" s="33"/>
      <c r="M85" s="33"/>
    </row>
    <row r="86" spans="1:13">
      <c r="A86" s="33"/>
      <c r="B86" s="38"/>
      <c r="C86" s="33"/>
      <c r="D86" s="33"/>
      <c r="E86" s="33"/>
      <c r="F86" s="33"/>
      <c r="G86" s="33"/>
      <c r="H86" s="33"/>
      <c r="I86" s="33"/>
      <c r="J86" s="33"/>
      <c r="K86" s="33"/>
      <c r="L86" s="33"/>
      <c r="M86" s="33"/>
    </row>
    <row r="87" spans="1:13">
      <c r="A87" s="33"/>
      <c r="B87" s="38"/>
      <c r="C87" s="33"/>
      <c r="D87" s="33"/>
      <c r="E87" s="33"/>
      <c r="F87" s="33"/>
      <c r="G87" s="33"/>
      <c r="H87" s="33"/>
      <c r="I87" s="33"/>
      <c r="J87" s="33"/>
      <c r="K87" s="33"/>
      <c r="L87" s="33"/>
      <c r="M87" s="33"/>
    </row>
    <row r="88" spans="1:13">
      <c r="A88" s="33"/>
      <c r="B88" s="38"/>
      <c r="C88" s="33"/>
      <c r="D88" s="33"/>
      <c r="E88" s="33"/>
      <c r="F88" s="33"/>
      <c r="G88" s="33"/>
      <c r="H88" s="33"/>
      <c r="I88" s="33"/>
      <c r="J88" s="33"/>
      <c r="K88" s="33"/>
      <c r="L88" s="33"/>
      <c r="M88" s="33"/>
    </row>
    <row r="89" spans="1:13">
      <c r="A89" s="33"/>
      <c r="B89" s="38"/>
      <c r="C89" s="33"/>
      <c r="D89" s="33"/>
      <c r="E89" s="33"/>
      <c r="F89" s="33"/>
      <c r="G89" s="33"/>
      <c r="H89" s="33"/>
      <c r="I89" s="33"/>
      <c r="J89" s="33"/>
      <c r="K89" s="33"/>
      <c r="L89" s="33"/>
      <c r="M89" s="33"/>
    </row>
    <row r="90" spans="1:13">
      <c r="A90" s="33"/>
      <c r="B90" s="38"/>
      <c r="C90" s="33"/>
      <c r="D90" s="33"/>
      <c r="E90" s="33"/>
      <c r="F90" s="33"/>
      <c r="G90" s="33"/>
      <c r="H90" s="33"/>
      <c r="I90" s="33"/>
      <c r="J90" s="33"/>
      <c r="K90" s="33"/>
      <c r="L90" s="33"/>
      <c r="M90" s="33"/>
    </row>
    <row r="91" spans="1:13">
      <c r="A91" s="33"/>
      <c r="B91" s="38"/>
      <c r="C91" s="33"/>
      <c r="D91" s="33"/>
      <c r="E91" s="33"/>
      <c r="F91" s="33"/>
      <c r="G91" s="33"/>
      <c r="H91" s="33"/>
      <c r="I91" s="33"/>
      <c r="J91" s="33"/>
      <c r="K91" s="33"/>
      <c r="L91" s="33"/>
      <c r="M91" s="33"/>
    </row>
  </sheetData>
  <sheetProtection password="F015" sheet="1" objects="1" scenarios="1"/>
  <customSheetViews>
    <customSheetView guid="{E4F26FFA-5313-49C9-9365-CBA576C57791}" scale="85" showGridLines="0" fitToPage="1" showRuler="0">
      <selection activeCell="D17" sqref="D17"/>
      <pageMargins left="0.74803149606299213" right="0.74803149606299213" top="0.98425196850393704" bottom="0.98425196850393704" header="0.51181102362204722" footer="0.51181102362204722"/>
      <pageSetup paperSize="9" orientation="landscape" horizontalDpi="300" verticalDpi="300" r:id="rId1"/>
      <headerFooter alignWithMargins="0"/>
    </customSheetView>
  </customSheetViews>
  <phoneticPr fontId="0" type="noConversion"/>
  <printOptions gridLinesSet="0"/>
  <pageMargins left="0.74803149606299213" right="0.35433070866141736" top="0.35433070866141736" bottom="0.39370078740157483" header="0.19685039370078741" footer="0.19685039370078741"/>
  <pageSetup paperSize="9" scale="49" fitToHeight="2" orientation="portrait" horizontalDpi="300" verticalDpi="300" r:id="rId2"/>
  <headerFooter alignWithMargins="0"/>
  <rowBreaks count="1" manualBreakCount="1">
    <brk id="68" max="16383" man="1"/>
  </rowBreaks>
  <colBreaks count="1" manualBreakCount="1">
    <brk id="5" max="1048575" man="1"/>
  </colBreaks>
  <ignoredErrors>
    <ignoredError sqref="K49:K67 K18:K36 K11:K16 K44:K47 K42:K43" numberStoredAsText="1"/>
    <ignoredError sqref="F20:F22" unlockedFormula="1"/>
    <ignoredError sqref="C14 F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I71"/>
  <sheetViews>
    <sheetView showGridLines="0" zoomScale="80" zoomScaleNormal="80" workbookViewId="0"/>
  </sheetViews>
  <sheetFormatPr defaultColWidth="10.7109375" defaultRowHeight="12.75"/>
  <cols>
    <col min="1" max="1" width="4.7109375" style="22" customWidth="1"/>
    <col min="2" max="2" width="62.5703125" style="24" customWidth="1"/>
    <col min="3" max="3" width="14" style="24" customWidth="1"/>
    <col min="4" max="4" width="14.5703125" style="22" customWidth="1"/>
    <col min="5" max="5" width="15" style="22" customWidth="1"/>
    <col min="6" max="6" width="10.5703125" style="22" bestFit="1" customWidth="1"/>
    <col min="7" max="7" width="9.85546875" style="22" bestFit="1" customWidth="1"/>
    <col min="8" max="8" width="4.5703125" style="22" customWidth="1"/>
    <col min="9" max="16384" width="10.7109375" style="22"/>
  </cols>
  <sheetData>
    <row r="1" spans="2:7" ht="15.75">
      <c r="B1" s="124" t="s">
        <v>158</v>
      </c>
      <c r="C1" s="22"/>
    </row>
    <row r="2" spans="2:7">
      <c r="B2" s="125"/>
      <c r="C2" s="22"/>
    </row>
    <row r="3" spans="2:7">
      <c r="B3" s="126" t="s">
        <v>1456</v>
      </c>
      <c r="C3" s="22"/>
    </row>
    <row r="4" spans="2:7">
      <c r="B4" s="127" t="s">
        <v>685</v>
      </c>
      <c r="C4" s="22"/>
    </row>
    <row r="5" spans="2:7">
      <c r="B5" s="128"/>
      <c r="C5" s="22"/>
    </row>
    <row r="6" spans="2:7">
      <c r="B6" s="126" t="s">
        <v>169</v>
      </c>
      <c r="C6" s="22"/>
    </row>
    <row r="7" spans="2:7">
      <c r="B7" s="41"/>
      <c r="C7" s="22"/>
      <c r="F7" s="1240" t="s">
        <v>1635</v>
      </c>
      <c r="G7" s="1240">
        <v>1</v>
      </c>
    </row>
    <row r="8" spans="2:7" ht="13.5" thickBot="1">
      <c r="B8" s="859"/>
      <c r="C8" s="860"/>
      <c r="D8" s="843" t="s">
        <v>465</v>
      </c>
      <c r="E8" s="843" t="s">
        <v>466</v>
      </c>
      <c r="F8" s="835" t="s">
        <v>95</v>
      </c>
      <c r="G8" s="831"/>
    </row>
    <row r="9" spans="2:7" ht="14.25" thickTop="1" thickBot="1">
      <c r="B9" s="861" t="s">
        <v>606</v>
      </c>
      <c r="C9" s="177"/>
      <c r="D9" s="179" t="s">
        <v>1172</v>
      </c>
      <c r="E9" s="179" t="s">
        <v>1116</v>
      </c>
      <c r="F9" s="178"/>
      <c r="G9" s="477" t="s">
        <v>141</v>
      </c>
    </row>
    <row r="10" spans="2:7" ht="13.5" thickTop="1">
      <c r="B10" s="870"/>
      <c r="C10" s="871" t="s">
        <v>511</v>
      </c>
      <c r="D10" s="872" t="s">
        <v>97</v>
      </c>
      <c r="E10" s="872" t="s">
        <v>97</v>
      </c>
      <c r="F10" s="834" t="s">
        <v>96</v>
      </c>
      <c r="G10" s="492" t="s">
        <v>142</v>
      </c>
    </row>
    <row r="11" spans="2:7" ht="26.25" customHeight="1" thickBot="1">
      <c r="B11" s="868" t="s">
        <v>317</v>
      </c>
      <c r="C11" s="869"/>
      <c r="D11" s="869"/>
      <c r="E11" s="869"/>
      <c r="F11" s="869"/>
      <c r="G11" s="354"/>
    </row>
    <row r="12" spans="2:7" ht="26.25" customHeight="1" thickTop="1">
      <c r="B12" s="900" t="s">
        <v>544</v>
      </c>
      <c r="C12" s="174"/>
      <c r="D12" s="857">
        <f>'1. SoCI'!D13</f>
        <v>0</v>
      </c>
      <c r="E12" s="857">
        <f>'1. SoCI'!E13</f>
        <v>0</v>
      </c>
      <c r="F12" s="834" t="s">
        <v>15</v>
      </c>
      <c r="G12" s="341" t="s">
        <v>100</v>
      </c>
    </row>
    <row r="13" spans="2:7" ht="26.25" customHeight="1" thickBot="1">
      <c r="B13" s="901" t="s">
        <v>545</v>
      </c>
      <c r="C13" s="174"/>
      <c r="D13" s="857">
        <f>SUM('9. Op Misc'!C66:C67)</f>
        <v>0</v>
      </c>
      <c r="E13" s="857">
        <f>SUM('9. Op Misc'!D66:D67)</f>
        <v>0</v>
      </c>
      <c r="F13" s="834" t="s">
        <v>274</v>
      </c>
      <c r="G13" s="341" t="s">
        <v>100</v>
      </c>
    </row>
    <row r="14" spans="2:7" ht="26.25" customHeight="1">
      <c r="B14" s="902" t="s">
        <v>318</v>
      </c>
      <c r="C14" s="180">
        <v>2.1</v>
      </c>
      <c r="D14" s="443">
        <f>SUM(D12:D13)</f>
        <v>0</v>
      </c>
      <c r="E14" s="443">
        <f>SUM(E12:E13)</f>
        <v>0</v>
      </c>
      <c r="F14" s="834" t="s">
        <v>31</v>
      </c>
      <c r="G14" s="341" t="s">
        <v>100</v>
      </c>
    </row>
    <row r="15" spans="2:7" ht="26.25" customHeight="1">
      <c r="B15" s="902" t="s">
        <v>319</v>
      </c>
      <c r="C15" s="174"/>
      <c r="D15" s="175"/>
      <c r="E15" s="176"/>
      <c r="F15" s="174"/>
      <c r="G15" s="354"/>
    </row>
    <row r="16" spans="2:7" ht="26.25" customHeight="1">
      <c r="B16" s="901" t="s">
        <v>320</v>
      </c>
      <c r="C16" s="180">
        <v>3</v>
      </c>
      <c r="D16" s="857">
        <f>'7. Op Exp'!C37+'7. Op Exp'!C38</f>
        <v>0</v>
      </c>
      <c r="E16" s="857">
        <f>'7. Op Exp'!D37+'7. Op Exp'!D38</f>
        <v>0</v>
      </c>
      <c r="F16" s="834" t="s">
        <v>32</v>
      </c>
      <c r="G16" s="341" t="s">
        <v>98</v>
      </c>
    </row>
    <row r="17" spans="2:9" ht="26.25" customHeight="1">
      <c r="B17" s="901" t="s">
        <v>321</v>
      </c>
      <c r="C17" s="180">
        <v>3</v>
      </c>
      <c r="D17" s="857">
        <f>SUM('7. Op Exp'!C39:C43)</f>
        <v>0</v>
      </c>
      <c r="E17" s="857">
        <f>SUM('7. Op Exp'!D39:D43)</f>
        <v>0</v>
      </c>
      <c r="F17" s="834">
        <v>125</v>
      </c>
      <c r="G17" s="341" t="s">
        <v>98</v>
      </c>
    </row>
    <row r="18" spans="2:9" ht="26.25" customHeight="1">
      <c r="B18" s="901" t="s">
        <v>322</v>
      </c>
      <c r="C18" s="180">
        <v>2.4</v>
      </c>
      <c r="D18" s="857">
        <f>-SUM('6. Op Inc (type)'!C46:C50)</f>
        <v>0</v>
      </c>
      <c r="E18" s="857">
        <f>-SUM('6. Op Inc (type)'!D46:D50)</f>
        <v>0</v>
      </c>
      <c r="F18" s="1127">
        <v>130</v>
      </c>
      <c r="G18" s="658" t="s">
        <v>43</v>
      </c>
    </row>
    <row r="19" spans="2:9" ht="26.25" customHeight="1">
      <c r="B19" s="1149" t="s">
        <v>1383</v>
      </c>
      <c r="C19" s="1125"/>
      <c r="D19" s="1124">
        <f>-SUM('6. Op Inc (type)'!C41:C45)+SUM('7. Op Exp'!C49:C53)</f>
        <v>0</v>
      </c>
      <c r="E19" s="1126">
        <f>-SUM('6. Op Inc (type)'!D41:D45)+SUM('7. Op Exp'!D49:D53)</f>
        <v>0</v>
      </c>
      <c r="F19" s="1128" t="s">
        <v>1109</v>
      </c>
      <c r="G19" s="1129" t="s">
        <v>614</v>
      </c>
    </row>
    <row r="20" spans="2:9" ht="26.25" customHeight="1">
      <c r="B20" s="901" t="s">
        <v>1264</v>
      </c>
      <c r="C20" s="174"/>
      <c r="D20" s="829"/>
      <c r="E20" s="827"/>
      <c r="F20" s="335" t="s">
        <v>987</v>
      </c>
      <c r="G20" s="863" t="s">
        <v>43</v>
      </c>
    </row>
    <row r="21" spans="2:9" ht="26.25" customHeight="1">
      <c r="B21" s="901" t="s">
        <v>1065</v>
      </c>
      <c r="C21" s="174"/>
      <c r="D21" s="829"/>
      <c r="E21" s="827"/>
      <c r="F21" s="834" t="s">
        <v>995</v>
      </c>
      <c r="G21" s="858" t="s">
        <v>195</v>
      </c>
      <c r="I21" s="181"/>
    </row>
    <row r="22" spans="2:9" ht="26.25" customHeight="1">
      <c r="B22" s="901" t="s">
        <v>1066</v>
      </c>
      <c r="C22" s="174"/>
      <c r="D22" s="829"/>
      <c r="E22" s="827"/>
      <c r="F22" s="834" t="s">
        <v>996</v>
      </c>
      <c r="G22" s="858" t="s">
        <v>195</v>
      </c>
    </row>
    <row r="23" spans="2:9" ht="26.25" customHeight="1">
      <c r="B23" s="901" t="s">
        <v>323</v>
      </c>
      <c r="C23" s="174"/>
      <c r="D23" s="511"/>
      <c r="E23" s="511"/>
      <c r="F23" s="834">
        <v>140</v>
      </c>
      <c r="G23" s="848" t="s">
        <v>182</v>
      </c>
    </row>
    <row r="24" spans="2:9" ht="26.25" customHeight="1">
      <c r="B24" s="693" t="s">
        <v>324</v>
      </c>
      <c r="C24" s="903"/>
      <c r="D24" s="829"/>
      <c r="E24" s="827"/>
      <c r="F24" s="834">
        <v>145</v>
      </c>
      <c r="G24" s="848" t="s">
        <v>182</v>
      </c>
    </row>
    <row r="25" spans="2:9" ht="26.25" customHeight="1">
      <c r="B25" s="693" t="s">
        <v>325</v>
      </c>
      <c r="C25" s="903"/>
      <c r="D25" s="829"/>
      <c r="E25" s="827"/>
      <c r="F25" s="834">
        <v>150</v>
      </c>
      <c r="G25" s="341" t="s">
        <v>100</v>
      </c>
    </row>
    <row r="26" spans="2:9" ht="26.25" customHeight="1">
      <c r="B26" s="693" t="s">
        <v>326</v>
      </c>
      <c r="C26" s="903"/>
      <c r="D26" s="829"/>
      <c r="E26" s="827"/>
      <c r="F26" s="834">
        <v>155</v>
      </c>
      <c r="G26" s="341" t="s">
        <v>100</v>
      </c>
    </row>
    <row r="27" spans="2:9" ht="26.25" customHeight="1">
      <c r="B27" s="693" t="s">
        <v>327</v>
      </c>
      <c r="C27" s="903"/>
      <c r="D27" s="912"/>
      <c r="E27" s="923"/>
      <c r="F27" s="834">
        <v>160</v>
      </c>
      <c r="G27" s="341" t="s">
        <v>100</v>
      </c>
      <c r="H27" s="194"/>
    </row>
    <row r="28" spans="2:9" ht="26.25" customHeight="1">
      <c r="B28" s="693" t="s">
        <v>612</v>
      </c>
      <c r="C28" s="903"/>
      <c r="D28" s="829"/>
      <c r="E28" s="827"/>
      <c r="F28" s="834">
        <v>165</v>
      </c>
      <c r="G28" s="341" t="s">
        <v>100</v>
      </c>
    </row>
    <row r="29" spans="2:9" ht="26.25" customHeight="1">
      <c r="B29" s="693" t="s">
        <v>328</v>
      </c>
      <c r="C29" s="903"/>
      <c r="D29" s="829"/>
      <c r="E29" s="827"/>
      <c r="F29" s="834" t="s">
        <v>16</v>
      </c>
      <c r="G29" s="341" t="s">
        <v>100</v>
      </c>
    </row>
    <row r="30" spans="2:9" ht="26.25" customHeight="1">
      <c r="B30" s="693" t="s">
        <v>329</v>
      </c>
      <c r="C30" s="903"/>
      <c r="D30" s="912"/>
      <c r="E30" s="923"/>
      <c r="F30" s="834" t="s">
        <v>281</v>
      </c>
      <c r="G30" s="341" t="s">
        <v>100</v>
      </c>
      <c r="H30" s="194"/>
    </row>
    <row r="31" spans="2:9" ht="26.25" customHeight="1">
      <c r="B31" s="693" t="s">
        <v>331</v>
      </c>
      <c r="C31" s="903"/>
      <c r="D31" s="829"/>
      <c r="E31" s="827"/>
      <c r="F31" s="834" t="s">
        <v>17</v>
      </c>
      <c r="G31" s="341" t="s">
        <v>100</v>
      </c>
    </row>
    <row r="32" spans="2:9" ht="26.25" customHeight="1">
      <c r="B32" s="693" t="s">
        <v>656</v>
      </c>
      <c r="C32" s="903"/>
      <c r="D32" s="829"/>
      <c r="E32" s="827"/>
      <c r="F32" s="834" t="s">
        <v>282</v>
      </c>
      <c r="G32" s="341" t="s">
        <v>100</v>
      </c>
    </row>
    <row r="33" spans="2:7" ht="26.25" customHeight="1">
      <c r="B33" s="864" t="s">
        <v>961</v>
      </c>
      <c r="C33" s="903"/>
      <c r="D33" s="829"/>
      <c r="E33" s="827"/>
      <c r="F33" s="834" t="s">
        <v>998</v>
      </c>
      <c r="G33" s="341" t="s">
        <v>100</v>
      </c>
    </row>
    <row r="34" spans="2:7" ht="26.25" customHeight="1" thickBot="1">
      <c r="B34" s="864" t="s">
        <v>657</v>
      </c>
      <c r="C34" s="903"/>
      <c r="D34" s="829"/>
      <c r="E34" s="827"/>
      <c r="F34" s="834" t="s">
        <v>283</v>
      </c>
      <c r="G34" s="341" t="s">
        <v>100</v>
      </c>
    </row>
    <row r="35" spans="2:7" ht="26.25" customHeight="1">
      <c r="B35" s="862" t="s">
        <v>330</v>
      </c>
      <c r="C35" s="903"/>
      <c r="D35" s="443">
        <f>SUM(D14:D34)</f>
        <v>0</v>
      </c>
      <c r="E35" s="443">
        <f>SUM(E14:E34)</f>
        <v>0</v>
      </c>
      <c r="F35" s="834" t="s">
        <v>284</v>
      </c>
      <c r="G35" s="341" t="s">
        <v>100</v>
      </c>
    </row>
    <row r="36" spans="2:7" ht="26.25" customHeight="1">
      <c r="B36" s="862" t="s">
        <v>332</v>
      </c>
      <c r="C36" s="903"/>
      <c r="D36" s="175"/>
      <c r="E36" s="176"/>
      <c r="F36" s="865"/>
      <c r="G36" s="354"/>
    </row>
    <row r="37" spans="2:7" ht="26.25" customHeight="1">
      <c r="B37" s="693" t="s">
        <v>193</v>
      </c>
      <c r="C37" s="903"/>
      <c r="D37" s="829"/>
      <c r="E37" s="827"/>
      <c r="F37" s="834" t="s">
        <v>285</v>
      </c>
      <c r="G37" s="848" t="s">
        <v>182</v>
      </c>
    </row>
    <row r="38" spans="2:7" ht="26.25" customHeight="1">
      <c r="B38" s="693" t="s">
        <v>333</v>
      </c>
      <c r="C38" s="903"/>
      <c r="D38" s="829"/>
      <c r="E38" s="827"/>
      <c r="F38" s="834">
        <v>205</v>
      </c>
      <c r="G38" s="848" t="s">
        <v>43</v>
      </c>
    </row>
    <row r="39" spans="2:7" ht="26.25" customHeight="1">
      <c r="B39" s="693" t="s">
        <v>334</v>
      </c>
      <c r="C39" s="903"/>
      <c r="D39" s="829"/>
      <c r="E39" s="827"/>
      <c r="F39" s="834">
        <v>210</v>
      </c>
      <c r="G39" s="848" t="s">
        <v>182</v>
      </c>
    </row>
    <row r="40" spans="2:7" ht="26.25" customHeight="1">
      <c r="B40" s="693" t="s">
        <v>607</v>
      </c>
      <c r="C40" s="903"/>
      <c r="D40" s="829"/>
      <c r="E40" s="827"/>
      <c r="F40" s="834" t="s">
        <v>288</v>
      </c>
      <c r="G40" s="848" t="s">
        <v>43</v>
      </c>
    </row>
    <row r="41" spans="2:7" ht="26.25" customHeight="1">
      <c r="B41" s="693" t="s">
        <v>335</v>
      </c>
      <c r="C41" s="903"/>
      <c r="D41" s="829"/>
      <c r="E41" s="827"/>
      <c r="F41" s="834" t="s">
        <v>9</v>
      </c>
      <c r="G41" s="848" t="s">
        <v>182</v>
      </c>
    </row>
    <row r="42" spans="2:7" ht="26.25" customHeight="1">
      <c r="B42" s="693" t="s">
        <v>336</v>
      </c>
      <c r="C42" s="903"/>
      <c r="D42" s="829"/>
      <c r="E42" s="827"/>
      <c r="F42" s="834">
        <v>225</v>
      </c>
      <c r="G42" s="848" t="s">
        <v>43</v>
      </c>
    </row>
    <row r="43" spans="2:7" ht="26.25" customHeight="1">
      <c r="B43" s="693" t="s">
        <v>337</v>
      </c>
      <c r="C43" s="903"/>
      <c r="D43" s="829"/>
      <c r="E43" s="827"/>
      <c r="F43" s="834">
        <v>230</v>
      </c>
      <c r="G43" s="848" t="s">
        <v>182</v>
      </c>
    </row>
    <row r="44" spans="2:7" ht="26.25" customHeight="1">
      <c r="B44" s="693" t="s">
        <v>540</v>
      </c>
      <c r="C44" s="903"/>
      <c r="D44" s="829"/>
      <c r="E44" s="827"/>
      <c r="F44" s="834">
        <v>235</v>
      </c>
      <c r="G44" s="341" t="s">
        <v>100</v>
      </c>
    </row>
    <row r="45" spans="2:7" ht="26.25" customHeight="1">
      <c r="B45" s="693" t="s">
        <v>658</v>
      </c>
      <c r="C45" s="903"/>
      <c r="D45" s="829"/>
      <c r="E45" s="827"/>
      <c r="F45" s="834" t="s">
        <v>292</v>
      </c>
      <c r="G45" s="341" t="s">
        <v>100</v>
      </c>
    </row>
    <row r="46" spans="2:7" ht="26.25" customHeight="1" thickBot="1">
      <c r="B46" s="693" t="s">
        <v>596</v>
      </c>
      <c r="C46" s="903"/>
      <c r="D46" s="829"/>
      <c r="E46" s="827"/>
      <c r="F46" s="834" t="s">
        <v>293</v>
      </c>
      <c r="G46" s="341" t="s">
        <v>100</v>
      </c>
    </row>
    <row r="47" spans="2:7" ht="26.25" customHeight="1">
      <c r="B47" s="862" t="s">
        <v>338</v>
      </c>
      <c r="C47" s="903"/>
      <c r="D47" s="443">
        <f>SUM(D37:D46)</f>
        <v>0</v>
      </c>
      <c r="E47" s="443">
        <f>SUM(E37:E46)</f>
        <v>0</v>
      </c>
      <c r="F47" s="834" t="s">
        <v>294</v>
      </c>
      <c r="G47" s="341" t="s">
        <v>100</v>
      </c>
    </row>
    <row r="48" spans="2:7" ht="26.25" customHeight="1">
      <c r="B48" s="862" t="s">
        <v>659</v>
      </c>
      <c r="C48" s="903"/>
      <c r="D48" s="175"/>
      <c r="E48" s="176"/>
      <c r="F48" s="865"/>
      <c r="G48" s="866"/>
    </row>
    <row r="49" spans="2:7" ht="26.25" customHeight="1">
      <c r="B49" s="693" t="s">
        <v>339</v>
      </c>
      <c r="C49" s="903"/>
      <c r="D49" s="857">
        <f>'3. SOCITE'!C30</f>
        <v>0</v>
      </c>
      <c r="E49" s="857">
        <f>'3. SOCITE'!C61</f>
        <v>0</v>
      </c>
      <c r="F49" s="834" t="s">
        <v>295</v>
      </c>
      <c r="G49" s="341" t="s">
        <v>182</v>
      </c>
    </row>
    <row r="50" spans="2:7" ht="26.25" customHeight="1">
      <c r="B50" s="693" t="s">
        <v>340</v>
      </c>
      <c r="C50" s="903"/>
      <c r="D50" s="857">
        <f>'3. SOCITE'!C31</f>
        <v>0</v>
      </c>
      <c r="E50" s="857">
        <f>'3. SOCITE'!C62</f>
        <v>0</v>
      </c>
      <c r="F50" s="834" t="s">
        <v>296</v>
      </c>
      <c r="G50" s="341" t="s">
        <v>43</v>
      </c>
    </row>
    <row r="51" spans="2:7" ht="26.25" customHeight="1">
      <c r="B51" s="693" t="s">
        <v>1266</v>
      </c>
      <c r="C51" s="903"/>
      <c r="D51" s="829"/>
      <c r="E51" s="827"/>
      <c r="F51" s="834" t="s">
        <v>1265</v>
      </c>
      <c r="G51" s="341" t="s">
        <v>182</v>
      </c>
    </row>
    <row r="52" spans="2:7" ht="26.25" customHeight="1">
      <c r="B52" s="693" t="s">
        <v>962</v>
      </c>
      <c r="C52" s="903"/>
      <c r="D52" s="829"/>
      <c r="E52" s="827"/>
      <c r="F52" s="834" t="s">
        <v>297</v>
      </c>
      <c r="G52" s="341" t="s">
        <v>182</v>
      </c>
    </row>
    <row r="53" spans="2:7" ht="26.25" customHeight="1">
      <c r="B53" s="693" t="s">
        <v>916</v>
      </c>
      <c r="C53" s="903"/>
      <c r="D53" s="829"/>
      <c r="E53" s="827"/>
      <c r="F53" s="834" t="s">
        <v>999</v>
      </c>
      <c r="G53" s="341" t="s">
        <v>182</v>
      </c>
    </row>
    <row r="54" spans="2:7" ht="26.25" customHeight="1">
      <c r="B54" s="693" t="s">
        <v>1267</v>
      </c>
      <c r="C54" s="903"/>
      <c r="D54" s="829"/>
      <c r="E54" s="827"/>
      <c r="F54" s="834" t="s">
        <v>1268</v>
      </c>
      <c r="G54" s="1111" t="s">
        <v>43</v>
      </c>
    </row>
    <row r="55" spans="2:7" ht="26.25" customHeight="1">
      <c r="B55" s="693" t="s">
        <v>963</v>
      </c>
      <c r="C55" s="903"/>
      <c r="D55" s="829"/>
      <c r="E55" s="827"/>
      <c r="F55" s="834" t="s">
        <v>298</v>
      </c>
      <c r="G55" s="825" t="s">
        <v>43</v>
      </c>
    </row>
    <row r="56" spans="2:7" ht="26.25" customHeight="1">
      <c r="B56" s="693" t="s">
        <v>917</v>
      </c>
      <c r="C56" s="903"/>
      <c r="D56" s="829"/>
      <c r="E56" s="827"/>
      <c r="F56" s="834" t="s">
        <v>1000</v>
      </c>
      <c r="G56" s="848" t="s">
        <v>43</v>
      </c>
    </row>
    <row r="57" spans="2:7" ht="26.25" customHeight="1">
      <c r="B57" s="693" t="s">
        <v>194</v>
      </c>
      <c r="C57" s="903"/>
      <c r="D57" s="829"/>
      <c r="E57" s="827"/>
      <c r="F57" s="834" t="s">
        <v>299</v>
      </c>
      <c r="G57" s="341" t="s">
        <v>43</v>
      </c>
    </row>
    <row r="58" spans="2:7" ht="26.25" customHeight="1">
      <c r="B58" s="693" t="s">
        <v>918</v>
      </c>
      <c r="C58" s="903"/>
      <c r="D58" s="829"/>
      <c r="E58" s="827"/>
      <c r="F58" s="834" t="s">
        <v>1001</v>
      </c>
      <c r="G58" s="341" t="s">
        <v>182</v>
      </c>
    </row>
    <row r="59" spans="2:7" ht="26.25" customHeight="1">
      <c r="B59" s="693" t="s">
        <v>522</v>
      </c>
      <c r="C59" s="903"/>
      <c r="D59" s="829"/>
      <c r="E59" s="827"/>
      <c r="F59" s="834" t="s">
        <v>300</v>
      </c>
      <c r="G59" s="341" t="s">
        <v>43</v>
      </c>
    </row>
    <row r="60" spans="2:7" ht="26.25" customHeight="1">
      <c r="B60" s="693" t="s">
        <v>341</v>
      </c>
      <c r="C60" s="903"/>
      <c r="D60" s="829"/>
      <c r="E60" s="827"/>
      <c r="F60" s="834" t="s">
        <v>301</v>
      </c>
      <c r="G60" s="825" t="s">
        <v>43</v>
      </c>
    </row>
    <row r="61" spans="2:7" ht="26.25" customHeight="1">
      <c r="B61" s="693" t="s">
        <v>342</v>
      </c>
      <c r="C61" s="903"/>
      <c r="D61" s="829"/>
      <c r="E61" s="827"/>
      <c r="F61" s="834" t="s">
        <v>302</v>
      </c>
      <c r="G61" s="341" t="s">
        <v>43</v>
      </c>
    </row>
    <row r="62" spans="2:7" ht="26.25" customHeight="1">
      <c r="B62" s="693" t="s">
        <v>345</v>
      </c>
      <c r="C62" s="903"/>
      <c r="D62" s="829"/>
      <c r="E62" s="827"/>
      <c r="F62" s="834" t="s">
        <v>303</v>
      </c>
      <c r="G62" s="341" t="s">
        <v>99</v>
      </c>
    </row>
    <row r="63" spans="2:7" ht="26.25" customHeight="1">
      <c r="B63" s="693" t="s">
        <v>521</v>
      </c>
      <c r="C63" s="903"/>
      <c r="D63" s="829"/>
      <c r="E63" s="827"/>
      <c r="F63" s="834" t="s">
        <v>304</v>
      </c>
      <c r="G63" s="341" t="s">
        <v>43</v>
      </c>
    </row>
    <row r="64" spans="2:7" ht="26.25" customHeight="1">
      <c r="B64" s="693" t="s">
        <v>543</v>
      </c>
      <c r="C64" s="903"/>
      <c r="D64" s="829"/>
      <c r="E64" s="827"/>
      <c r="F64" s="834" t="s">
        <v>305</v>
      </c>
      <c r="G64" s="341" t="s">
        <v>100</v>
      </c>
    </row>
    <row r="65" spans="2:7" ht="26.25" customHeight="1" thickBot="1">
      <c r="B65" s="693" t="s">
        <v>615</v>
      </c>
      <c r="C65" s="903"/>
      <c r="D65" s="829"/>
      <c r="E65" s="827"/>
      <c r="F65" s="834" t="s">
        <v>18</v>
      </c>
      <c r="G65" s="341" t="s">
        <v>100</v>
      </c>
    </row>
    <row r="66" spans="2:7" ht="26.25" customHeight="1" thickBot="1">
      <c r="B66" s="862" t="s">
        <v>343</v>
      </c>
      <c r="C66" s="903"/>
      <c r="D66" s="443">
        <f>SUM(D49:D65)</f>
        <v>0</v>
      </c>
      <c r="E66" s="443">
        <f>SUM(E49:E65)</f>
        <v>0</v>
      </c>
      <c r="F66" s="834" t="s">
        <v>306</v>
      </c>
      <c r="G66" s="341" t="s">
        <v>100</v>
      </c>
    </row>
    <row r="67" spans="2:7" ht="26.25" customHeight="1">
      <c r="B67" s="862" t="s">
        <v>344</v>
      </c>
      <c r="C67" s="903"/>
      <c r="D67" s="443">
        <f>D35+D47+D66</f>
        <v>0</v>
      </c>
      <c r="E67" s="443">
        <f>E35+E47+E66</f>
        <v>0</v>
      </c>
      <c r="F67" s="834" t="s">
        <v>307</v>
      </c>
      <c r="G67" s="341" t="s">
        <v>100</v>
      </c>
    </row>
    <row r="68" spans="2:7" ht="26.25" customHeight="1">
      <c r="B68" s="862" t="s">
        <v>512</v>
      </c>
      <c r="C68" s="903"/>
      <c r="D68" s="857">
        <f>E71</f>
        <v>0</v>
      </c>
      <c r="E68" s="1132"/>
      <c r="F68" s="834" t="s">
        <v>541</v>
      </c>
      <c r="G68" s="658" t="s">
        <v>100</v>
      </c>
    </row>
    <row r="69" spans="2:7" ht="26.25" customHeight="1">
      <c r="B69" s="693" t="s">
        <v>663</v>
      </c>
      <c r="C69" s="903"/>
      <c r="D69" s="826"/>
      <c r="E69" s="826"/>
      <c r="F69" s="834" t="s">
        <v>664</v>
      </c>
      <c r="G69" s="858" t="s">
        <v>195</v>
      </c>
    </row>
    <row r="70" spans="2:7" ht="26.25" customHeight="1" thickBot="1">
      <c r="B70" s="693" t="s">
        <v>1335</v>
      </c>
      <c r="C70" s="464"/>
      <c r="D70" s="912"/>
      <c r="E70" s="511"/>
      <c r="F70" s="906" t="s">
        <v>1010</v>
      </c>
      <c r="G70" s="858" t="s">
        <v>195</v>
      </c>
    </row>
    <row r="71" spans="2:7" ht="23.25" customHeight="1">
      <c r="B71" s="501" t="s">
        <v>1465</v>
      </c>
      <c r="C71" s="867"/>
      <c r="D71" s="443">
        <f>SUM(D67:D70)</f>
        <v>0</v>
      </c>
      <c r="E71" s="443">
        <f>SUM(E67:E70)</f>
        <v>0</v>
      </c>
      <c r="F71" s="834" t="s">
        <v>542</v>
      </c>
      <c r="G71" s="490" t="s">
        <v>100</v>
      </c>
    </row>
  </sheetData>
  <sheetProtection password="F015" sheet="1" objects="1" scenarios="1"/>
  <customSheetViews>
    <customSheetView guid="{E4F26FFA-5313-49C9-9365-CBA576C57791}" scale="85" showGridLines="0" fitToPage="1" showRuler="0" topLeftCell="A4">
      <selection activeCell="D26" sqref="D26"/>
      <pageMargins left="0.74803149606299213" right="0.74803149606299213" top="0.98425196850393704" bottom="0.98425196850393704" header="0.51181102362204722" footer="0.51181102362204722"/>
      <pageSetup paperSize="9" scale="76" orientation="portrait" horizontalDpi="300" verticalDpi="300" r:id="rId1"/>
      <headerFooter alignWithMargins="0"/>
    </customSheetView>
  </customSheetViews>
  <phoneticPr fontId="0" type="noConversion"/>
  <pageMargins left="0.74803149606299213" right="0.35433070866141736" top="0.35433070866141736" bottom="0.39370078740157483" header="0.19685039370078741" footer="0.19685039370078741"/>
  <pageSetup paperSize="9" scale="67" fitToHeight="2" orientation="portrait" horizontalDpi="300" verticalDpi="300" r:id="rId2"/>
  <headerFooter alignWithMargins="0"/>
  <rowBreaks count="1" manualBreakCount="1">
    <brk id="26" min="1" max="6" man="1"/>
  </rowBreaks>
  <colBreaks count="1" manualBreakCount="1">
    <brk id="1" max="104" man="1"/>
  </colBreaks>
  <ignoredErrors>
    <ignoredError sqref="F12:F14 F70:F71 F19:F43 F16:F17 F45:F69" numberStoredAsText="1"/>
    <ignoredError sqref="E14 E67 E48 E66"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65"/>
  <sheetViews>
    <sheetView showGridLines="0" zoomScale="80" zoomScaleNormal="80" workbookViewId="0"/>
  </sheetViews>
  <sheetFormatPr defaultColWidth="10.7109375" defaultRowHeight="12.75"/>
  <cols>
    <col min="1" max="1" width="4.5703125" style="22" customWidth="1"/>
    <col min="2" max="2" width="55.42578125" style="24" customWidth="1"/>
    <col min="3" max="3" width="13" style="22" customWidth="1"/>
    <col min="4" max="8" width="13.28515625" style="22" customWidth="1"/>
    <col min="9" max="11" width="13.28515625" customWidth="1"/>
    <col min="12" max="13" width="13.140625" customWidth="1"/>
    <col min="14" max="24" width="13" customWidth="1"/>
  </cols>
  <sheetData>
    <row r="1" spans="1:8" ht="15.75">
      <c r="A1" s="33"/>
      <c r="B1" s="42" t="s">
        <v>158</v>
      </c>
      <c r="C1" s="33"/>
      <c r="D1" s="33"/>
      <c r="E1" s="33"/>
      <c r="F1" s="33"/>
      <c r="G1" s="33"/>
      <c r="H1" s="33"/>
    </row>
    <row r="2" spans="1:8">
      <c r="A2" s="33"/>
      <c r="B2" s="43"/>
      <c r="C2" s="33"/>
      <c r="D2" s="33"/>
      <c r="E2" s="33"/>
      <c r="F2" s="33"/>
      <c r="G2" s="33"/>
      <c r="H2" s="33"/>
    </row>
    <row r="3" spans="1:8">
      <c r="A3" s="33"/>
      <c r="B3" s="44" t="s">
        <v>1456</v>
      </c>
      <c r="C3" s="33"/>
      <c r="D3" s="33"/>
      <c r="E3" s="33"/>
      <c r="F3" s="33"/>
      <c r="G3" s="33"/>
      <c r="H3" s="33"/>
    </row>
    <row r="4" spans="1:8">
      <c r="A4" s="33"/>
      <c r="B4" s="101" t="s">
        <v>699</v>
      </c>
      <c r="C4" s="33"/>
      <c r="D4" s="33"/>
      <c r="E4" s="33"/>
      <c r="F4" s="33"/>
      <c r="G4" s="33"/>
      <c r="H4" s="33"/>
    </row>
    <row r="5" spans="1:8">
      <c r="A5" s="33"/>
      <c r="B5" s="33"/>
      <c r="C5" s="33"/>
      <c r="D5" s="33"/>
      <c r="E5" s="33"/>
      <c r="F5" s="33"/>
      <c r="G5" s="33"/>
      <c r="H5" s="33"/>
    </row>
    <row r="6" spans="1:8">
      <c r="A6" s="33"/>
      <c r="B6" s="68" t="s">
        <v>48</v>
      </c>
      <c r="C6" s="33"/>
      <c r="D6" s="33"/>
      <c r="E6" s="33"/>
      <c r="F6" s="33"/>
      <c r="G6" s="33"/>
      <c r="H6" s="33"/>
    </row>
    <row r="7" spans="1:8">
      <c r="A7" s="33"/>
      <c r="B7" s="41"/>
      <c r="C7" s="33"/>
      <c r="D7" s="33"/>
      <c r="E7" s="33"/>
      <c r="F7" s="33"/>
      <c r="G7" s="33"/>
      <c r="H7" s="53"/>
    </row>
    <row r="8" spans="1:8">
      <c r="A8" s="33"/>
      <c r="B8" s="38"/>
      <c r="C8" s="33"/>
      <c r="D8" s="33"/>
      <c r="E8" s="1239" t="s">
        <v>1635</v>
      </c>
      <c r="F8" s="1239">
        <v>1</v>
      </c>
      <c r="G8" s="33"/>
      <c r="H8" s="33"/>
    </row>
    <row r="9" spans="1:8">
      <c r="A9" s="33"/>
      <c r="B9" s="802"/>
      <c r="C9" s="843" t="s">
        <v>468</v>
      </c>
      <c r="D9" s="835" t="s">
        <v>469</v>
      </c>
      <c r="E9" s="835" t="s">
        <v>95</v>
      </c>
      <c r="F9" s="696"/>
      <c r="G9" s="67"/>
      <c r="H9" s="33"/>
    </row>
    <row r="10" spans="1:8">
      <c r="A10" s="33"/>
      <c r="B10" s="426" t="s">
        <v>452</v>
      </c>
      <c r="C10" s="873" t="s">
        <v>1172</v>
      </c>
      <c r="D10" s="873" t="s">
        <v>1116</v>
      </c>
      <c r="E10" s="874" t="s">
        <v>3</v>
      </c>
      <c r="F10" s="281"/>
      <c r="G10" s="67"/>
      <c r="H10" s="33"/>
    </row>
    <row r="11" spans="1:8" ht="33.75" customHeight="1">
      <c r="A11" s="33"/>
      <c r="B11" s="419" t="s">
        <v>347</v>
      </c>
      <c r="C11" s="453" t="s">
        <v>33</v>
      </c>
      <c r="D11" s="453" t="s">
        <v>33</v>
      </c>
      <c r="E11" s="455"/>
      <c r="F11" s="281" t="s">
        <v>141</v>
      </c>
      <c r="G11" s="67"/>
      <c r="H11" s="33"/>
    </row>
    <row r="12" spans="1:8">
      <c r="A12" s="33"/>
      <c r="B12" s="419"/>
      <c r="C12" s="453" t="s">
        <v>97</v>
      </c>
      <c r="D12" s="453" t="s">
        <v>97</v>
      </c>
      <c r="E12" s="683" t="s">
        <v>96</v>
      </c>
      <c r="F12" s="281" t="s">
        <v>142</v>
      </c>
      <c r="G12" s="67"/>
      <c r="H12" s="33"/>
    </row>
    <row r="13" spans="1:8" ht="25.5" customHeight="1">
      <c r="A13" s="33"/>
      <c r="B13" s="882" t="s">
        <v>86</v>
      </c>
      <c r="C13" s="883"/>
      <c r="D13" s="883"/>
      <c r="E13" s="883"/>
      <c r="F13" s="884"/>
      <c r="G13" s="71"/>
      <c r="H13" s="33"/>
    </row>
    <row r="14" spans="1:8" ht="25.5" customHeight="1">
      <c r="A14" s="33"/>
      <c r="B14" s="876" t="s">
        <v>125</v>
      </c>
      <c r="C14" s="829"/>
      <c r="D14" s="827"/>
      <c r="E14" s="834">
        <v>100</v>
      </c>
      <c r="F14" s="848" t="s">
        <v>98</v>
      </c>
      <c r="G14" s="70"/>
      <c r="H14" s="33"/>
    </row>
    <row r="15" spans="1:8" ht="25.5" customHeight="1">
      <c r="A15" s="33"/>
      <c r="B15" s="876" t="s">
        <v>126</v>
      </c>
      <c r="C15" s="829"/>
      <c r="D15" s="827"/>
      <c r="E15" s="834" t="s">
        <v>274</v>
      </c>
      <c r="F15" s="848" t="s">
        <v>98</v>
      </c>
      <c r="G15" s="70"/>
      <c r="H15" s="33"/>
    </row>
    <row r="16" spans="1:8" ht="25.5" customHeight="1">
      <c r="A16" s="33"/>
      <c r="B16" s="876" t="s">
        <v>110</v>
      </c>
      <c r="C16" s="829"/>
      <c r="D16" s="827"/>
      <c r="E16" s="834" t="s">
        <v>31</v>
      </c>
      <c r="F16" s="848" t="s">
        <v>98</v>
      </c>
      <c r="G16" s="70"/>
      <c r="H16" s="33"/>
    </row>
    <row r="17" spans="1:8" ht="25.5" customHeight="1">
      <c r="A17" s="33"/>
      <c r="B17" s="876" t="s">
        <v>111</v>
      </c>
      <c r="C17" s="829"/>
      <c r="D17" s="827"/>
      <c r="E17" s="834" t="s">
        <v>275</v>
      </c>
      <c r="F17" s="877" t="s">
        <v>98</v>
      </c>
      <c r="G17" s="69"/>
      <c r="H17" s="33"/>
    </row>
    <row r="18" spans="1:8" ht="25.5" customHeight="1">
      <c r="A18" s="33"/>
      <c r="B18" s="876" t="s">
        <v>1467</v>
      </c>
      <c r="C18" s="829"/>
      <c r="D18" s="827"/>
      <c r="E18" s="834" t="s">
        <v>32</v>
      </c>
      <c r="F18" s="848" t="s">
        <v>98</v>
      </c>
      <c r="G18" s="70"/>
      <c r="H18" s="33"/>
    </row>
    <row r="19" spans="1:8" ht="25.5" customHeight="1">
      <c r="A19" s="33"/>
      <c r="B19" s="875" t="s">
        <v>87</v>
      </c>
      <c r="C19" s="357"/>
      <c r="D19" s="357"/>
      <c r="E19" s="359"/>
      <c r="F19" s="878"/>
      <c r="G19" s="70"/>
      <c r="H19" s="33"/>
    </row>
    <row r="20" spans="1:8" ht="25.5" customHeight="1">
      <c r="A20" s="33"/>
      <c r="B20" s="876" t="s">
        <v>164</v>
      </c>
      <c r="C20" s="829"/>
      <c r="D20" s="827"/>
      <c r="E20" s="834" t="s">
        <v>276</v>
      </c>
      <c r="F20" s="848" t="s">
        <v>98</v>
      </c>
      <c r="G20" s="70"/>
      <c r="H20" s="33"/>
    </row>
    <row r="21" spans="1:8" ht="25.5" customHeight="1">
      <c r="A21" s="33"/>
      <c r="B21" s="876" t="s">
        <v>163</v>
      </c>
      <c r="C21" s="829"/>
      <c r="D21" s="827"/>
      <c r="E21" s="834" t="s">
        <v>4</v>
      </c>
      <c r="F21" s="848" t="s">
        <v>98</v>
      </c>
      <c r="G21" s="70"/>
      <c r="H21" s="33"/>
    </row>
    <row r="22" spans="1:8" ht="34.5" customHeight="1">
      <c r="A22" s="33"/>
      <c r="B22" s="879" t="s">
        <v>165</v>
      </c>
      <c r="C22" s="829"/>
      <c r="D22" s="827"/>
      <c r="E22" s="834" t="s">
        <v>277</v>
      </c>
      <c r="F22" s="848" t="s">
        <v>98</v>
      </c>
      <c r="G22" s="70"/>
      <c r="H22" s="33"/>
    </row>
    <row r="23" spans="1:8" ht="34.5" customHeight="1">
      <c r="A23" s="33"/>
      <c r="B23" s="879" t="s">
        <v>166</v>
      </c>
      <c r="C23" s="829"/>
      <c r="D23" s="827"/>
      <c r="E23" s="834" t="s">
        <v>5</v>
      </c>
      <c r="F23" s="848" t="s">
        <v>98</v>
      </c>
      <c r="G23" s="70"/>
      <c r="H23" s="33"/>
    </row>
    <row r="24" spans="1:8" ht="25.5" customHeight="1">
      <c r="A24" s="33"/>
      <c r="B24" s="879" t="s">
        <v>168</v>
      </c>
      <c r="C24" s="829"/>
      <c r="D24" s="827"/>
      <c r="E24" s="834" t="s">
        <v>278</v>
      </c>
      <c r="F24" s="848" t="s">
        <v>98</v>
      </c>
      <c r="G24" s="70"/>
      <c r="H24" s="33"/>
    </row>
    <row r="25" spans="1:8" ht="25.5" customHeight="1">
      <c r="A25" s="141"/>
      <c r="B25" s="875" t="s">
        <v>1086</v>
      </c>
      <c r="C25" s="357"/>
      <c r="D25" s="357"/>
      <c r="E25" s="359"/>
      <c r="F25" s="878"/>
      <c r="G25" s="145"/>
      <c r="H25" s="141"/>
    </row>
    <row r="26" spans="1:8" ht="25.5" customHeight="1">
      <c r="A26" s="141"/>
      <c r="B26" s="876" t="s">
        <v>1087</v>
      </c>
      <c r="C26" s="829"/>
      <c r="D26" s="827"/>
      <c r="E26" s="834" t="s">
        <v>6</v>
      </c>
      <c r="F26" s="848" t="s">
        <v>98</v>
      </c>
      <c r="G26" s="145"/>
      <c r="H26" s="141"/>
    </row>
    <row r="27" spans="1:8" ht="25.5" customHeight="1">
      <c r="A27" s="141"/>
      <c r="B27" s="876" t="s">
        <v>1088</v>
      </c>
      <c r="C27" s="829"/>
      <c r="D27" s="827"/>
      <c r="E27" s="834" t="s">
        <v>279</v>
      </c>
      <c r="F27" s="848" t="s">
        <v>98</v>
      </c>
      <c r="G27" s="145"/>
      <c r="H27" s="141"/>
    </row>
    <row r="28" spans="1:8" ht="25.5" customHeight="1">
      <c r="A28" s="141"/>
      <c r="B28" s="876" t="s">
        <v>1064</v>
      </c>
      <c r="C28" s="829"/>
      <c r="D28" s="827"/>
      <c r="E28" s="834" t="s">
        <v>7</v>
      </c>
      <c r="F28" s="848" t="s">
        <v>98</v>
      </c>
      <c r="G28" s="145"/>
      <c r="H28" s="141"/>
    </row>
    <row r="29" spans="1:8" ht="25.5" customHeight="1">
      <c r="A29" s="141"/>
      <c r="B29" s="875" t="s">
        <v>1091</v>
      </c>
      <c r="C29" s="359"/>
      <c r="D29" s="359"/>
      <c r="E29" s="359"/>
      <c r="F29" s="878"/>
      <c r="G29" s="145"/>
      <c r="H29" s="141"/>
    </row>
    <row r="30" spans="1:8" ht="25.5" customHeight="1">
      <c r="A30" s="141"/>
      <c r="B30" s="876" t="s">
        <v>1089</v>
      </c>
      <c r="C30" s="829"/>
      <c r="D30" s="827"/>
      <c r="E30" s="834" t="s">
        <v>17</v>
      </c>
      <c r="F30" s="848" t="s">
        <v>98</v>
      </c>
      <c r="G30" s="145"/>
      <c r="H30" s="141"/>
    </row>
    <row r="31" spans="1:8" ht="25.5" customHeight="1">
      <c r="A31" s="141"/>
      <c r="B31" s="876" t="s">
        <v>1090</v>
      </c>
      <c r="C31" s="829"/>
      <c r="D31" s="827"/>
      <c r="E31" s="834" t="s">
        <v>283</v>
      </c>
      <c r="F31" s="848" t="s">
        <v>98</v>
      </c>
      <c r="G31" s="145"/>
      <c r="H31" s="141"/>
    </row>
    <row r="32" spans="1:8" ht="25.5" customHeight="1">
      <c r="A32" s="33"/>
      <c r="B32" s="875" t="s">
        <v>167</v>
      </c>
      <c r="C32" s="357"/>
      <c r="D32" s="357"/>
      <c r="E32" s="359"/>
      <c r="F32" s="878"/>
      <c r="G32" s="70"/>
      <c r="H32" s="33"/>
    </row>
    <row r="33" spans="1:8" ht="25.5" customHeight="1">
      <c r="A33" s="33"/>
      <c r="B33" s="876" t="s">
        <v>157</v>
      </c>
      <c r="C33" s="829"/>
      <c r="D33" s="827"/>
      <c r="E33" s="834" t="s">
        <v>286</v>
      </c>
      <c r="F33" s="848" t="s">
        <v>98</v>
      </c>
      <c r="G33" s="70"/>
      <c r="H33" s="33"/>
    </row>
    <row r="34" spans="1:8" ht="25.5" customHeight="1" thickBot="1">
      <c r="A34" s="33"/>
      <c r="B34" s="880" t="s">
        <v>1466</v>
      </c>
      <c r="C34" s="829"/>
      <c r="D34" s="827"/>
      <c r="E34" s="834" t="s">
        <v>287</v>
      </c>
      <c r="F34" s="848" t="s">
        <v>98</v>
      </c>
      <c r="G34" s="70"/>
      <c r="H34" s="33"/>
    </row>
    <row r="35" spans="1:8" ht="25.5" customHeight="1">
      <c r="A35" s="33"/>
      <c r="B35" s="881" t="s">
        <v>348</v>
      </c>
      <c r="C35" s="443">
        <f>SUM(C14:C34)</f>
        <v>0</v>
      </c>
      <c r="D35" s="443">
        <f t="shared" ref="D35" si="0">SUM(D14:D34)</f>
        <v>0</v>
      </c>
      <c r="E35" s="834" t="s">
        <v>9</v>
      </c>
      <c r="F35" s="848" t="s">
        <v>98</v>
      </c>
      <c r="G35" s="70"/>
      <c r="H35" s="33"/>
    </row>
    <row r="36" spans="1:8" s="1130" customFormat="1">
      <c r="A36" s="1107"/>
      <c r="B36" s="47"/>
      <c r="C36" s="1236"/>
      <c r="D36" s="1236"/>
      <c r="F36" s="148"/>
      <c r="G36" s="145"/>
      <c r="H36" s="1107"/>
    </row>
    <row r="37" spans="1:8">
      <c r="A37" s="33"/>
      <c r="B37" s="41"/>
      <c r="C37" s="33"/>
      <c r="D37" s="33"/>
      <c r="E37" s="1239" t="s">
        <v>1635</v>
      </c>
      <c r="F37" s="1239">
        <v>3</v>
      </c>
      <c r="G37" s="33"/>
      <c r="H37" s="53"/>
    </row>
    <row r="38" spans="1:8">
      <c r="A38" s="33"/>
      <c r="B38" s="850"/>
      <c r="C38" s="835" t="s">
        <v>1129</v>
      </c>
      <c r="D38" s="835" t="s">
        <v>1130</v>
      </c>
      <c r="E38" s="835" t="s">
        <v>95</v>
      </c>
      <c r="F38" s="696"/>
      <c r="G38" s="33"/>
      <c r="H38" s="33"/>
    </row>
    <row r="39" spans="1:8">
      <c r="A39" s="33"/>
      <c r="B39" s="888" t="s">
        <v>893</v>
      </c>
      <c r="C39" s="696" t="s">
        <v>1172</v>
      </c>
      <c r="D39" s="696" t="s">
        <v>1116</v>
      </c>
      <c r="E39" s="696"/>
      <c r="F39" s="281"/>
      <c r="G39" s="33"/>
      <c r="H39" s="33"/>
    </row>
    <row r="40" spans="1:8">
      <c r="A40" s="33"/>
      <c r="B40" s="888"/>
      <c r="C40" s="889" t="s">
        <v>33</v>
      </c>
      <c r="D40" s="889" t="s">
        <v>33</v>
      </c>
      <c r="E40" s="452"/>
      <c r="F40" s="281" t="s">
        <v>141</v>
      </c>
      <c r="G40" s="33"/>
      <c r="H40" s="33"/>
    </row>
    <row r="41" spans="1:8">
      <c r="A41" s="33"/>
      <c r="B41" s="890"/>
      <c r="C41" s="452" t="s">
        <v>97</v>
      </c>
      <c r="D41" s="452" t="s">
        <v>97</v>
      </c>
      <c r="E41" s="834" t="s">
        <v>96</v>
      </c>
      <c r="F41" s="452" t="s">
        <v>142</v>
      </c>
      <c r="G41" s="33"/>
      <c r="H41" s="33"/>
    </row>
    <row r="42" spans="1:8" ht="21" customHeight="1">
      <c r="A42" s="33"/>
      <c r="B42" s="882" t="s">
        <v>1418</v>
      </c>
      <c r="C42" s="891"/>
      <c r="D42" s="891"/>
      <c r="E42" s="892"/>
      <c r="F42" s="848"/>
      <c r="G42" s="33"/>
      <c r="H42" s="33"/>
    </row>
    <row r="43" spans="1:8" ht="33.75" customHeight="1">
      <c r="A43" s="1107"/>
      <c r="B43" s="1074" t="s">
        <v>1424</v>
      </c>
      <c r="C43" s="829"/>
      <c r="D43" s="827"/>
      <c r="E43" s="834">
        <v>100</v>
      </c>
      <c r="F43" s="848" t="s">
        <v>182</v>
      </c>
      <c r="G43" s="33"/>
      <c r="H43" s="33"/>
    </row>
    <row r="44" spans="1:8" s="1130" customFormat="1" ht="21.75" customHeight="1">
      <c r="A44" s="1107"/>
      <c r="B44" s="1017" t="s">
        <v>1420</v>
      </c>
      <c r="C44" s="1134"/>
      <c r="D44" s="1132"/>
      <c r="E44" s="1121" t="s">
        <v>274</v>
      </c>
      <c r="F44" s="848" t="s">
        <v>182</v>
      </c>
      <c r="G44" s="1107"/>
      <c r="H44" s="1107"/>
    </row>
    <row r="45" spans="1:8" ht="21" customHeight="1" thickBot="1">
      <c r="A45" s="1107"/>
      <c r="B45" s="1017" t="s">
        <v>1421</v>
      </c>
      <c r="C45" s="829"/>
      <c r="D45" s="827"/>
      <c r="E45" s="834" t="s">
        <v>1002</v>
      </c>
      <c r="F45" s="848" t="s">
        <v>182</v>
      </c>
      <c r="G45" s="33"/>
      <c r="H45" s="33"/>
    </row>
    <row r="46" spans="1:8" ht="21" customHeight="1">
      <c r="A46" s="33"/>
      <c r="B46" s="855" t="s">
        <v>38</v>
      </c>
      <c r="C46" s="443">
        <f>SUM(C43:C45)</f>
        <v>0</v>
      </c>
      <c r="D46" s="443">
        <f>SUM(D43:D45)</f>
        <v>0</v>
      </c>
      <c r="E46" s="834">
        <v>110</v>
      </c>
      <c r="F46" s="848" t="s">
        <v>182</v>
      </c>
      <c r="G46" s="33"/>
      <c r="H46" s="33"/>
    </row>
    <row r="47" spans="1:8" ht="21" customHeight="1">
      <c r="A47" s="33"/>
      <c r="B47" s="882" t="s">
        <v>1419</v>
      </c>
      <c r="C47" s="891"/>
      <c r="D47" s="891"/>
      <c r="E47" s="892"/>
      <c r="F47" s="848"/>
      <c r="G47" s="33"/>
      <c r="H47" s="33"/>
    </row>
    <row r="48" spans="1:8" ht="21" customHeight="1">
      <c r="A48" s="141"/>
      <c r="B48" s="893" t="s">
        <v>1174</v>
      </c>
      <c r="C48" s="891"/>
      <c r="D48" s="891"/>
      <c r="E48" s="892"/>
      <c r="F48" s="848"/>
      <c r="G48" s="141"/>
      <c r="H48" s="141"/>
    </row>
    <row r="49" spans="1:8" ht="21" customHeight="1">
      <c r="A49" s="33"/>
      <c r="B49" s="894" t="s">
        <v>218</v>
      </c>
      <c r="C49" s="829"/>
      <c r="D49" s="827"/>
      <c r="E49" s="834">
        <v>115</v>
      </c>
      <c r="F49" s="848" t="s">
        <v>182</v>
      </c>
      <c r="G49" s="33"/>
      <c r="H49" s="33"/>
    </row>
    <row r="50" spans="1:8" ht="21" customHeight="1">
      <c r="A50" s="33"/>
      <c r="B50" s="894" t="s">
        <v>219</v>
      </c>
      <c r="C50" s="829"/>
      <c r="D50" s="827"/>
      <c r="E50" s="834">
        <v>120</v>
      </c>
      <c r="F50" s="848" t="s">
        <v>182</v>
      </c>
      <c r="G50" s="33"/>
      <c r="H50" s="33"/>
    </row>
    <row r="51" spans="1:8" ht="21" customHeight="1" thickBot="1">
      <c r="A51" s="33"/>
      <c r="B51" s="894" t="s">
        <v>220</v>
      </c>
      <c r="C51" s="829"/>
      <c r="D51" s="827"/>
      <c r="E51" s="834">
        <v>125</v>
      </c>
      <c r="F51" s="848" t="s">
        <v>182</v>
      </c>
      <c r="G51" s="33"/>
      <c r="H51" s="33"/>
    </row>
    <row r="52" spans="1:8" ht="21" customHeight="1">
      <c r="A52" s="141"/>
      <c r="B52" s="895" t="s">
        <v>1175</v>
      </c>
      <c r="C52" s="443">
        <f>SUM(C49:C51)</f>
        <v>0</v>
      </c>
      <c r="D52" s="443">
        <f t="shared" ref="D52" si="1">SUM(D49:D51)</f>
        <v>0</v>
      </c>
      <c r="E52" s="834">
        <v>140</v>
      </c>
      <c r="F52" s="848" t="s">
        <v>182</v>
      </c>
      <c r="G52" s="141"/>
      <c r="H52" s="141"/>
    </row>
    <row r="53" spans="1:8" ht="21" customHeight="1">
      <c r="A53" s="141"/>
      <c r="B53" s="893" t="s">
        <v>1176</v>
      </c>
      <c r="C53" s="891"/>
      <c r="D53" s="891"/>
      <c r="E53" s="892"/>
      <c r="F53" s="848"/>
      <c r="G53" s="141"/>
      <c r="H53" s="141"/>
    </row>
    <row r="54" spans="1:8" ht="21" customHeight="1">
      <c r="A54" s="141"/>
      <c r="B54" s="894" t="s">
        <v>218</v>
      </c>
      <c r="C54" s="829"/>
      <c r="D54" s="827"/>
      <c r="E54" s="834">
        <v>150</v>
      </c>
      <c r="F54" s="848" t="s">
        <v>182</v>
      </c>
      <c r="G54" s="141"/>
      <c r="H54" s="141"/>
    </row>
    <row r="55" spans="1:8" ht="21" customHeight="1">
      <c r="A55" s="141"/>
      <c r="B55" s="894" t="s">
        <v>219</v>
      </c>
      <c r="C55" s="829"/>
      <c r="D55" s="827"/>
      <c r="E55" s="834">
        <v>160</v>
      </c>
      <c r="F55" s="848" t="s">
        <v>182</v>
      </c>
      <c r="G55" s="141"/>
      <c r="H55" s="141"/>
    </row>
    <row r="56" spans="1:8" ht="21" customHeight="1" thickBot="1">
      <c r="A56" s="141"/>
      <c r="B56" s="894" t="s">
        <v>220</v>
      </c>
      <c r="C56" s="829"/>
      <c r="D56" s="827"/>
      <c r="E56" s="834">
        <v>170</v>
      </c>
      <c r="F56" s="848" t="s">
        <v>182</v>
      </c>
      <c r="G56" s="141"/>
      <c r="H56" s="141"/>
    </row>
    <row r="57" spans="1:8" ht="21" customHeight="1">
      <c r="A57" s="141"/>
      <c r="B57" s="895" t="s">
        <v>1175</v>
      </c>
      <c r="C57" s="443">
        <f>SUM(C54:C56)</f>
        <v>0</v>
      </c>
      <c r="D57" s="443">
        <f t="shared" ref="D57" si="2">SUM(D54:D56)</f>
        <v>0</v>
      </c>
      <c r="E57" s="834">
        <v>180</v>
      </c>
      <c r="F57" s="848" t="s">
        <v>182</v>
      </c>
      <c r="G57" s="141"/>
      <c r="H57" s="141"/>
    </row>
    <row r="58" spans="1:8" ht="21" customHeight="1">
      <c r="A58" s="141"/>
      <c r="B58" s="893" t="s">
        <v>1177</v>
      </c>
      <c r="C58" s="891"/>
      <c r="D58" s="891"/>
      <c r="E58" s="892"/>
      <c r="F58" s="848"/>
      <c r="G58" s="141"/>
      <c r="H58" s="141"/>
    </row>
    <row r="59" spans="1:8" ht="21" customHeight="1">
      <c r="A59" s="141"/>
      <c r="B59" s="894" t="s">
        <v>218</v>
      </c>
      <c r="C59" s="829"/>
      <c r="D59" s="827"/>
      <c r="E59" s="834">
        <v>190</v>
      </c>
      <c r="F59" s="848" t="s">
        <v>182</v>
      </c>
      <c r="G59" s="141"/>
      <c r="H59" s="141"/>
    </row>
    <row r="60" spans="1:8" ht="21" customHeight="1">
      <c r="A60" s="141"/>
      <c r="B60" s="894" t="s">
        <v>219</v>
      </c>
      <c r="C60" s="829"/>
      <c r="D60" s="827"/>
      <c r="E60" s="834">
        <v>200</v>
      </c>
      <c r="F60" s="848" t="s">
        <v>182</v>
      </c>
      <c r="G60" s="141"/>
      <c r="H60" s="141"/>
    </row>
    <row r="61" spans="1:8" ht="21" customHeight="1" thickBot="1">
      <c r="A61" s="141"/>
      <c r="B61" s="894" t="s">
        <v>220</v>
      </c>
      <c r="C61" s="829"/>
      <c r="D61" s="827"/>
      <c r="E61" s="834">
        <v>210</v>
      </c>
      <c r="F61" s="848" t="s">
        <v>182</v>
      </c>
      <c r="G61" s="141"/>
      <c r="H61" s="141"/>
    </row>
    <row r="62" spans="1:8" ht="21" customHeight="1" thickBot="1">
      <c r="A62" s="141"/>
      <c r="B62" s="895" t="s">
        <v>1175</v>
      </c>
      <c r="C62" s="443">
        <f>SUM(C59:C61)</f>
        <v>0</v>
      </c>
      <c r="D62" s="443">
        <f t="shared" ref="D62" si="3">SUM(D59:D61)</f>
        <v>0</v>
      </c>
      <c r="E62" s="834" t="s">
        <v>290</v>
      </c>
      <c r="F62" s="848" t="s">
        <v>182</v>
      </c>
      <c r="G62" s="141"/>
      <c r="H62" s="141"/>
    </row>
    <row r="63" spans="1:8" ht="21" customHeight="1">
      <c r="A63" s="33"/>
      <c r="B63" s="896" t="s">
        <v>346</v>
      </c>
      <c r="C63" s="443">
        <f>C52+C57+C62</f>
        <v>0</v>
      </c>
      <c r="D63" s="443">
        <f t="shared" ref="D63" si="4">D52+D57+D62</f>
        <v>0</v>
      </c>
      <c r="E63" s="834">
        <v>130</v>
      </c>
      <c r="F63" s="848" t="s">
        <v>182</v>
      </c>
      <c r="G63" s="33"/>
      <c r="H63" s="33"/>
    </row>
    <row r="64" spans="1:8">
      <c r="A64" s="33"/>
      <c r="B64" s="38"/>
      <c r="C64" s="33"/>
      <c r="D64" s="33"/>
      <c r="E64" s="33"/>
      <c r="F64" s="33"/>
      <c r="G64" s="33"/>
      <c r="H64" s="33"/>
    </row>
    <row r="65" spans="1:8">
      <c r="A65" s="33"/>
      <c r="B65" s="38"/>
      <c r="C65" s="33"/>
      <c r="D65" s="33"/>
      <c r="E65" s="33"/>
      <c r="F65" s="33"/>
      <c r="G65" s="33"/>
      <c r="H65" s="33"/>
    </row>
  </sheetData>
  <sheetProtection password="F015" sheet="1" objects="1" scenarios="1"/>
  <dataConsolidate/>
  <customSheetViews>
    <customSheetView guid="{E4F26FFA-5313-49C9-9365-CBA576C57791}" scale="85" showGridLines="0" fitToPage="1" showRuler="0" topLeftCell="A25">
      <selection activeCell="D45" sqref="D45"/>
      <pageMargins left="0.74803149606299213" right="0.74803149606299213" top="0.98425196850393704" bottom="0.98425196850393704" header="0.51181102362204722" footer="0.51181102362204722"/>
      <pageSetup paperSize="9" scale="70" orientation="portrait" horizontalDpi="300" verticalDpi="300" r:id="rId1"/>
      <headerFooter alignWithMargins="0"/>
    </customSheetView>
  </customSheetViews>
  <phoneticPr fontId="0" type="noConversion"/>
  <printOptions gridLinesSet="0"/>
  <pageMargins left="0.74803149606299213" right="0.35433070866141736" top="0.35433070866141736" bottom="0.39370078740157483" header="0.19685039370078741" footer="0.19685039370078741"/>
  <pageSetup paperSize="9" fitToHeight="0" orientation="landscape" horizontalDpi="300" verticalDpi="300" r:id="rId2"/>
  <headerFooter alignWithMargins="0"/>
  <ignoredErrors>
    <ignoredError sqref="E64 C46 E32:E35 D13 E15:E24 E26:E28 E30:E31 E44:E4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1">
    <pageSetUpPr fitToPage="1"/>
  </sheetPr>
  <dimension ref="A1:G66"/>
  <sheetViews>
    <sheetView showGridLines="0" zoomScale="80" zoomScaleNormal="80" workbookViewId="0"/>
  </sheetViews>
  <sheetFormatPr defaultColWidth="10.7109375" defaultRowHeight="12.75"/>
  <cols>
    <col min="1" max="1" width="4.5703125" style="20" customWidth="1"/>
    <col min="2" max="2" width="51.140625" style="15" customWidth="1"/>
    <col min="3" max="3" width="13.140625" style="20" customWidth="1"/>
    <col min="4" max="6" width="13" style="20" customWidth="1"/>
    <col min="7" max="16384" width="10.7109375" style="20"/>
  </cols>
  <sheetData>
    <row r="1" spans="1:6" ht="15.75">
      <c r="A1" s="32"/>
      <c r="B1" s="42" t="s">
        <v>158</v>
      </c>
      <c r="C1" s="32"/>
      <c r="D1" s="32"/>
    </row>
    <row r="2" spans="1:6">
      <c r="A2" s="32"/>
      <c r="B2" s="72"/>
      <c r="C2" s="32"/>
      <c r="D2" s="32"/>
    </row>
    <row r="3" spans="1:6">
      <c r="A3" s="32"/>
      <c r="B3" s="44" t="s">
        <v>1456</v>
      </c>
      <c r="C3" s="32"/>
      <c r="D3" s="32"/>
    </row>
    <row r="4" spans="1:6">
      <c r="A4" s="32"/>
      <c r="B4" s="101" t="s">
        <v>736</v>
      </c>
      <c r="C4" s="32"/>
      <c r="D4" s="32"/>
    </row>
    <row r="5" spans="1:6" ht="20.25">
      <c r="A5" s="32"/>
      <c r="B5" s="32"/>
      <c r="C5" s="1198"/>
      <c r="D5" s="32"/>
    </row>
    <row r="6" spans="1:6">
      <c r="A6" s="32"/>
      <c r="B6" s="44" t="s">
        <v>48</v>
      </c>
      <c r="C6" s="32"/>
      <c r="D6" s="32"/>
    </row>
    <row r="7" spans="1:6">
      <c r="A7" s="32"/>
      <c r="B7" s="41"/>
      <c r="C7" s="32"/>
      <c r="D7" s="32"/>
      <c r="E7" s="1241" t="s">
        <v>1635</v>
      </c>
      <c r="F7" s="1241">
        <v>1</v>
      </c>
    </row>
    <row r="8" spans="1:6">
      <c r="A8" s="32"/>
      <c r="B8" s="1044"/>
      <c r="C8" s="981" t="s">
        <v>467</v>
      </c>
      <c r="D8" s="981" t="s">
        <v>470</v>
      </c>
      <c r="E8" s="981" t="s">
        <v>95</v>
      </c>
      <c r="F8" s="1045"/>
    </row>
    <row r="9" spans="1:6" s="14" customFormat="1">
      <c r="A9" s="32"/>
      <c r="B9" s="430" t="s">
        <v>508</v>
      </c>
      <c r="C9" s="1068" t="s">
        <v>1172</v>
      </c>
      <c r="D9" s="1068" t="s">
        <v>1116</v>
      </c>
      <c r="E9" s="1069"/>
      <c r="F9" s="983"/>
    </row>
    <row r="10" spans="1:6" ht="45" customHeight="1">
      <c r="A10" s="32"/>
      <c r="B10" s="1070" t="s">
        <v>109</v>
      </c>
      <c r="C10" s="453" t="s">
        <v>33</v>
      </c>
      <c r="D10" s="455" t="s">
        <v>119</v>
      </c>
      <c r="E10" s="514"/>
      <c r="F10" s="983" t="s">
        <v>141</v>
      </c>
    </row>
    <row r="11" spans="1:6">
      <c r="A11" s="32"/>
      <c r="B11" s="509"/>
      <c r="C11" s="367" t="s">
        <v>97</v>
      </c>
      <c r="D11" s="367" t="s">
        <v>97</v>
      </c>
      <c r="E11" s="906" t="s">
        <v>96</v>
      </c>
      <c r="F11" s="492" t="s">
        <v>142</v>
      </c>
    </row>
    <row r="12" spans="1:6" ht="18.75" customHeight="1">
      <c r="A12" s="32"/>
      <c r="B12" s="542" t="s">
        <v>68</v>
      </c>
      <c r="C12" s="1196"/>
      <c r="D12" s="1205"/>
      <c r="E12" s="335">
        <v>100</v>
      </c>
      <c r="F12" s="1071" t="s">
        <v>98</v>
      </c>
    </row>
    <row r="13" spans="1:6" ht="18.75" customHeight="1">
      <c r="A13" s="32"/>
      <c r="B13" s="542" t="s">
        <v>138</v>
      </c>
      <c r="C13" s="1196"/>
      <c r="D13" s="1205"/>
      <c r="E13" s="906" t="s">
        <v>274</v>
      </c>
      <c r="F13" s="1072" t="s">
        <v>98</v>
      </c>
    </row>
    <row r="14" spans="1:6" ht="18.75" customHeight="1">
      <c r="A14" s="32"/>
      <c r="B14" s="542" t="s">
        <v>137</v>
      </c>
      <c r="C14" s="1196"/>
      <c r="D14" s="1205"/>
      <c r="E14" s="906" t="s">
        <v>31</v>
      </c>
      <c r="F14" s="1072" t="s">
        <v>98</v>
      </c>
    </row>
    <row r="15" spans="1:6" ht="18.75" customHeight="1">
      <c r="A15" s="32"/>
      <c r="B15" s="542" t="s">
        <v>192</v>
      </c>
      <c r="C15" s="1196"/>
      <c r="D15" s="1205"/>
      <c r="E15" s="906" t="s">
        <v>275</v>
      </c>
      <c r="F15" s="1072" t="s">
        <v>98</v>
      </c>
    </row>
    <row r="16" spans="1:6" ht="18.75" customHeight="1">
      <c r="A16" s="32"/>
      <c r="B16" s="542" t="s">
        <v>152</v>
      </c>
      <c r="C16" s="1196"/>
      <c r="D16" s="1205"/>
      <c r="E16" s="906" t="s">
        <v>32</v>
      </c>
      <c r="F16" s="1072" t="s">
        <v>98</v>
      </c>
    </row>
    <row r="17" spans="1:6" ht="18.75" customHeight="1">
      <c r="A17" s="32"/>
      <c r="B17" s="542" t="s">
        <v>184</v>
      </c>
      <c r="C17" s="1196"/>
      <c r="D17" s="1205"/>
      <c r="E17" s="906" t="s">
        <v>276</v>
      </c>
      <c r="F17" s="1072" t="s">
        <v>98</v>
      </c>
    </row>
    <row r="18" spans="1:6" ht="18.75" customHeight="1">
      <c r="A18" s="32"/>
      <c r="B18" s="542" t="s">
        <v>183</v>
      </c>
      <c r="C18" s="1196"/>
      <c r="D18" s="1205"/>
      <c r="E18" s="906" t="s">
        <v>4</v>
      </c>
      <c r="F18" s="1072" t="s">
        <v>98</v>
      </c>
    </row>
    <row r="19" spans="1:6" ht="18.75" customHeight="1">
      <c r="A19" s="32"/>
      <c r="B19" s="542" t="s">
        <v>153</v>
      </c>
      <c r="C19" s="1196"/>
      <c r="D19" s="1205"/>
      <c r="E19" s="906" t="s">
        <v>277</v>
      </c>
      <c r="F19" s="1071" t="s">
        <v>98</v>
      </c>
    </row>
    <row r="20" spans="1:6" ht="18.75" customHeight="1">
      <c r="A20" s="32"/>
      <c r="B20" s="542" t="s">
        <v>60</v>
      </c>
      <c r="C20" s="1196"/>
      <c r="D20" s="1205"/>
      <c r="E20" s="906" t="s">
        <v>5</v>
      </c>
      <c r="F20" s="1072" t="s">
        <v>98</v>
      </c>
    </row>
    <row r="21" spans="1:6" ht="18.75" customHeight="1">
      <c r="A21" s="32"/>
      <c r="B21" s="542" t="s">
        <v>61</v>
      </c>
      <c r="C21" s="1196"/>
      <c r="D21" s="1205"/>
      <c r="E21" s="906" t="s">
        <v>278</v>
      </c>
      <c r="F21" s="1072" t="s">
        <v>98</v>
      </c>
    </row>
    <row r="22" spans="1:6" ht="18.75" customHeight="1">
      <c r="A22" s="32"/>
      <c r="B22" s="542" t="s">
        <v>171</v>
      </c>
      <c r="C22" s="1196"/>
      <c r="D22" s="1205"/>
      <c r="E22" s="906" t="s">
        <v>6</v>
      </c>
      <c r="F22" s="1072" t="s">
        <v>98</v>
      </c>
    </row>
    <row r="23" spans="1:6" ht="18.75" customHeight="1" thickBot="1">
      <c r="A23" s="32"/>
      <c r="B23" s="542" t="s">
        <v>1468</v>
      </c>
      <c r="C23" s="1196"/>
      <c r="D23" s="1205"/>
      <c r="E23" s="906" t="s">
        <v>279</v>
      </c>
      <c r="F23" s="1072" t="s">
        <v>98</v>
      </c>
    </row>
    <row r="24" spans="1:6" ht="21.75" customHeight="1">
      <c r="A24" s="32"/>
      <c r="B24" s="1066" t="s">
        <v>348</v>
      </c>
      <c r="C24" s="443">
        <f t="shared" ref="C24" si="0">SUM(C12:C23)</f>
        <v>0</v>
      </c>
      <c r="D24" s="443">
        <f>SUM(D12:D23)</f>
        <v>0</v>
      </c>
      <c r="E24" s="906" t="s">
        <v>7</v>
      </c>
      <c r="F24" s="1067" t="s">
        <v>98</v>
      </c>
    </row>
    <row r="25" spans="1:6" s="139" customFormat="1" ht="21.75" customHeight="1">
      <c r="A25" s="1106"/>
      <c r="B25" s="45"/>
      <c r="C25" s="1236"/>
      <c r="D25" s="1236"/>
      <c r="E25" s="1130"/>
      <c r="F25" s="148"/>
    </row>
    <row r="26" spans="1:6">
      <c r="A26" s="140"/>
      <c r="B26" s="141"/>
      <c r="C26" s="141"/>
      <c r="D26" s="141"/>
      <c r="E26" s="1239" t="s">
        <v>1635</v>
      </c>
      <c r="F26" s="1239">
        <v>2</v>
      </c>
    </row>
    <row r="27" spans="1:6">
      <c r="A27" s="140"/>
      <c r="B27" s="1044"/>
      <c r="C27" s="981" t="s">
        <v>467</v>
      </c>
      <c r="D27" s="981" t="s">
        <v>470</v>
      </c>
      <c r="E27" s="981" t="s">
        <v>95</v>
      </c>
      <c r="F27" s="1045"/>
    </row>
    <row r="28" spans="1:6">
      <c r="A28" s="140"/>
      <c r="B28" s="430"/>
      <c r="C28" s="1068" t="s">
        <v>1172</v>
      </c>
      <c r="D28" s="1068" t="s">
        <v>1116</v>
      </c>
      <c r="E28" s="1069"/>
      <c r="F28" s="983"/>
    </row>
    <row r="29" spans="1:6" ht="45.75" customHeight="1">
      <c r="A29" s="140"/>
      <c r="B29" s="1073" t="s">
        <v>36</v>
      </c>
      <c r="C29" s="453" t="s">
        <v>33</v>
      </c>
      <c r="D29" s="455" t="s">
        <v>119</v>
      </c>
      <c r="E29" s="514"/>
      <c r="F29" s="983" t="s">
        <v>141</v>
      </c>
    </row>
    <row r="30" spans="1:6">
      <c r="A30" s="140"/>
      <c r="B30" s="887"/>
      <c r="C30" s="367" t="s">
        <v>97</v>
      </c>
      <c r="D30" s="367" t="s">
        <v>97</v>
      </c>
      <c r="E30" s="906" t="s">
        <v>96</v>
      </c>
      <c r="F30" s="492" t="s">
        <v>142</v>
      </c>
    </row>
    <row r="31" spans="1:6" ht="18.75" customHeight="1">
      <c r="A31" s="140"/>
      <c r="B31" s="926" t="s">
        <v>115</v>
      </c>
      <c r="C31" s="1196"/>
      <c r="D31" s="1205"/>
      <c r="E31" s="335" t="s">
        <v>285</v>
      </c>
      <c r="F31" s="1084" t="s">
        <v>98</v>
      </c>
    </row>
    <row r="32" spans="1:6" ht="18.75" customHeight="1">
      <c r="A32" s="140"/>
      <c r="B32" s="926" t="s">
        <v>114</v>
      </c>
      <c r="C32" s="1196"/>
      <c r="D32" s="1205"/>
      <c r="E32" s="906" t="s">
        <v>286</v>
      </c>
      <c r="F32" s="223" t="s">
        <v>98</v>
      </c>
    </row>
    <row r="33" spans="1:6" ht="39" customHeight="1">
      <c r="A33" s="140"/>
      <c r="B33" s="1074" t="s">
        <v>1399</v>
      </c>
      <c r="C33" s="1196"/>
      <c r="D33" s="1205"/>
      <c r="E33" s="906" t="s">
        <v>1045</v>
      </c>
      <c r="F33" s="223" t="s">
        <v>98</v>
      </c>
    </row>
    <row r="34" spans="1:6" s="139" customFormat="1" ht="33" customHeight="1">
      <c r="A34" s="1106"/>
      <c r="B34" s="1150" t="s">
        <v>1400</v>
      </c>
      <c r="C34" s="1196"/>
      <c r="D34" s="1205"/>
      <c r="E34" s="1121" t="s">
        <v>1385</v>
      </c>
      <c r="F34" s="1135" t="s">
        <v>182</v>
      </c>
    </row>
    <row r="35" spans="1:6" s="139" customFormat="1" ht="33" customHeight="1">
      <c r="A35" s="140"/>
      <c r="B35" s="1074" t="s">
        <v>1401</v>
      </c>
      <c r="C35" s="1196"/>
      <c r="D35" s="1205"/>
      <c r="E35" s="906" t="s">
        <v>1046</v>
      </c>
      <c r="F35" s="223" t="s">
        <v>98</v>
      </c>
    </row>
    <row r="36" spans="1:6" s="139" customFormat="1" ht="42.75" customHeight="1">
      <c r="A36" s="1106"/>
      <c r="B36" s="1151" t="s">
        <v>1402</v>
      </c>
      <c r="C36" s="1196"/>
      <c r="D36" s="1205"/>
      <c r="E36" s="1121" t="s">
        <v>288</v>
      </c>
      <c r="F36" s="1135" t="s">
        <v>182</v>
      </c>
    </row>
    <row r="37" spans="1:6" s="139" customFormat="1" ht="33" customHeight="1">
      <c r="A37" s="1106"/>
      <c r="B37" s="1151" t="s">
        <v>1403</v>
      </c>
      <c r="C37" s="1196"/>
      <c r="D37" s="1205"/>
      <c r="E37" s="1121" t="s">
        <v>1258</v>
      </c>
      <c r="F37" s="1135" t="s">
        <v>182</v>
      </c>
    </row>
    <row r="38" spans="1:6" ht="30" customHeight="1">
      <c r="A38" s="140"/>
      <c r="B38" s="1152" t="s">
        <v>1404</v>
      </c>
      <c r="C38" s="1196"/>
      <c r="D38" s="1205"/>
      <c r="E38" s="906" t="s">
        <v>1296</v>
      </c>
      <c r="F38" s="223" t="s">
        <v>98</v>
      </c>
    </row>
    <row r="39" spans="1:6" ht="18.75" customHeight="1">
      <c r="A39" s="140"/>
      <c r="B39" s="340" t="s">
        <v>143</v>
      </c>
      <c r="C39" s="1196"/>
      <c r="D39" s="1205"/>
      <c r="E39" s="906" t="s">
        <v>9</v>
      </c>
      <c r="F39" s="223" t="s">
        <v>98</v>
      </c>
    </row>
    <row r="40" spans="1:6" s="139" customFormat="1" ht="18.75" customHeight="1">
      <c r="A40" s="140"/>
      <c r="B40" s="1075" t="s">
        <v>56</v>
      </c>
      <c r="C40" s="1196"/>
      <c r="D40" s="1205"/>
      <c r="E40" s="906" t="s">
        <v>1079</v>
      </c>
      <c r="F40" s="223" t="s">
        <v>98</v>
      </c>
    </row>
    <row r="41" spans="1:6" ht="18.75" customHeight="1">
      <c r="A41" s="140"/>
      <c r="B41" s="1017" t="s">
        <v>172</v>
      </c>
      <c r="C41" s="1196"/>
      <c r="D41" s="1205"/>
      <c r="E41" s="906" t="s">
        <v>289</v>
      </c>
      <c r="F41" s="223" t="s">
        <v>98</v>
      </c>
    </row>
    <row r="42" spans="1:6" ht="18.75" customHeight="1">
      <c r="A42" s="140"/>
      <c r="B42" s="1017" t="s">
        <v>173</v>
      </c>
      <c r="C42" s="1196"/>
      <c r="D42" s="1205"/>
      <c r="E42" s="906" t="s">
        <v>290</v>
      </c>
      <c r="F42" s="223" t="s">
        <v>98</v>
      </c>
    </row>
    <row r="43" spans="1:6" ht="18.75" customHeight="1">
      <c r="A43" s="140"/>
      <c r="B43" s="1017" t="s">
        <v>175</v>
      </c>
      <c r="C43" s="1196"/>
      <c r="D43" s="1205"/>
      <c r="E43" s="906" t="s">
        <v>291</v>
      </c>
      <c r="F43" s="223" t="s">
        <v>98</v>
      </c>
    </row>
    <row r="44" spans="1:6" ht="18.75" customHeight="1">
      <c r="A44" s="140"/>
      <c r="B44" s="1017" t="s">
        <v>144</v>
      </c>
      <c r="C44" s="1196"/>
      <c r="D44" s="1205"/>
      <c r="E44" s="906" t="s">
        <v>292</v>
      </c>
      <c r="F44" s="223" t="s">
        <v>98</v>
      </c>
    </row>
    <row r="45" spans="1:6" ht="18.75" customHeight="1">
      <c r="A45" s="140"/>
      <c r="B45" s="1017" t="s">
        <v>1118</v>
      </c>
      <c r="C45" s="1196"/>
      <c r="D45" s="1205"/>
      <c r="E45" s="906" t="s">
        <v>293</v>
      </c>
      <c r="F45" s="1079" t="s">
        <v>98</v>
      </c>
    </row>
    <row r="46" spans="1:6" ht="18.75" customHeight="1">
      <c r="A46" s="140"/>
      <c r="B46" s="1017" t="s">
        <v>213</v>
      </c>
      <c r="C46" s="1196"/>
      <c r="D46" s="1205"/>
      <c r="E46" s="906" t="s">
        <v>294</v>
      </c>
      <c r="F46" s="223" t="s">
        <v>98</v>
      </c>
    </row>
    <row r="47" spans="1:6" ht="18.75" customHeight="1">
      <c r="A47" s="140"/>
      <c r="B47" s="1017" t="s">
        <v>354</v>
      </c>
      <c r="C47" s="1195">
        <f>-'14. PPE'!C37</f>
        <v>0</v>
      </c>
      <c r="D47" s="1195">
        <f>-'14. PPE'!C74</f>
        <v>0</v>
      </c>
      <c r="E47" s="906" t="s">
        <v>906</v>
      </c>
      <c r="F47" s="223" t="s">
        <v>182</v>
      </c>
    </row>
    <row r="48" spans="1:6" s="139" customFormat="1" ht="18.75" customHeight="1">
      <c r="A48" s="140"/>
      <c r="B48" s="1017" t="s">
        <v>350</v>
      </c>
      <c r="C48" s="1195">
        <f>-'13. Intangibles'!C37</f>
        <v>0</v>
      </c>
      <c r="D48" s="1195">
        <f>-'13. Intangibles'!C74</f>
        <v>0</v>
      </c>
      <c r="E48" s="906" t="s">
        <v>907</v>
      </c>
      <c r="F48" s="223" t="s">
        <v>182</v>
      </c>
    </row>
    <row r="49" spans="1:7" s="139" customFormat="1" ht="18.75" customHeight="1">
      <c r="A49" s="140"/>
      <c r="B49" s="1017" t="s">
        <v>1070</v>
      </c>
      <c r="C49" s="511"/>
      <c r="D49" s="511"/>
      <c r="E49" s="906" t="s">
        <v>1080</v>
      </c>
      <c r="F49" s="223" t="s">
        <v>182</v>
      </c>
    </row>
    <row r="50" spans="1:7" s="139" customFormat="1" ht="18.75" customHeight="1">
      <c r="A50" s="140"/>
      <c r="B50" s="1017" t="s">
        <v>1071</v>
      </c>
      <c r="C50" s="1196"/>
      <c r="D50" s="1205"/>
      <c r="E50" s="906" t="s">
        <v>1081</v>
      </c>
      <c r="F50" s="223" t="s">
        <v>182</v>
      </c>
    </row>
    <row r="51" spans="1:7" s="139" customFormat="1" ht="18.75" customHeight="1">
      <c r="A51" s="1106"/>
      <c r="B51" s="1017" t="s">
        <v>1411</v>
      </c>
      <c r="C51" s="1196"/>
      <c r="D51" s="1205"/>
      <c r="E51" s="906" t="s">
        <v>295</v>
      </c>
      <c r="F51" s="223" t="s">
        <v>182</v>
      </c>
    </row>
    <row r="52" spans="1:7" ht="18.75" customHeight="1">
      <c r="A52" s="1106"/>
      <c r="B52" s="1017" t="s">
        <v>1412</v>
      </c>
      <c r="C52" s="1196"/>
      <c r="D52" s="1205"/>
      <c r="E52" s="1081" t="s">
        <v>1082</v>
      </c>
      <c r="F52" s="481" t="s">
        <v>182</v>
      </c>
      <c r="G52" s="194"/>
    </row>
    <row r="53" spans="1:7" s="139" customFormat="1" ht="29.25" customHeight="1">
      <c r="A53" s="1106"/>
      <c r="B53" s="1074" t="s">
        <v>1424</v>
      </c>
      <c r="C53" s="1195">
        <f>'5. Op Inc (class)'!C43</f>
        <v>0</v>
      </c>
      <c r="D53" s="1195">
        <f>'5. Op Inc (class)'!D43</f>
        <v>0</v>
      </c>
      <c r="E53" s="1121" t="s">
        <v>1413</v>
      </c>
      <c r="F53" s="481" t="s">
        <v>182</v>
      </c>
      <c r="G53" s="1142"/>
    </row>
    <row r="54" spans="1:7" s="139" customFormat="1" ht="18.75" customHeight="1">
      <c r="A54" s="1106"/>
      <c r="B54" s="1017" t="s">
        <v>1420</v>
      </c>
      <c r="C54" s="1195">
        <f>'5. Op Inc (class)'!C44</f>
        <v>0</v>
      </c>
      <c r="D54" s="1195">
        <f>'5. Op Inc (class)'!D44</f>
        <v>0</v>
      </c>
      <c r="E54" s="1121" t="s">
        <v>1422</v>
      </c>
      <c r="F54" s="481" t="s">
        <v>182</v>
      </c>
      <c r="G54" s="1142"/>
    </row>
    <row r="55" spans="1:7" s="139" customFormat="1" ht="18.75" customHeight="1">
      <c r="A55" s="1106"/>
      <c r="B55" s="1017" t="s">
        <v>1421</v>
      </c>
      <c r="C55" s="1195">
        <f>'5. Op Inc (class)'!C45</f>
        <v>0</v>
      </c>
      <c r="D55" s="1195">
        <f>'5. Op Inc (class)'!D45</f>
        <v>0</v>
      </c>
      <c r="E55" s="1121" t="s">
        <v>1423</v>
      </c>
      <c r="F55" s="481" t="s">
        <v>182</v>
      </c>
      <c r="G55" s="1142"/>
    </row>
    <row r="56" spans="1:7" ht="18.75" customHeight="1">
      <c r="A56" s="1106"/>
      <c r="B56" s="1076" t="s">
        <v>214</v>
      </c>
      <c r="C56"/>
      <c r="D56"/>
      <c r="E56" s="1082"/>
      <c r="F56" s="1083"/>
    </row>
    <row r="57" spans="1:7" ht="18.75" customHeight="1">
      <c r="A57" s="140"/>
      <c r="B57" s="1020" t="s">
        <v>215</v>
      </c>
      <c r="C57" s="1196"/>
      <c r="D57" s="1205"/>
      <c r="E57" s="906">
        <v>260</v>
      </c>
      <c r="F57" s="1078" t="s">
        <v>98</v>
      </c>
    </row>
    <row r="58" spans="1:7" s="139" customFormat="1" ht="18.75" customHeight="1">
      <c r="A58" s="140"/>
      <c r="B58" s="1020" t="s">
        <v>216</v>
      </c>
      <c r="C58" s="1196"/>
      <c r="D58" s="1205"/>
      <c r="E58" s="906">
        <v>265</v>
      </c>
      <c r="F58" s="1079" t="s">
        <v>98</v>
      </c>
    </row>
    <row r="59" spans="1:7" ht="34.5" customHeight="1" thickBot="1">
      <c r="A59" s="140"/>
      <c r="B59" s="1074" t="s">
        <v>1275</v>
      </c>
      <c r="C59" s="1196"/>
      <c r="D59" s="1205"/>
      <c r="E59" s="906">
        <v>270</v>
      </c>
      <c r="F59" s="1080" t="s">
        <v>98</v>
      </c>
    </row>
    <row r="60" spans="1:7" ht="22.5" customHeight="1">
      <c r="A60" s="140"/>
      <c r="B60" s="1077" t="s">
        <v>217</v>
      </c>
      <c r="C60" s="443">
        <f t="shared" ref="C60:D60" si="1">SUM(C31:C59)</f>
        <v>0</v>
      </c>
      <c r="D60" s="443">
        <f t="shared" si="1"/>
        <v>0</v>
      </c>
      <c r="E60" s="906">
        <v>275</v>
      </c>
      <c r="F60" s="913" t="s">
        <v>98</v>
      </c>
    </row>
    <row r="61" spans="1:7" ht="13.5" thickBot="1">
      <c r="A61" s="32"/>
      <c r="B61" s="1244"/>
      <c r="C61" s="73"/>
      <c r="D61" s="73"/>
      <c r="E61" s="73"/>
      <c r="F61" s="1242"/>
    </row>
    <row r="62" spans="1:7" ht="22.5" customHeight="1">
      <c r="A62" s="32"/>
      <c r="B62" s="1021" t="s">
        <v>349</v>
      </c>
      <c r="C62" s="443">
        <f t="shared" ref="C62:D62" si="2">C60+C24</f>
        <v>0</v>
      </c>
      <c r="D62" s="443">
        <f t="shared" si="2"/>
        <v>0</v>
      </c>
      <c r="E62" s="906">
        <v>300</v>
      </c>
      <c r="F62" s="913" t="s">
        <v>98</v>
      </c>
    </row>
    <row r="63" spans="1:7" ht="22.5" customHeight="1">
      <c r="A63" s="32"/>
      <c r="B63" s="1021" t="s">
        <v>1425</v>
      </c>
      <c r="C63" s="32"/>
      <c r="D63" s="32"/>
      <c r="F63" s="1243"/>
    </row>
    <row r="64" spans="1:7" s="139" customFormat="1" ht="22.5" customHeight="1">
      <c r="A64" s="1106"/>
      <c r="B64" s="926" t="s">
        <v>1426</v>
      </c>
      <c r="C64" s="919">
        <f>C62-C65</f>
        <v>0</v>
      </c>
      <c r="D64" s="919">
        <f>D62-D65</f>
        <v>0</v>
      </c>
      <c r="E64" s="906" t="s">
        <v>861</v>
      </c>
      <c r="F64" s="1079" t="s">
        <v>98</v>
      </c>
    </row>
    <row r="65" spans="1:6" s="139" customFormat="1" ht="22.5" customHeight="1">
      <c r="A65" s="1106"/>
      <c r="B65" s="926" t="s">
        <v>1427</v>
      </c>
      <c r="C65" s="1196"/>
      <c r="D65" s="1205"/>
      <c r="E65" s="906" t="s">
        <v>898</v>
      </c>
      <c r="F65" s="1079" t="s">
        <v>98</v>
      </c>
    </row>
    <row r="66" spans="1:6" s="139" customFormat="1">
      <c r="A66" s="1106"/>
      <c r="B66" s="1091"/>
      <c r="C66" s="1106"/>
      <c r="D66" s="1106"/>
    </row>
  </sheetData>
  <sheetProtection password="F015" sheet="1" objects="1" scenarios="1"/>
  <customSheetViews>
    <customSheetView guid="{E4F26FFA-5313-49C9-9365-CBA576C57791}" scale="85" showGridLines="0" fitToPage="1" showRuler="0" topLeftCell="A7">
      <selection activeCell="D28" sqref="D28"/>
      <pageMargins left="0.74803149606299213" right="0.74803149606299213" top="0.42" bottom="0.4" header="0.21" footer="0.2"/>
      <pageSetup paperSize="9" scale="74" orientation="landscape" horizontalDpi="300" verticalDpi="300" r:id="rId1"/>
      <headerFooter alignWithMargins="0">
        <oddHeader xml:space="preserve">&amp;C&amp;"MS Sans Serif,Bold"&amp;12 </oddHeader>
      </headerFooter>
    </customSheetView>
  </customSheetViews>
  <phoneticPr fontId="0" type="noConversion"/>
  <printOptions gridLinesSet="0"/>
  <pageMargins left="0.74803149606299213" right="0.34" top="0.36" bottom="0.38" header="0.21" footer="0.2"/>
  <pageSetup paperSize="8" scale="55" fitToHeight="0" orientation="landscape" horizontalDpi="300" verticalDpi="300" r:id="rId2"/>
  <headerFooter alignWithMargins="0">
    <oddHeader xml:space="preserve">&amp;C&amp;"MS Sans Serif,Bold"&amp;12 </oddHeader>
  </headerFooter>
  <ignoredErrors>
    <ignoredError sqref="E13:E24 E39:E53 E35 E31:E3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90"/>
  <sheetViews>
    <sheetView showGridLines="0" zoomScale="80" zoomScaleNormal="80" workbookViewId="0"/>
  </sheetViews>
  <sheetFormatPr defaultColWidth="10.7109375" defaultRowHeight="12.75"/>
  <cols>
    <col min="1" max="1" width="4.140625" style="22" customWidth="1"/>
    <col min="2" max="2" width="58" style="24" customWidth="1"/>
    <col min="3" max="3" width="14.140625" style="22" customWidth="1"/>
    <col min="4" max="4" width="13.28515625" style="22" customWidth="1"/>
    <col min="5" max="16384" width="10.7109375" style="22"/>
  </cols>
  <sheetData>
    <row r="1" spans="1:7" ht="15.75">
      <c r="A1" s="33"/>
      <c r="B1" s="42" t="s">
        <v>158</v>
      </c>
      <c r="C1" s="33"/>
      <c r="D1" s="33"/>
    </row>
    <row r="2" spans="1:7">
      <c r="A2" s="33"/>
      <c r="B2" s="43"/>
      <c r="C2" s="33"/>
      <c r="D2" s="33"/>
    </row>
    <row r="3" spans="1:7">
      <c r="A3" s="34"/>
      <c r="B3" s="44" t="s">
        <v>1456</v>
      </c>
      <c r="C3" s="34"/>
      <c r="D3" s="34"/>
    </row>
    <row r="4" spans="1:7" ht="14.25" customHeight="1">
      <c r="A4" s="34"/>
      <c r="B4" s="101" t="s">
        <v>737</v>
      </c>
      <c r="C4" s="34"/>
      <c r="D4" s="34"/>
    </row>
    <row r="5" spans="1:7">
      <c r="A5" s="34"/>
      <c r="B5" s="33"/>
      <c r="C5" s="34"/>
      <c r="D5" s="34"/>
    </row>
    <row r="6" spans="1:7">
      <c r="A6" s="34"/>
      <c r="B6" s="44" t="s">
        <v>48</v>
      </c>
      <c r="C6" s="34"/>
      <c r="D6" s="34"/>
    </row>
    <row r="7" spans="1:7">
      <c r="A7" s="34"/>
      <c r="B7" s="41"/>
      <c r="C7" s="75"/>
      <c r="D7" s="53"/>
      <c r="E7" s="1240" t="s">
        <v>1635</v>
      </c>
      <c r="F7" s="1240">
        <v>1</v>
      </c>
    </row>
    <row r="8" spans="1:7">
      <c r="A8" s="34"/>
      <c r="B8" s="1007"/>
      <c r="C8" s="981" t="s">
        <v>471</v>
      </c>
      <c r="D8" s="981" t="s">
        <v>472</v>
      </c>
      <c r="E8" s="981" t="s">
        <v>95</v>
      </c>
      <c r="F8" s="999"/>
      <c r="G8" s="67"/>
    </row>
    <row r="9" spans="1:7">
      <c r="A9" s="34"/>
      <c r="B9" s="669" t="s">
        <v>701</v>
      </c>
      <c r="C9" s="1008" t="s">
        <v>1172</v>
      </c>
      <c r="D9" s="1009" t="s">
        <v>1116</v>
      </c>
      <c r="E9" s="1010"/>
      <c r="F9" s="477"/>
      <c r="G9" s="67"/>
    </row>
    <row r="10" spans="1:7">
      <c r="A10" s="33"/>
      <c r="B10" s="1011"/>
      <c r="C10" s="1012" t="s">
        <v>119</v>
      </c>
      <c r="D10" s="170" t="s">
        <v>119</v>
      </c>
      <c r="E10" s="1013"/>
      <c r="F10" s="477" t="s">
        <v>141</v>
      </c>
      <c r="G10" s="76"/>
    </row>
    <row r="11" spans="1:7">
      <c r="A11" s="34"/>
      <c r="B11" s="1014"/>
      <c r="C11" s="1015" t="s">
        <v>97</v>
      </c>
      <c r="D11" s="1012" t="s">
        <v>97</v>
      </c>
      <c r="E11" s="906" t="s">
        <v>96</v>
      </c>
      <c r="F11" s="477" t="s">
        <v>142</v>
      </c>
      <c r="G11" s="71"/>
    </row>
    <row r="12" spans="1:7" ht="27" customHeight="1">
      <c r="A12" s="34"/>
      <c r="B12" s="926" t="s">
        <v>644</v>
      </c>
      <c r="C12" s="1196"/>
      <c r="D12" s="1205"/>
      <c r="E12" s="906" t="s">
        <v>15</v>
      </c>
      <c r="F12" s="913" t="s">
        <v>98</v>
      </c>
      <c r="G12" s="70"/>
    </row>
    <row r="13" spans="1:7" ht="27" customHeight="1">
      <c r="A13" s="34"/>
      <c r="B13" s="926" t="s">
        <v>645</v>
      </c>
      <c r="C13" s="1196"/>
      <c r="D13" s="1205"/>
      <c r="E13" s="906" t="s">
        <v>274</v>
      </c>
      <c r="F13" s="913" t="s">
        <v>98</v>
      </c>
      <c r="G13" s="70"/>
    </row>
    <row r="14" spans="1:7" ht="27" customHeight="1">
      <c r="A14" s="34"/>
      <c r="B14" s="1016" t="s">
        <v>919</v>
      </c>
      <c r="C14" s="1196"/>
      <c r="D14" s="1205"/>
      <c r="E14" s="906" t="s">
        <v>1002</v>
      </c>
      <c r="F14" s="913" t="s">
        <v>182</v>
      </c>
      <c r="G14" s="70"/>
    </row>
    <row r="15" spans="1:7" ht="27" customHeight="1">
      <c r="A15" s="34"/>
      <c r="B15" s="926" t="s">
        <v>646</v>
      </c>
      <c r="C15" s="1196"/>
      <c r="D15" s="1205"/>
      <c r="E15" s="906" t="s">
        <v>31</v>
      </c>
      <c r="F15" s="913" t="s">
        <v>98</v>
      </c>
      <c r="G15" s="70"/>
    </row>
    <row r="16" spans="1:7" ht="27" customHeight="1">
      <c r="A16" s="33"/>
      <c r="B16" s="926" t="s">
        <v>647</v>
      </c>
      <c r="C16" s="1196"/>
      <c r="D16" s="1205"/>
      <c r="E16" s="906" t="s">
        <v>275</v>
      </c>
      <c r="F16" s="913" t="s">
        <v>98</v>
      </c>
      <c r="G16" s="70"/>
    </row>
    <row r="17" spans="1:7" ht="27" customHeight="1">
      <c r="A17" s="34"/>
      <c r="B17" s="926" t="s">
        <v>566</v>
      </c>
      <c r="C17" s="1196"/>
      <c r="D17" s="1205"/>
      <c r="E17" s="906" t="s">
        <v>32</v>
      </c>
      <c r="F17" s="913" t="s">
        <v>98</v>
      </c>
      <c r="G17" s="1142"/>
    </row>
    <row r="18" spans="1:7" ht="27" customHeight="1">
      <c r="A18" s="34"/>
      <c r="B18" s="926" t="s">
        <v>648</v>
      </c>
      <c r="C18" s="1196"/>
      <c r="D18" s="1205"/>
      <c r="E18" s="906" t="s">
        <v>276</v>
      </c>
      <c r="F18" s="913" t="s">
        <v>98</v>
      </c>
      <c r="G18" s="1142"/>
    </row>
    <row r="19" spans="1:7" ht="27" customHeight="1">
      <c r="A19" s="34"/>
      <c r="B19" s="926" t="s">
        <v>565</v>
      </c>
      <c r="C19" s="1196"/>
      <c r="D19" s="1205"/>
      <c r="E19" s="906" t="s">
        <v>4</v>
      </c>
      <c r="F19" s="913" t="s">
        <v>98</v>
      </c>
      <c r="G19" s="1142"/>
    </row>
    <row r="20" spans="1:7" ht="27" customHeight="1">
      <c r="A20" s="34"/>
      <c r="B20" s="926" t="s">
        <v>30</v>
      </c>
      <c r="C20" s="1196"/>
      <c r="D20" s="1205"/>
      <c r="E20" s="906" t="s">
        <v>5</v>
      </c>
      <c r="F20" s="913" t="s">
        <v>98</v>
      </c>
      <c r="G20" s="70"/>
    </row>
    <row r="21" spans="1:7" ht="27" customHeight="1">
      <c r="A21" s="34"/>
      <c r="B21" s="926" t="s">
        <v>63</v>
      </c>
      <c r="C21" s="1196"/>
      <c r="D21" s="1205"/>
      <c r="E21" s="906" t="s">
        <v>278</v>
      </c>
      <c r="F21" s="913" t="s">
        <v>98</v>
      </c>
      <c r="G21" s="70"/>
    </row>
    <row r="22" spans="1:7" ht="27" customHeight="1">
      <c r="A22" s="34"/>
      <c r="B22" s="926" t="s">
        <v>64</v>
      </c>
      <c r="C22" s="1196"/>
      <c r="D22" s="1205"/>
      <c r="E22" s="906" t="s">
        <v>6</v>
      </c>
      <c r="F22" s="913" t="s">
        <v>98</v>
      </c>
      <c r="G22" s="70"/>
    </row>
    <row r="23" spans="1:7" ht="27" customHeight="1">
      <c r="A23" s="34"/>
      <c r="B23" s="926" t="s">
        <v>1432</v>
      </c>
      <c r="C23" s="1196"/>
      <c r="D23" s="1205"/>
      <c r="E23" s="906" t="s">
        <v>1431</v>
      </c>
      <c r="F23" s="913" t="s">
        <v>98</v>
      </c>
      <c r="G23" s="70"/>
    </row>
    <row r="24" spans="1:7" ht="27" customHeight="1">
      <c r="A24" s="449"/>
      <c r="B24" s="926" t="s">
        <v>1437</v>
      </c>
      <c r="C24" s="1196"/>
      <c r="D24" s="1205"/>
      <c r="E24" s="1121" t="s">
        <v>1428</v>
      </c>
      <c r="F24" s="913" t="s">
        <v>98</v>
      </c>
      <c r="G24" s="1142"/>
    </row>
    <row r="25" spans="1:7" ht="27" customHeight="1">
      <c r="A25" s="34"/>
      <c r="B25" s="926" t="s">
        <v>65</v>
      </c>
      <c r="C25" s="1196"/>
      <c r="D25" s="1205"/>
      <c r="E25" s="906" t="s">
        <v>7</v>
      </c>
      <c r="F25" s="913" t="s">
        <v>98</v>
      </c>
      <c r="G25" s="70"/>
    </row>
    <row r="26" spans="1:7" ht="27" customHeight="1">
      <c r="A26" s="34"/>
      <c r="B26" s="926" t="s">
        <v>66</v>
      </c>
      <c r="C26" s="1196"/>
      <c r="D26" s="1205"/>
      <c r="E26" s="906" t="s">
        <v>280</v>
      </c>
      <c r="F26" s="913" t="s">
        <v>98</v>
      </c>
      <c r="G26" s="70"/>
    </row>
    <row r="27" spans="1:7" ht="27" customHeight="1">
      <c r="A27" s="34"/>
      <c r="B27" s="926" t="s">
        <v>1415</v>
      </c>
      <c r="C27" s="1195">
        <f>'20. Receivables'!C68+'20. Receivables'!C70</f>
        <v>0</v>
      </c>
      <c r="D27" s="1195">
        <f>'20. Receivables'!D68+'20. Receivables'!D70</f>
        <v>0</v>
      </c>
      <c r="E27" s="906" t="s">
        <v>16</v>
      </c>
      <c r="F27" s="913" t="s">
        <v>98</v>
      </c>
      <c r="G27" s="194"/>
    </row>
    <row r="28" spans="1:7" ht="27" customHeight="1">
      <c r="A28" s="142"/>
      <c r="B28" s="1153" t="s">
        <v>1094</v>
      </c>
      <c r="C28" s="1196"/>
      <c r="D28" s="1205"/>
      <c r="E28" s="906" t="s">
        <v>1092</v>
      </c>
      <c r="F28" s="913" t="s">
        <v>98</v>
      </c>
      <c r="G28" s="145"/>
    </row>
    <row r="29" spans="1:7" ht="27" customHeight="1">
      <c r="A29" s="142"/>
      <c r="B29" s="1153" t="s">
        <v>1416</v>
      </c>
      <c r="C29" s="1195">
        <f>-'19. Inventory'!C20-'19. Inventory'!C21</f>
        <v>0</v>
      </c>
      <c r="D29" s="1205"/>
      <c r="E29" s="906" t="s">
        <v>1003</v>
      </c>
      <c r="F29" s="913" t="s">
        <v>98</v>
      </c>
      <c r="G29" s="194"/>
    </row>
    <row r="30" spans="1:7" ht="27" customHeight="1">
      <c r="A30" s="34"/>
      <c r="B30" s="926" t="s">
        <v>1417</v>
      </c>
      <c r="C30" s="1196"/>
      <c r="D30" s="1205"/>
      <c r="E30" s="906" t="s">
        <v>1093</v>
      </c>
      <c r="F30" s="913" t="s">
        <v>98</v>
      </c>
      <c r="G30" s="1142"/>
    </row>
    <row r="31" spans="1:7" ht="27" customHeight="1">
      <c r="A31" s="449"/>
      <c r="B31" s="1153" t="s">
        <v>1438</v>
      </c>
      <c r="C31" s="1196"/>
      <c r="D31" s="1205"/>
      <c r="E31" s="1121" t="s">
        <v>1390</v>
      </c>
      <c r="F31" s="913" t="s">
        <v>98</v>
      </c>
      <c r="G31" s="1142"/>
    </row>
    <row r="32" spans="1:7" ht="27" customHeight="1">
      <c r="A32" s="34"/>
      <c r="B32" s="1153" t="s">
        <v>1445</v>
      </c>
      <c r="C32" s="1195">
        <f>-'19. Inventory'!D19</f>
        <v>0</v>
      </c>
      <c r="D32" s="1205"/>
      <c r="E32" s="906" t="s">
        <v>1439</v>
      </c>
      <c r="F32" s="913" t="s">
        <v>182</v>
      </c>
      <c r="G32" s="1142"/>
    </row>
    <row r="33" spans="1:7" ht="27" customHeight="1">
      <c r="A33" s="34"/>
      <c r="B33" s="926" t="s">
        <v>1469</v>
      </c>
      <c r="C33" s="1197"/>
      <c r="D33" s="1205"/>
      <c r="E33" s="906" t="s">
        <v>281</v>
      </c>
      <c r="F33" s="913" t="s">
        <v>98</v>
      </c>
      <c r="G33" s="1142"/>
    </row>
    <row r="34" spans="1:7" ht="27" customHeight="1">
      <c r="A34" s="449"/>
      <c r="B34" s="1207" t="s">
        <v>1455</v>
      </c>
      <c r="C34" s="1195">
        <f>'9. Op Misc'!C12</f>
        <v>0</v>
      </c>
      <c r="D34" s="1195">
        <f>'9. Op Misc'!H12</f>
        <v>0</v>
      </c>
      <c r="E34" s="906" t="s">
        <v>1042</v>
      </c>
      <c r="F34" s="913" t="s">
        <v>98</v>
      </c>
      <c r="G34" s="194"/>
    </row>
    <row r="35" spans="1:7" ht="27" customHeight="1">
      <c r="A35" s="449"/>
      <c r="B35" s="1207" t="s">
        <v>1414</v>
      </c>
      <c r="C35" s="1195">
        <f>'9. Op Misc'!C13</f>
        <v>0</v>
      </c>
      <c r="D35" s="1195">
        <f>'9. Op Misc'!H13</f>
        <v>0</v>
      </c>
      <c r="E35" s="906" t="s">
        <v>1043</v>
      </c>
      <c r="F35" s="913" t="s">
        <v>98</v>
      </c>
      <c r="G35" s="1142"/>
    </row>
    <row r="36" spans="1:7" ht="27" customHeight="1">
      <c r="A36" s="449"/>
      <c r="B36" s="1207" t="s">
        <v>1454</v>
      </c>
      <c r="C36" s="1195">
        <f>'9. Op Misc'!C14</f>
        <v>0</v>
      </c>
      <c r="D36" s="1195">
        <f>'9. Op Misc'!H14</f>
        <v>0</v>
      </c>
      <c r="E36" s="906" t="s">
        <v>1044</v>
      </c>
      <c r="F36" s="913" t="s">
        <v>43</v>
      </c>
      <c r="G36" s="1142"/>
    </row>
    <row r="37" spans="1:7" ht="27" customHeight="1">
      <c r="A37" s="34"/>
      <c r="B37" s="1017" t="s">
        <v>355</v>
      </c>
      <c r="C37" s="1195">
        <f>'14. PPE'!C35</f>
        <v>0</v>
      </c>
      <c r="D37" s="1195">
        <f>'14. PPE'!C72</f>
        <v>0</v>
      </c>
      <c r="E37" s="906" t="s">
        <v>17</v>
      </c>
      <c r="F37" s="913" t="s">
        <v>98</v>
      </c>
      <c r="G37" s="70"/>
    </row>
    <row r="38" spans="1:7" ht="27" customHeight="1">
      <c r="A38" s="34"/>
      <c r="B38" s="1017" t="s">
        <v>221</v>
      </c>
      <c r="C38" s="1195">
        <f>'13. Intangibles'!C35</f>
        <v>0</v>
      </c>
      <c r="D38" s="1195">
        <f>'13. Intangibles'!C72</f>
        <v>0</v>
      </c>
      <c r="E38" s="906" t="s">
        <v>282</v>
      </c>
      <c r="F38" s="913" t="s">
        <v>98</v>
      </c>
      <c r="G38" s="70"/>
    </row>
    <row r="39" spans="1:7" ht="27" customHeight="1">
      <c r="A39" s="34"/>
      <c r="B39" s="1017" t="s">
        <v>353</v>
      </c>
      <c r="C39" s="1195">
        <f>'14. PPE'!C36</f>
        <v>0</v>
      </c>
      <c r="D39" s="1195">
        <f>'14. PPE'!C73</f>
        <v>0</v>
      </c>
      <c r="E39" s="906" t="s">
        <v>283</v>
      </c>
      <c r="F39" s="913" t="s">
        <v>98</v>
      </c>
      <c r="G39" s="70"/>
    </row>
    <row r="40" spans="1:7" ht="27" customHeight="1">
      <c r="A40" s="34"/>
      <c r="B40" s="1017" t="s">
        <v>513</v>
      </c>
      <c r="C40" s="1195">
        <f>'13. Intangibles'!C36</f>
        <v>0</v>
      </c>
      <c r="D40" s="1195">
        <f>'13. Intangibles'!C73</f>
        <v>0</v>
      </c>
      <c r="E40" s="906" t="s">
        <v>284</v>
      </c>
      <c r="F40" s="913" t="s">
        <v>98</v>
      </c>
      <c r="G40" s="70"/>
    </row>
    <row r="41" spans="1:7" ht="27" customHeight="1">
      <c r="A41" s="34"/>
      <c r="B41" s="1153" t="s">
        <v>1069</v>
      </c>
      <c r="C41" s="1196"/>
      <c r="D41" s="1205"/>
      <c r="E41" s="906" t="s">
        <v>1004</v>
      </c>
      <c r="F41" s="913" t="s">
        <v>182</v>
      </c>
      <c r="G41" s="70"/>
    </row>
    <row r="42" spans="1:7" ht="27" customHeight="1">
      <c r="A42" s="142"/>
      <c r="B42" s="1153" t="s">
        <v>1072</v>
      </c>
      <c r="C42" s="511"/>
      <c r="D42" s="511"/>
      <c r="E42" s="906" t="s">
        <v>1083</v>
      </c>
      <c r="F42" s="913" t="s">
        <v>182</v>
      </c>
      <c r="G42" s="1123"/>
    </row>
    <row r="43" spans="1:7" ht="27" customHeight="1">
      <c r="A43" s="142"/>
      <c r="B43" s="1153" t="s">
        <v>223</v>
      </c>
      <c r="C43" s="1196"/>
      <c r="D43" s="1205"/>
      <c r="E43" s="906" t="s">
        <v>298</v>
      </c>
      <c r="F43" s="913" t="s">
        <v>182</v>
      </c>
      <c r="G43" s="145"/>
    </row>
    <row r="44" spans="1:7" ht="27" customHeight="1">
      <c r="A44" s="34"/>
      <c r="B44" s="886" t="s">
        <v>67</v>
      </c>
      <c r="C44" s="1018"/>
      <c r="D44" s="1018"/>
      <c r="E44" s="906"/>
      <c r="F44" s="913"/>
      <c r="G44" s="70"/>
    </row>
    <row r="45" spans="1:7" ht="27" customHeight="1">
      <c r="A45" s="34"/>
      <c r="B45" s="1020" t="s">
        <v>102</v>
      </c>
      <c r="C45" s="1196"/>
      <c r="D45" s="1205"/>
      <c r="E45" s="906" t="s">
        <v>288</v>
      </c>
      <c r="F45" s="913" t="s">
        <v>98</v>
      </c>
      <c r="G45" s="192"/>
    </row>
    <row r="46" spans="1:7" ht="27" customHeight="1">
      <c r="A46" s="34"/>
      <c r="B46" s="1020" t="s">
        <v>103</v>
      </c>
      <c r="C46" s="1196"/>
      <c r="D46" s="1205"/>
      <c r="E46" s="906" t="s">
        <v>9</v>
      </c>
      <c r="F46" s="913" t="s">
        <v>98</v>
      </c>
      <c r="G46" s="70"/>
    </row>
    <row r="47" spans="1:7" ht="27" customHeight="1">
      <c r="A47" s="34"/>
      <c r="B47" s="1020" t="s">
        <v>1297</v>
      </c>
      <c r="C47" s="1195">
        <f>'9. Op Misc'!C60</f>
        <v>0</v>
      </c>
      <c r="D47" s="1195">
        <f>'9. Op Misc'!D60</f>
        <v>0</v>
      </c>
      <c r="E47" s="906" t="s">
        <v>290</v>
      </c>
      <c r="F47" s="913" t="s">
        <v>98</v>
      </c>
      <c r="G47" s="193"/>
    </row>
    <row r="48" spans="1:7" ht="27" customHeight="1">
      <c r="A48" s="34"/>
      <c r="B48" s="1017" t="s">
        <v>69</v>
      </c>
      <c r="C48" s="1196"/>
      <c r="D48" s="1205"/>
      <c r="E48" s="906" t="s">
        <v>292</v>
      </c>
      <c r="F48" s="913" t="s">
        <v>98</v>
      </c>
      <c r="G48" s="70"/>
    </row>
    <row r="49" spans="1:7" ht="27" customHeight="1">
      <c r="A49" s="34"/>
      <c r="B49" s="1017" t="s">
        <v>351</v>
      </c>
      <c r="C49" s="1196"/>
      <c r="D49" s="1205"/>
      <c r="E49" s="906" t="s">
        <v>293</v>
      </c>
      <c r="F49" s="913" t="s">
        <v>98</v>
      </c>
      <c r="G49" s="70"/>
    </row>
    <row r="50" spans="1:7" ht="27" customHeight="1">
      <c r="A50" s="34"/>
      <c r="B50" s="1017" t="s">
        <v>174</v>
      </c>
      <c r="C50" s="1196"/>
      <c r="D50" s="1205"/>
      <c r="E50" s="906" t="s">
        <v>294</v>
      </c>
      <c r="F50" s="913" t="s">
        <v>98</v>
      </c>
      <c r="G50" s="70"/>
    </row>
    <row r="51" spans="1:7" ht="27" customHeight="1">
      <c r="A51" s="34"/>
      <c r="B51" s="1017" t="s">
        <v>176</v>
      </c>
      <c r="C51" s="1196"/>
      <c r="D51" s="1205"/>
      <c r="E51" s="906" t="s">
        <v>295</v>
      </c>
      <c r="F51" s="913" t="s">
        <v>98</v>
      </c>
      <c r="G51" s="70"/>
    </row>
    <row r="52" spans="1:7" ht="27" customHeight="1">
      <c r="A52" s="34"/>
      <c r="B52" s="1017" t="s">
        <v>352</v>
      </c>
      <c r="C52" s="1196"/>
      <c r="D52" s="1205"/>
      <c r="E52" s="906" t="s">
        <v>296</v>
      </c>
      <c r="F52" s="913" t="s">
        <v>98</v>
      </c>
      <c r="G52" s="70"/>
    </row>
    <row r="53" spans="1:7" ht="27" customHeight="1">
      <c r="A53" s="34"/>
      <c r="B53" s="1017" t="s">
        <v>222</v>
      </c>
      <c r="C53" s="1196"/>
      <c r="D53" s="1205"/>
      <c r="E53" s="906" t="s">
        <v>297</v>
      </c>
      <c r="F53" s="913" t="s">
        <v>98</v>
      </c>
      <c r="G53" s="70"/>
    </row>
    <row r="54" spans="1:7" ht="27" customHeight="1">
      <c r="A54" s="33"/>
      <c r="B54" s="542" t="s">
        <v>649</v>
      </c>
      <c r="C54" s="1196"/>
      <c r="D54" s="1205"/>
      <c r="E54" s="906" t="s">
        <v>299</v>
      </c>
      <c r="F54" s="341" t="s">
        <v>182</v>
      </c>
      <c r="G54" s="33"/>
    </row>
    <row r="55" spans="1:7" ht="27" customHeight="1">
      <c r="A55" s="33"/>
      <c r="B55" s="876" t="s">
        <v>650</v>
      </c>
      <c r="C55" s="1196"/>
      <c r="D55" s="1205"/>
      <c r="E55" s="906" t="s">
        <v>300</v>
      </c>
      <c r="F55" s="341" t="s">
        <v>182</v>
      </c>
      <c r="G55" s="33"/>
    </row>
    <row r="56" spans="1:7" ht="27" customHeight="1">
      <c r="A56" s="33"/>
      <c r="B56" s="876" t="s">
        <v>651</v>
      </c>
      <c r="C56" s="1196"/>
      <c r="D56" s="1205"/>
      <c r="E56" s="906" t="s">
        <v>301</v>
      </c>
      <c r="F56" s="341" t="s">
        <v>182</v>
      </c>
      <c r="G56" s="33"/>
    </row>
    <row r="57" spans="1:7" ht="27" customHeight="1">
      <c r="A57" s="33"/>
      <c r="B57" s="876" t="s">
        <v>8</v>
      </c>
      <c r="C57" s="1196"/>
      <c r="D57" s="1205"/>
      <c r="E57" s="906" t="s">
        <v>302</v>
      </c>
      <c r="F57" s="341" t="s">
        <v>182</v>
      </c>
      <c r="G57" s="33"/>
    </row>
    <row r="58" spans="1:7" ht="27" customHeight="1">
      <c r="A58" s="33"/>
      <c r="B58" s="876" t="s">
        <v>70</v>
      </c>
      <c r="C58" s="1196"/>
      <c r="D58" s="1205"/>
      <c r="E58" s="906" t="s">
        <v>303</v>
      </c>
      <c r="F58" s="341" t="s">
        <v>182</v>
      </c>
      <c r="G58" s="33"/>
    </row>
    <row r="59" spans="1:7" ht="27" customHeight="1">
      <c r="A59" s="33"/>
      <c r="B59" s="876" t="s">
        <v>1433</v>
      </c>
      <c r="C59" s="1196"/>
      <c r="D59" s="1205"/>
      <c r="E59" s="906" t="s">
        <v>1259</v>
      </c>
      <c r="F59" s="341" t="s">
        <v>182</v>
      </c>
      <c r="G59" s="33"/>
    </row>
    <row r="60" spans="1:7" ht="27" customHeight="1">
      <c r="A60" s="1107"/>
      <c r="B60" s="876" t="s">
        <v>1436</v>
      </c>
      <c r="C60" s="1196"/>
      <c r="D60" s="1205"/>
      <c r="E60" s="906" t="s">
        <v>1302</v>
      </c>
      <c r="F60" s="1110" t="s">
        <v>182</v>
      </c>
      <c r="G60" s="1142"/>
    </row>
    <row r="61" spans="1:7" ht="27" customHeight="1">
      <c r="A61" s="33"/>
      <c r="B61" s="876" t="s">
        <v>1446</v>
      </c>
      <c r="C61" s="1196"/>
      <c r="D61" s="1205"/>
      <c r="E61" s="906" t="s">
        <v>1447</v>
      </c>
      <c r="F61" s="341" t="s">
        <v>182</v>
      </c>
      <c r="G61" s="33"/>
    </row>
    <row r="62" spans="1:7" ht="27" customHeight="1">
      <c r="A62" s="1107"/>
      <c r="B62" s="876" t="s">
        <v>1448</v>
      </c>
      <c r="C62" s="1196"/>
      <c r="D62" s="1205"/>
      <c r="E62" s="906">
        <v>308</v>
      </c>
      <c r="F62" s="1110" t="s">
        <v>182</v>
      </c>
      <c r="G62" s="1142"/>
    </row>
    <row r="63" spans="1:7" ht="27" customHeight="1">
      <c r="A63" s="33"/>
      <c r="B63" s="876" t="s">
        <v>652</v>
      </c>
      <c r="C63" s="1196"/>
      <c r="D63" s="1205"/>
      <c r="E63" s="906" t="s">
        <v>18</v>
      </c>
      <c r="F63" s="341" t="s">
        <v>182</v>
      </c>
      <c r="G63" s="33"/>
    </row>
    <row r="64" spans="1:7" ht="27" customHeight="1">
      <c r="A64" s="33"/>
      <c r="B64" s="876" t="s">
        <v>72</v>
      </c>
      <c r="C64" s="1196"/>
      <c r="D64" s="1205"/>
      <c r="E64" s="906" t="s">
        <v>306</v>
      </c>
      <c r="F64" s="341" t="s">
        <v>182</v>
      </c>
      <c r="G64" s="33"/>
    </row>
    <row r="65" spans="1:7" ht="27" customHeight="1">
      <c r="A65" s="33"/>
      <c r="B65" s="876" t="s">
        <v>73</v>
      </c>
      <c r="C65" s="1196"/>
      <c r="D65" s="1205"/>
      <c r="E65" s="906" t="s">
        <v>307</v>
      </c>
      <c r="F65" s="341" t="s">
        <v>182</v>
      </c>
      <c r="G65" s="33"/>
    </row>
    <row r="66" spans="1:7" ht="27" customHeight="1">
      <c r="A66" s="33"/>
      <c r="B66" s="876" t="s">
        <v>74</v>
      </c>
      <c r="C66" s="1196"/>
      <c r="D66" s="1205"/>
      <c r="E66" s="906" t="s">
        <v>541</v>
      </c>
      <c r="F66" s="341" t="s">
        <v>182</v>
      </c>
      <c r="G66" s="33"/>
    </row>
    <row r="67" spans="1:7" ht="27" customHeight="1">
      <c r="A67" s="33"/>
      <c r="B67" s="876" t="s">
        <v>75</v>
      </c>
      <c r="C67" s="1196"/>
      <c r="D67" s="1205"/>
      <c r="E67" s="906" t="s">
        <v>542</v>
      </c>
      <c r="F67" s="341" t="s">
        <v>182</v>
      </c>
      <c r="G67" s="33"/>
    </row>
    <row r="68" spans="1:7" ht="32.25" customHeight="1">
      <c r="A68" s="33"/>
      <c r="B68" s="1206" t="s">
        <v>1434</v>
      </c>
      <c r="C68" s="1196"/>
      <c r="D68" s="1205"/>
      <c r="E68" s="906" t="s">
        <v>608</v>
      </c>
      <c r="F68" s="341" t="s">
        <v>182</v>
      </c>
      <c r="G68" s="33"/>
    </row>
    <row r="69" spans="1:7" ht="27" customHeight="1">
      <c r="A69" s="1107"/>
      <c r="B69" s="1206" t="s">
        <v>1435</v>
      </c>
      <c r="C69" s="1196"/>
      <c r="D69" s="1205"/>
      <c r="E69" s="1121" t="s">
        <v>1429</v>
      </c>
      <c r="F69" s="1110" t="s">
        <v>182</v>
      </c>
      <c r="G69" s="1142"/>
    </row>
    <row r="70" spans="1:7" ht="27" customHeight="1" thickBot="1">
      <c r="A70" s="33"/>
      <c r="B70" s="926" t="s">
        <v>56</v>
      </c>
      <c r="C70" s="1196"/>
      <c r="D70" s="1205"/>
      <c r="E70" s="906" t="s">
        <v>1430</v>
      </c>
      <c r="F70" s="658" t="s">
        <v>182</v>
      </c>
      <c r="G70" s="33"/>
    </row>
    <row r="71" spans="1:7" ht="28.5" customHeight="1">
      <c r="A71" s="33"/>
      <c r="B71" s="1021" t="s">
        <v>62</v>
      </c>
      <c r="C71" s="443">
        <f t="shared" ref="C71:D71" si="0">SUM(C12:C70)</f>
        <v>0</v>
      </c>
      <c r="D71" s="443">
        <f t="shared" si="0"/>
        <v>0</v>
      </c>
      <c r="E71" s="906" t="s">
        <v>609</v>
      </c>
      <c r="F71" s="913" t="s">
        <v>98</v>
      </c>
      <c r="G71" s="33"/>
    </row>
    <row r="72" spans="1:7" ht="27" customHeight="1">
      <c r="A72" s="33"/>
      <c r="B72" s="1021" t="s">
        <v>1425</v>
      </c>
      <c r="C72" s="33"/>
      <c r="D72" s="33"/>
      <c r="E72" s="1121"/>
      <c r="F72" s="1172"/>
    </row>
    <row r="73" spans="1:7" ht="27" customHeight="1">
      <c r="A73" s="33"/>
      <c r="B73" s="926" t="s">
        <v>1426</v>
      </c>
      <c r="C73" s="1195">
        <f>C71-C74</f>
        <v>0</v>
      </c>
      <c r="D73" s="1195">
        <f>D71-D74</f>
        <v>0</v>
      </c>
      <c r="E73" s="906" t="s">
        <v>861</v>
      </c>
      <c r="F73" s="1110" t="s">
        <v>182</v>
      </c>
    </row>
    <row r="74" spans="1:7" ht="27" customHeight="1">
      <c r="A74" s="33"/>
      <c r="B74" s="926" t="s">
        <v>1427</v>
      </c>
      <c r="C74" s="1196"/>
      <c r="D74" s="1205"/>
      <c r="E74" s="906" t="s">
        <v>898</v>
      </c>
      <c r="F74" s="1110" t="s">
        <v>182</v>
      </c>
    </row>
    <row r="75" spans="1:7">
      <c r="A75" s="33"/>
      <c r="B75" s="38"/>
      <c r="C75" s="33"/>
      <c r="D75" s="33"/>
    </row>
    <row r="76" spans="1:7">
      <c r="A76" s="33"/>
      <c r="D76" s="33"/>
    </row>
    <row r="77" spans="1:7">
      <c r="A77" s="33"/>
      <c r="D77" s="33"/>
    </row>
    <row r="78" spans="1:7">
      <c r="A78" s="33"/>
      <c r="D78" s="33"/>
    </row>
    <row r="79" spans="1:7">
      <c r="A79" s="33"/>
      <c r="D79" s="33"/>
    </row>
    <row r="80" spans="1:7">
      <c r="A80" s="33"/>
      <c r="D80" s="33"/>
    </row>
    <row r="81" spans="1:4">
      <c r="A81" s="33"/>
      <c r="D81" s="33"/>
    </row>
    <row r="82" spans="1:4">
      <c r="A82" s="33"/>
      <c r="D82" s="33"/>
    </row>
    <row r="83" spans="1:4">
      <c r="A83" s="33"/>
      <c r="D83" s="33"/>
    </row>
    <row r="84" spans="1:4">
      <c r="A84" s="33"/>
      <c r="D84" s="33"/>
    </row>
    <row r="85" spans="1:4">
      <c r="A85" s="33"/>
      <c r="D85" s="33"/>
    </row>
    <row r="86" spans="1:4">
      <c r="A86" s="33"/>
      <c r="D86" s="33"/>
    </row>
    <row r="87" spans="1:4">
      <c r="A87" s="33"/>
      <c r="D87" s="33"/>
    </row>
    <row r="88" spans="1:4">
      <c r="A88" s="33"/>
      <c r="D88" s="33"/>
    </row>
    <row r="89" spans="1:4">
      <c r="A89" s="33"/>
      <c r="D89" s="33"/>
    </row>
    <row r="90" spans="1:4">
      <c r="A90" s="33"/>
      <c r="B90" s="38"/>
      <c r="C90" s="33"/>
      <c r="D90" s="33"/>
    </row>
  </sheetData>
  <sheetProtection password="F015" sheet="1" objects="1" scenarios="1"/>
  <customSheetViews>
    <customSheetView guid="{E4F26FFA-5313-49C9-9365-CBA576C57791}" scale="85" showGridLines="0" fitToPage="1" showRuler="0" topLeftCell="A10">
      <selection activeCell="B17" sqref="B17"/>
      <pageMargins left="0.74803149606299213" right="0.74803149606299213" top="0.32" bottom="0.27" header="0.2" footer="0.16"/>
      <pageSetup paperSize="9" scale="73" orientation="landscape" horizontalDpi="300" verticalDpi="300" r:id="rId1"/>
      <headerFooter alignWithMargins="0"/>
    </customSheetView>
  </customSheetViews>
  <phoneticPr fontId="0" type="noConversion"/>
  <printOptions headings="1" gridLinesSet="0"/>
  <pageMargins left="0.74803149606299213" right="0.35433070866141736" top="0.35433070866141736" bottom="0.39370078740157483" header="0.19685039370078741" footer="0.19685039370078741"/>
  <pageSetup paperSize="8" scale="46" orientation="landscape" horizontalDpi="300" verticalDpi="300" r:id="rId2"/>
  <headerFooter alignWithMargins="0"/>
  <ignoredErrors>
    <ignoredError sqref="E25:E29 E71 E73:E74 E12:E22 E33:E58 E63:E68 E30:E31" numberStoredAsText="1"/>
    <ignoredError sqref="D47 C4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E93"/>
  <sheetViews>
    <sheetView showGridLines="0" zoomScale="80" zoomScaleNormal="80" workbookViewId="0">
      <selection activeCell="D17" sqref="D17"/>
    </sheetView>
  </sheetViews>
  <sheetFormatPr defaultColWidth="10.7109375" defaultRowHeight="12.75"/>
  <cols>
    <col min="1" max="1" width="5.85546875" style="22" customWidth="1"/>
    <col min="2" max="2" width="48.85546875" style="24" customWidth="1"/>
    <col min="3" max="4" width="14.7109375" style="22" customWidth="1"/>
    <col min="5" max="18" width="13" style="22" customWidth="1"/>
    <col min="19" max="27" width="13.140625" style="22" customWidth="1"/>
    <col min="28" max="28" width="13" style="22" customWidth="1"/>
    <col min="29" max="16384" width="10.7109375" style="22"/>
  </cols>
  <sheetData>
    <row r="1" spans="1:31" ht="15.75">
      <c r="A1" s="33"/>
      <c r="B1" s="42" t="s">
        <v>158</v>
      </c>
      <c r="C1" s="33"/>
      <c r="D1" s="33"/>
      <c r="E1" s="33"/>
      <c r="F1" s="33"/>
      <c r="G1" s="33"/>
      <c r="H1" s="33"/>
      <c r="I1" s="33"/>
      <c r="J1" s="33"/>
      <c r="K1" s="33"/>
      <c r="L1" s="33"/>
      <c r="M1" s="33"/>
    </row>
    <row r="2" spans="1:31">
      <c r="A2" s="33"/>
      <c r="B2" s="43"/>
      <c r="C2" s="33"/>
      <c r="D2" s="33"/>
      <c r="E2" s="33"/>
      <c r="F2" s="33"/>
      <c r="G2" s="33"/>
      <c r="H2" s="33"/>
      <c r="I2" s="33"/>
      <c r="J2" s="33"/>
      <c r="K2" s="33"/>
      <c r="L2" s="33"/>
      <c r="M2" s="33"/>
    </row>
    <row r="3" spans="1:31">
      <c r="A3" s="34"/>
      <c r="B3" s="44" t="s">
        <v>1456</v>
      </c>
      <c r="C3" s="34"/>
      <c r="D3" s="33"/>
      <c r="E3" s="34"/>
      <c r="F3" s="33"/>
      <c r="G3" s="33"/>
      <c r="H3" s="33"/>
      <c r="I3" s="33"/>
      <c r="J3" s="33"/>
      <c r="K3" s="33"/>
      <c r="L3" s="33"/>
      <c r="M3" s="33"/>
    </row>
    <row r="4" spans="1:31">
      <c r="A4" s="34"/>
      <c r="B4" s="101" t="s">
        <v>700</v>
      </c>
      <c r="C4" s="34"/>
      <c r="D4" s="33"/>
      <c r="E4" s="34"/>
      <c r="F4" s="33"/>
      <c r="G4" s="33"/>
      <c r="H4" s="33"/>
      <c r="I4" s="33"/>
      <c r="J4" s="33"/>
      <c r="K4" s="33"/>
      <c r="L4" s="33"/>
      <c r="M4" s="33"/>
    </row>
    <row r="5" spans="1:31">
      <c r="A5" s="34"/>
      <c r="B5" s="33"/>
      <c r="C5" s="34"/>
      <c r="D5" s="33"/>
      <c r="E5" s="34"/>
      <c r="F5" s="33"/>
      <c r="G5" s="33"/>
      <c r="H5" s="33"/>
      <c r="I5" s="33"/>
      <c r="J5" s="33"/>
      <c r="K5" s="33"/>
      <c r="L5" s="33"/>
      <c r="M5" s="33"/>
    </row>
    <row r="6" spans="1:31">
      <c r="A6" s="34"/>
      <c r="B6" s="44" t="s">
        <v>48</v>
      </c>
      <c r="C6" s="34"/>
      <c r="D6" s="33"/>
      <c r="E6" s="34"/>
      <c r="F6" s="33"/>
      <c r="G6" s="33"/>
      <c r="H6" s="33"/>
      <c r="I6" s="33"/>
      <c r="J6" s="33"/>
      <c r="K6" s="33"/>
      <c r="L6" s="33"/>
      <c r="M6" s="33"/>
    </row>
    <row r="7" spans="1:31">
      <c r="A7" s="34"/>
      <c r="B7" s="41"/>
      <c r="C7" s="34"/>
      <c r="D7" s="33"/>
      <c r="E7" s="34"/>
      <c r="F7" s="33"/>
      <c r="G7" s="53"/>
      <c r="H7" s="33"/>
      <c r="I7" s="1239" t="s">
        <v>1635</v>
      </c>
      <c r="J7" s="1239">
        <v>1</v>
      </c>
      <c r="K7" s="33"/>
      <c r="L7" s="33"/>
      <c r="M7" s="33"/>
    </row>
    <row r="8" spans="1:31">
      <c r="A8" s="34"/>
      <c r="B8" s="246"/>
      <c r="C8" s="5" t="s">
        <v>473</v>
      </c>
      <c r="D8" s="5" t="s">
        <v>474</v>
      </c>
      <c r="E8" s="982" t="s">
        <v>475</v>
      </c>
      <c r="F8" s="1219" t="s">
        <v>476</v>
      </c>
      <c r="G8" s="5" t="s">
        <v>528</v>
      </c>
      <c r="H8" s="1216" t="s">
        <v>529</v>
      </c>
      <c r="I8" s="1221" t="s">
        <v>95</v>
      </c>
      <c r="J8" s="238"/>
      <c r="AE8" s="34"/>
    </row>
    <row r="9" spans="1:31">
      <c r="A9" s="33"/>
      <c r="B9" s="247" t="s">
        <v>564</v>
      </c>
      <c r="C9" s="248" t="s">
        <v>1172</v>
      </c>
      <c r="D9" s="248" t="s">
        <v>1172</v>
      </c>
      <c r="E9" s="1215" t="s">
        <v>1172</v>
      </c>
      <c r="F9" s="1215" t="s">
        <v>1116</v>
      </c>
      <c r="G9" s="248" t="s">
        <v>1116</v>
      </c>
      <c r="H9" s="1215" t="s">
        <v>1116</v>
      </c>
      <c r="I9" s="1217"/>
      <c r="J9" s="1120" t="s">
        <v>141</v>
      </c>
      <c r="AE9" s="33"/>
    </row>
    <row r="10" spans="1:31" ht="22.5">
      <c r="A10" s="33"/>
      <c r="B10" s="247"/>
      <c r="C10" s="156" t="s">
        <v>119</v>
      </c>
      <c r="D10" s="157" t="s">
        <v>1085</v>
      </c>
      <c r="E10" s="453" t="s">
        <v>56</v>
      </c>
      <c r="F10" s="453" t="s">
        <v>119</v>
      </c>
      <c r="G10" s="157" t="s">
        <v>1085</v>
      </c>
      <c r="H10" s="453" t="s">
        <v>56</v>
      </c>
      <c r="I10" s="1223"/>
      <c r="J10" s="1120"/>
      <c r="AE10" s="33"/>
    </row>
    <row r="11" spans="1:31">
      <c r="A11" s="34"/>
      <c r="B11" s="252"/>
      <c r="C11" s="156" t="s">
        <v>97</v>
      </c>
      <c r="D11" s="156" t="s">
        <v>97</v>
      </c>
      <c r="E11" s="1038" t="s">
        <v>97</v>
      </c>
      <c r="F11" s="1038" t="s">
        <v>97</v>
      </c>
      <c r="G11" s="156" t="s">
        <v>97</v>
      </c>
      <c r="H11" s="1218" t="s">
        <v>97</v>
      </c>
      <c r="I11" s="1222" t="s">
        <v>96</v>
      </c>
      <c r="J11" s="236" t="s">
        <v>142</v>
      </c>
      <c r="AE11" s="34"/>
    </row>
    <row r="12" spans="1:31" s="23" customFormat="1" ht="18.75" customHeight="1">
      <c r="A12" s="41"/>
      <c r="B12" s="253" t="s">
        <v>357</v>
      </c>
      <c r="C12" s="1208">
        <f t="shared" ref="C12:C19" si="0">SUM(D12:E12)</f>
        <v>0</v>
      </c>
      <c r="D12" s="1196"/>
      <c r="E12" s="1196"/>
      <c r="F12" s="1220">
        <f>SUM(G12:H12)</f>
        <v>0</v>
      </c>
      <c r="G12" s="1205"/>
      <c r="H12" s="1205"/>
      <c r="I12" s="1212">
        <v>100</v>
      </c>
      <c r="J12" s="206" t="s">
        <v>182</v>
      </c>
      <c r="AE12" s="41"/>
    </row>
    <row r="13" spans="1:31" s="23" customFormat="1" ht="18.75" customHeight="1">
      <c r="A13" s="41"/>
      <c r="B13" s="253" t="s">
        <v>201</v>
      </c>
      <c r="C13" s="1208">
        <f t="shared" si="0"/>
        <v>0</v>
      </c>
      <c r="D13" s="1196"/>
      <c r="E13" s="1196"/>
      <c r="F13" s="1208">
        <f>SUM(G13:H13)</f>
        <v>0</v>
      </c>
      <c r="G13" s="1205"/>
      <c r="H13" s="1205"/>
      <c r="I13" s="1213" t="s">
        <v>274</v>
      </c>
      <c r="J13" s="206" t="s">
        <v>182</v>
      </c>
      <c r="AE13" s="41"/>
    </row>
    <row r="14" spans="1:31" s="23" customFormat="1" ht="30.75" customHeight="1">
      <c r="A14" s="55"/>
      <c r="B14" s="254" t="s">
        <v>1049</v>
      </c>
      <c r="C14" s="1208">
        <f t="shared" si="0"/>
        <v>0</v>
      </c>
      <c r="D14" s="1196"/>
      <c r="E14" s="1196"/>
      <c r="F14" s="1208">
        <f t="shared" ref="F14:F19" si="1">SUM(G14:H14)</f>
        <v>0</v>
      </c>
      <c r="G14" s="1205"/>
      <c r="H14" s="1205"/>
      <c r="I14" s="1213" t="s">
        <v>31</v>
      </c>
      <c r="J14" s="206" t="s">
        <v>182</v>
      </c>
      <c r="AE14" s="55"/>
    </row>
    <row r="15" spans="1:31" s="23" customFormat="1" ht="18.75" customHeight="1">
      <c r="A15" s="41"/>
      <c r="B15" s="244" t="s">
        <v>1050</v>
      </c>
      <c r="C15" s="1208">
        <f t="shared" si="0"/>
        <v>0</v>
      </c>
      <c r="D15" s="1196"/>
      <c r="E15" s="1196"/>
      <c r="F15" s="1208">
        <f t="shared" si="1"/>
        <v>0</v>
      </c>
      <c r="G15" s="1205"/>
      <c r="H15" s="1205"/>
      <c r="I15" s="1213" t="s">
        <v>275</v>
      </c>
      <c r="J15" s="206" t="s">
        <v>182</v>
      </c>
      <c r="AE15" s="41"/>
    </row>
    <row r="16" spans="1:31" s="23" customFormat="1" ht="18.75" customHeight="1">
      <c r="A16" s="41"/>
      <c r="B16" s="255" t="s">
        <v>920</v>
      </c>
      <c r="C16" s="1208">
        <f t="shared" si="0"/>
        <v>0</v>
      </c>
      <c r="D16" s="1196"/>
      <c r="E16" s="1196"/>
      <c r="F16" s="1208">
        <f t="shared" si="1"/>
        <v>0</v>
      </c>
      <c r="G16" s="1205"/>
      <c r="H16" s="1205"/>
      <c r="I16" s="1213" t="s">
        <v>1005</v>
      </c>
      <c r="J16" s="206" t="s">
        <v>182</v>
      </c>
      <c r="AE16" s="41"/>
    </row>
    <row r="17" spans="1:31" s="23" customFormat="1" ht="18.75" customHeight="1">
      <c r="A17" s="41"/>
      <c r="B17" s="255" t="s">
        <v>921</v>
      </c>
      <c r="C17" s="1208">
        <f t="shared" si="0"/>
        <v>0</v>
      </c>
      <c r="D17" s="1196"/>
      <c r="E17" s="1196"/>
      <c r="F17" s="1208">
        <f t="shared" si="1"/>
        <v>0</v>
      </c>
      <c r="G17" s="1205"/>
      <c r="H17" s="1205"/>
      <c r="I17" s="1213" t="s">
        <v>1006</v>
      </c>
      <c r="J17" s="206" t="s">
        <v>182</v>
      </c>
      <c r="AE17" s="41"/>
    </row>
    <row r="18" spans="1:31" s="23" customFormat="1" ht="18.75" customHeight="1">
      <c r="A18" s="41"/>
      <c r="B18" s="244" t="s">
        <v>358</v>
      </c>
      <c r="C18" s="1208">
        <f t="shared" si="0"/>
        <v>0</v>
      </c>
      <c r="D18" s="1196"/>
      <c r="E18" s="1196"/>
      <c r="F18" s="1208">
        <f t="shared" si="1"/>
        <v>0</v>
      </c>
      <c r="G18" s="1205"/>
      <c r="H18" s="1205"/>
      <c r="I18" s="1213" t="s">
        <v>32</v>
      </c>
      <c r="J18" s="206" t="s">
        <v>182</v>
      </c>
      <c r="AE18" s="41"/>
    </row>
    <row r="19" spans="1:31" s="23" customFormat="1" ht="18.75" customHeight="1">
      <c r="A19" s="41"/>
      <c r="B19" s="253" t="s">
        <v>37</v>
      </c>
      <c r="C19" s="1208">
        <f t="shared" si="0"/>
        <v>0</v>
      </c>
      <c r="D19" s="1196"/>
      <c r="E19" s="1196"/>
      <c r="F19" s="1208">
        <f t="shared" si="1"/>
        <v>0</v>
      </c>
      <c r="G19" s="1205"/>
      <c r="H19" s="1205"/>
      <c r="I19" s="1213" t="s">
        <v>276</v>
      </c>
      <c r="J19" s="206" t="s">
        <v>182</v>
      </c>
      <c r="AE19" s="41"/>
    </row>
    <row r="20" spans="1:31" s="23" customFormat="1" ht="18.75" customHeight="1">
      <c r="A20" s="41"/>
      <c r="B20" s="256" t="s">
        <v>1108</v>
      </c>
      <c r="C20" s="1211">
        <f>SUM(C12:C19)</f>
        <v>0</v>
      </c>
      <c r="D20" s="1211">
        <f t="shared" ref="D20:E20" si="2">SUM(D12:D19)</f>
        <v>0</v>
      </c>
      <c r="E20" s="1211">
        <f t="shared" si="2"/>
        <v>0</v>
      </c>
      <c r="F20" s="1211">
        <f>SUM(F12:F19)</f>
        <v>0</v>
      </c>
      <c r="G20" s="1211">
        <f>SUM(G12:G19)</f>
        <v>0</v>
      </c>
      <c r="H20" s="1211">
        <f>SUM(H12:H19)</f>
        <v>0</v>
      </c>
      <c r="I20" s="1214" t="s">
        <v>4</v>
      </c>
      <c r="J20" s="206" t="s">
        <v>182</v>
      </c>
      <c r="AE20" s="41"/>
    </row>
    <row r="21" spans="1:31" s="23" customFormat="1" ht="29.25" customHeight="1">
      <c r="A21" s="41"/>
      <c r="B21" s="258" t="s">
        <v>1164</v>
      </c>
      <c r="C21" s="1208">
        <f t="shared" ref="C21:C28" si="3">SUM(D21:E21)</f>
        <v>0</v>
      </c>
      <c r="D21" s="1196"/>
      <c r="E21" s="1196"/>
      <c r="F21" s="1208">
        <f t="shared" ref="F21:F28" si="4">SUM(G21:H21)</f>
        <v>0</v>
      </c>
      <c r="G21" s="1205"/>
      <c r="H21" s="1205"/>
      <c r="I21" s="1213" t="s">
        <v>1109</v>
      </c>
      <c r="J21" s="206" t="s">
        <v>43</v>
      </c>
      <c r="AE21" s="41"/>
    </row>
    <row r="22" spans="1:31" s="23" customFormat="1" ht="30" customHeight="1">
      <c r="A22" s="41"/>
      <c r="B22" s="258" t="s">
        <v>1165</v>
      </c>
      <c r="C22" s="1208">
        <f t="shared" si="3"/>
        <v>0</v>
      </c>
      <c r="D22" s="1196"/>
      <c r="E22" s="1196"/>
      <c r="F22" s="1208">
        <f t="shared" si="4"/>
        <v>0</v>
      </c>
      <c r="G22" s="1205"/>
      <c r="H22" s="1205"/>
      <c r="I22" s="1213" t="s">
        <v>1143</v>
      </c>
      <c r="J22" s="206" t="s">
        <v>43</v>
      </c>
      <c r="AE22" s="41"/>
    </row>
    <row r="23" spans="1:31" s="23" customFormat="1" ht="42" customHeight="1">
      <c r="A23" s="41"/>
      <c r="B23" s="258" t="s">
        <v>1166</v>
      </c>
      <c r="C23" s="1208">
        <f t="shared" si="3"/>
        <v>0</v>
      </c>
      <c r="D23" s="1196"/>
      <c r="E23" s="1196"/>
      <c r="F23" s="1208">
        <f t="shared" si="4"/>
        <v>0</v>
      </c>
      <c r="G23" s="1205"/>
      <c r="H23" s="1205"/>
      <c r="I23" s="1213" t="s">
        <v>1144</v>
      </c>
      <c r="J23" s="206" t="s">
        <v>43</v>
      </c>
      <c r="AE23" s="41"/>
    </row>
    <row r="24" spans="1:31" s="23" customFormat="1" ht="29.25" customHeight="1">
      <c r="A24" s="41"/>
      <c r="B24" s="258" t="s">
        <v>1167</v>
      </c>
      <c r="C24" s="1208">
        <f t="shared" si="3"/>
        <v>0</v>
      </c>
      <c r="D24" s="1196"/>
      <c r="E24" s="1196"/>
      <c r="F24" s="1208">
        <f t="shared" si="4"/>
        <v>0</v>
      </c>
      <c r="G24" s="1205"/>
      <c r="H24" s="1205"/>
      <c r="I24" s="1213" t="s">
        <v>1146</v>
      </c>
      <c r="J24" s="206" t="s">
        <v>43</v>
      </c>
      <c r="AE24" s="41"/>
    </row>
    <row r="25" spans="1:31" s="23" customFormat="1" ht="28.5" customHeight="1">
      <c r="A25" s="41"/>
      <c r="B25" s="258" t="s">
        <v>1168</v>
      </c>
      <c r="C25" s="1208">
        <f t="shared" si="3"/>
        <v>0</v>
      </c>
      <c r="D25" s="1196"/>
      <c r="E25" s="1196"/>
      <c r="F25" s="1208">
        <f t="shared" si="4"/>
        <v>0</v>
      </c>
      <c r="G25" s="1205"/>
      <c r="H25" s="1205"/>
      <c r="I25" s="1213" t="s">
        <v>1145</v>
      </c>
      <c r="J25" s="206" t="s">
        <v>43</v>
      </c>
      <c r="AE25" s="41"/>
    </row>
    <row r="26" spans="1:31" s="23" customFormat="1" ht="28.5" customHeight="1">
      <c r="A26" s="41"/>
      <c r="B26" s="258" t="s">
        <v>1169</v>
      </c>
      <c r="C26" s="1208">
        <f t="shared" si="3"/>
        <v>0</v>
      </c>
      <c r="D26" s="1196"/>
      <c r="E26" s="1196"/>
      <c r="F26" s="1208">
        <f t="shared" si="4"/>
        <v>0</v>
      </c>
      <c r="G26" s="1205"/>
      <c r="H26" s="1205"/>
      <c r="I26" s="1213" t="s">
        <v>1147</v>
      </c>
      <c r="J26" s="206" t="s">
        <v>43</v>
      </c>
      <c r="AE26" s="41"/>
    </row>
    <row r="27" spans="1:31" s="23" customFormat="1" ht="28.5" customHeight="1">
      <c r="A27" s="41"/>
      <c r="B27" s="258" t="s">
        <v>1170</v>
      </c>
      <c r="C27" s="1208">
        <f t="shared" si="3"/>
        <v>0</v>
      </c>
      <c r="D27" s="1196"/>
      <c r="E27" s="1196"/>
      <c r="F27" s="1208">
        <f t="shared" si="4"/>
        <v>0</v>
      </c>
      <c r="G27" s="1205"/>
      <c r="H27" s="1205"/>
      <c r="I27" s="1213" t="s">
        <v>1148</v>
      </c>
      <c r="J27" s="206" t="s">
        <v>43</v>
      </c>
      <c r="AE27" s="41"/>
    </row>
    <row r="28" spans="1:31" s="23" customFormat="1" ht="35.25" customHeight="1">
      <c r="A28" s="41"/>
      <c r="B28" s="258" t="s">
        <v>1171</v>
      </c>
      <c r="C28" s="1208">
        <f t="shared" si="3"/>
        <v>0</v>
      </c>
      <c r="D28" s="1196"/>
      <c r="E28" s="1196"/>
      <c r="F28" s="1208">
        <f t="shared" si="4"/>
        <v>0</v>
      </c>
      <c r="G28" s="1205"/>
      <c r="H28" s="1205"/>
      <c r="I28" s="1213" t="s">
        <v>1149</v>
      </c>
      <c r="J28" s="206" t="s">
        <v>43</v>
      </c>
      <c r="AE28" s="41"/>
    </row>
    <row r="29" spans="1:31" s="23" customFormat="1" ht="18.75" customHeight="1">
      <c r="A29" s="41"/>
      <c r="B29" s="259" t="s">
        <v>1173</v>
      </c>
      <c r="C29" s="1211">
        <f>SUM(C20:C28)</f>
        <v>0</v>
      </c>
      <c r="D29" s="1211">
        <f t="shared" ref="D29:E29" si="5">SUM(D20:D28)</f>
        <v>0</v>
      </c>
      <c r="E29" s="1211">
        <f t="shared" si="5"/>
        <v>0</v>
      </c>
      <c r="F29" s="1211">
        <f>SUM(F20:F28)</f>
        <v>0</v>
      </c>
      <c r="G29" s="1211">
        <f>SUM(G20:G28)</f>
        <v>0</v>
      </c>
      <c r="H29" s="1211">
        <f>SUM(H20:H28)</f>
        <v>0</v>
      </c>
      <c r="I29" s="1174" t="s">
        <v>987</v>
      </c>
      <c r="J29" s="260" t="s">
        <v>182</v>
      </c>
      <c r="AE29" s="41"/>
    </row>
    <row r="30" spans="1:31" s="23" customFormat="1" ht="18.75" customHeight="1">
      <c r="A30" s="41"/>
      <c r="B30" s="1209" t="s">
        <v>1470</v>
      </c>
      <c r="C30" s="1175"/>
      <c r="D30" s="1176"/>
      <c r="E30" s="1176"/>
      <c r="F30" s="1177"/>
      <c r="G30" s="1178"/>
      <c r="H30" s="1178"/>
      <c r="I30" s="261"/>
      <c r="J30" s="262"/>
      <c r="AE30" s="41"/>
    </row>
    <row r="31" spans="1:31" s="23" customFormat="1" ht="18.75" customHeight="1">
      <c r="A31" s="41"/>
      <c r="B31" s="1210" t="s">
        <v>1084</v>
      </c>
      <c r="C31" s="1203">
        <f>SUM(D31:E31)</f>
        <v>0</v>
      </c>
      <c r="D31" s="1196"/>
      <c r="E31" s="1196"/>
      <c r="F31" s="1133">
        <f>SUM(G31:H31)</f>
        <v>0</v>
      </c>
      <c r="G31" s="1132"/>
      <c r="H31" s="1188"/>
      <c r="I31" s="1179" t="s">
        <v>5</v>
      </c>
      <c r="J31" s="1136" t="s">
        <v>182</v>
      </c>
      <c r="AE31" s="41"/>
    </row>
    <row r="32" spans="1:31">
      <c r="A32" s="33"/>
      <c r="B32" s="38"/>
      <c r="C32" s="33"/>
      <c r="D32" s="33"/>
      <c r="E32" s="33"/>
      <c r="F32" s="33"/>
      <c r="G32" s="33"/>
      <c r="H32" s="33"/>
      <c r="I32" s="33"/>
      <c r="J32" s="33"/>
      <c r="K32" s="33"/>
      <c r="L32" s="33"/>
      <c r="M32" s="33"/>
    </row>
    <row r="33" spans="1:15">
      <c r="A33" s="141"/>
      <c r="B33" s="133"/>
      <c r="C33" s="141"/>
      <c r="D33" s="141"/>
      <c r="E33" s="141"/>
      <c r="F33" s="141"/>
      <c r="G33" s="141"/>
      <c r="H33" s="141"/>
      <c r="I33" s="1239" t="s">
        <v>1635</v>
      </c>
      <c r="J33" s="1239">
        <v>2</v>
      </c>
      <c r="K33" s="141"/>
      <c r="L33" s="141"/>
      <c r="M33" s="141"/>
    </row>
    <row r="34" spans="1:15">
      <c r="A34" s="33"/>
      <c r="B34" s="263"/>
      <c r="C34" s="270" t="s">
        <v>739</v>
      </c>
      <c r="D34" s="270" t="s">
        <v>740</v>
      </c>
      <c r="E34" s="270" t="s">
        <v>741</v>
      </c>
      <c r="F34" s="270" t="s">
        <v>742</v>
      </c>
      <c r="G34" s="270" t="s">
        <v>743</v>
      </c>
      <c r="H34" s="270" t="s">
        <v>744</v>
      </c>
      <c r="I34" s="270" t="s">
        <v>95</v>
      </c>
      <c r="J34" s="238"/>
      <c r="K34" s="33"/>
      <c r="L34" s="33"/>
      <c r="M34" s="33"/>
      <c r="N34" s="33"/>
      <c r="O34" s="33"/>
    </row>
    <row r="35" spans="1:15" ht="27.75" customHeight="1">
      <c r="A35" s="33"/>
      <c r="B35" s="247" t="s">
        <v>572</v>
      </c>
      <c r="C35" s="248" t="s">
        <v>1172</v>
      </c>
      <c r="D35" s="248" t="s">
        <v>1172</v>
      </c>
      <c r="E35" s="248" t="s">
        <v>1172</v>
      </c>
      <c r="F35" s="248" t="s">
        <v>1116</v>
      </c>
      <c r="G35" s="248" t="s">
        <v>1116</v>
      </c>
      <c r="H35" s="248" t="s">
        <v>1116</v>
      </c>
      <c r="I35" s="251"/>
      <c r="J35" s="236" t="s">
        <v>141</v>
      </c>
      <c r="K35" s="33"/>
      <c r="L35" s="33"/>
      <c r="M35" s="33"/>
      <c r="N35" s="33"/>
      <c r="O35" s="33"/>
    </row>
    <row r="36" spans="1:15">
      <c r="A36" s="33"/>
      <c r="B36" s="247"/>
      <c r="C36" s="111" t="s">
        <v>119</v>
      </c>
      <c r="D36" s="111" t="s">
        <v>627</v>
      </c>
      <c r="E36" s="111" t="s">
        <v>56</v>
      </c>
      <c r="F36" s="111" t="s">
        <v>119</v>
      </c>
      <c r="G36" s="111" t="s">
        <v>627</v>
      </c>
      <c r="H36" s="111" t="s">
        <v>56</v>
      </c>
      <c r="I36" s="111"/>
      <c r="J36" s="236"/>
      <c r="K36" s="33"/>
      <c r="L36" s="33"/>
      <c r="M36" s="33"/>
      <c r="N36" s="33"/>
      <c r="O36" s="33"/>
    </row>
    <row r="37" spans="1:15">
      <c r="A37" s="34"/>
      <c r="B37" s="252"/>
      <c r="C37" s="156" t="s">
        <v>626</v>
      </c>
      <c r="D37" s="156" t="s">
        <v>626</v>
      </c>
      <c r="E37" s="156" t="s">
        <v>626</v>
      </c>
      <c r="F37" s="156" t="s">
        <v>626</v>
      </c>
      <c r="G37" s="156" t="s">
        <v>118</v>
      </c>
      <c r="H37" s="156" t="s">
        <v>118</v>
      </c>
      <c r="I37" s="188" t="s">
        <v>96</v>
      </c>
      <c r="J37" s="236" t="s">
        <v>142</v>
      </c>
      <c r="K37" s="34"/>
      <c r="L37" s="33"/>
      <c r="M37" s="33"/>
      <c r="N37" s="33"/>
      <c r="O37" s="33"/>
    </row>
    <row r="38" spans="1:15" ht="18.75" customHeight="1">
      <c r="A38" s="34"/>
      <c r="B38" s="253" t="s">
        <v>44</v>
      </c>
      <c r="C38" s="197">
        <f>SUM(D38:E38)</f>
        <v>0</v>
      </c>
      <c r="D38" s="190"/>
      <c r="E38" s="190"/>
      <c r="F38" s="197">
        <f>SUM(G38:H38)</f>
        <v>0</v>
      </c>
      <c r="G38" s="191"/>
      <c r="H38" s="191"/>
      <c r="I38" s="188">
        <v>100</v>
      </c>
      <c r="J38" s="264" t="s">
        <v>98</v>
      </c>
      <c r="K38" s="34"/>
      <c r="L38" s="33"/>
      <c r="M38" s="33"/>
      <c r="N38" s="33"/>
      <c r="O38" s="33"/>
    </row>
    <row r="39" spans="1:15" ht="18.75" customHeight="1">
      <c r="A39" s="34"/>
      <c r="B39" s="253" t="s">
        <v>45</v>
      </c>
      <c r="C39" s="197">
        <f t="shared" ref="C39:C47" si="6">SUM(D39:E39)</f>
        <v>0</v>
      </c>
      <c r="D39" s="190"/>
      <c r="E39" s="190"/>
      <c r="F39" s="197">
        <f t="shared" ref="F39:F47" si="7">SUM(G39:H39)</f>
        <v>0</v>
      </c>
      <c r="G39" s="191"/>
      <c r="H39" s="191"/>
      <c r="I39" s="188" t="s">
        <v>274</v>
      </c>
      <c r="J39" s="215" t="s">
        <v>98</v>
      </c>
      <c r="K39" s="34"/>
      <c r="L39" s="33"/>
      <c r="M39" s="33"/>
      <c r="N39" s="33"/>
      <c r="O39" s="33"/>
    </row>
    <row r="40" spans="1:15" ht="18.75" customHeight="1">
      <c r="A40" s="34"/>
      <c r="B40" s="253" t="s">
        <v>46</v>
      </c>
      <c r="C40" s="197">
        <f t="shared" si="6"/>
        <v>0</v>
      </c>
      <c r="D40" s="190"/>
      <c r="E40" s="190"/>
      <c r="F40" s="197">
        <f t="shared" si="7"/>
        <v>0</v>
      </c>
      <c r="G40" s="191"/>
      <c r="H40" s="191"/>
      <c r="I40" s="188" t="s">
        <v>31</v>
      </c>
      <c r="J40" s="215" t="s">
        <v>98</v>
      </c>
      <c r="K40" s="34"/>
      <c r="L40" s="33"/>
      <c r="M40" s="33"/>
      <c r="N40" s="33"/>
      <c r="O40" s="33"/>
    </row>
    <row r="41" spans="1:15" ht="18.75" customHeight="1">
      <c r="A41" s="34"/>
      <c r="B41" s="253" t="s">
        <v>47</v>
      </c>
      <c r="C41" s="197">
        <f t="shared" si="6"/>
        <v>0</v>
      </c>
      <c r="D41" s="190"/>
      <c r="E41" s="190"/>
      <c r="F41" s="197">
        <f t="shared" si="7"/>
        <v>0</v>
      </c>
      <c r="G41" s="191"/>
      <c r="H41" s="191"/>
      <c r="I41" s="188" t="s">
        <v>275</v>
      </c>
      <c r="J41" s="215" t="s">
        <v>98</v>
      </c>
      <c r="K41" s="34"/>
      <c r="L41" s="33"/>
      <c r="M41" s="33"/>
      <c r="N41" s="33"/>
      <c r="O41" s="33"/>
    </row>
    <row r="42" spans="1:15" ht="18.75" customHeight="1">
      <c r="A42" s="34"/>
      <c r="B42" s="253" t="s">
        <v>198</v>
      </c>
      <c r="C42" s="197">
        <f t="shared" si="6"/>
        <v>0</v>
      </c>
      <c r="D42" s="190"/>
      <c r="E42" s="190"/>
      <c r="F42" s="197">
        <f t="shared" si="7"/>
        <v>0</v>
      </c>
      <c r="G42" s="191"/>
      <c r="H42" s="191"/>
      <c r="I42" s="188" t="s">
        <v>32</v>
      </c>
      <c r="J42" s="215" t="s">
        <v>98</v>
      </c>
      <c r="K42" s="34"/>
      <c r="L42" s="33"/>
      <c r="M42" s="33"/>
      <c r="N42" s="33"/>
      <c r="O42" s="33"/>
    </row>
    <row r="43" spans="1:15" ht="18.75" customHeight="1">
      <c r="A43" s="34"/>
      <c r="B43" s="253" t="s">
        <v>19</v>
      </c>
      <c r="C43" s="197">
        <f t="shared" si="6"/>
        <v>0</v>
      </c>
      <c r="D43" s="190"/>
      <c r="E43" s="190"/>
      <c r="F43" s="197">
        <f t="shared" si="7"/>
        <v>0</v>
      </c>
      <c r="G43" s="191"/>
      <c r="H43" s="191"/>
      <c r="I43" s="188" t="s">
        <v>276</v>
      </c>
      <c r="J43" s="215" t="s">
        <v>98</v>
      </c>
      <c r="K43" s="34"/>
      <c r="L43" s="33"/>
      <c r="M43" s="33"/>
      <c r="N43" s="33"/>
      <c r="O43" s="33"/>
    </row>
    <row r="44" spans="1:15" ht="18.75" customHeight="1">
      <c r="A44" s="34"/>
      <c r="B44" s="253" t="s">
        <v>199</v>
      </c>
      <c r="C44" s="197">
        <f t="shared" si="6"/>
        <v>0</v>
      </c>
      <c r="D44" s="190"/>
      <c r="E44" s="190"/>
      <c r="F44" s="197">
        <f t="shared" si="7"/>
        <v>0</v>
      </c>
      <c r="G44" s="191"/>
      <c r="H44" s="191"/>
      <c r="I44" s="188" t="s">
        <v>4</v>
      </c>
      <c r="J44" s="215" t="s">
        <v>98</v>
      </c>
      <c r="K44" s="34"/>
      <c r="L44" s="33"/>
      <c r="M44" s="33"/>
      <c r="N44" s="33"/>
      <c r="O44" s="33"/>
    </row>
    <row r="45" spans="1:15" ht="18.75" customHeight="1">
      <c r="A45" s="33"/>
      <c r="B45" s="253" t="s">
        <v>196</v>
      </c>
      <c r="C45" s="197">
        <f t="shared" si="6"/>
        <v>0</v>
      </c>
      <c r="D45" s="190"/>
      <c r="E45" s="190"/>
      <c r="F45" s="197">
        <f t="shared" si="7"/>
        <v>0</v>
      </c>
      <c r="G45" s="191"/>
      <c r="H45" s="191"/>
      <c r="I45" s="188" t="s">
        <v>277</v>
      </c>
      <c r="J45" s="215" t="s">
        <v>98</v>
      </c>
      <c r="K45" s="33"/>
      <c r="L45" s="33"/>
      <c r="M45" s="33"/>
      <c r="N45" s="33"/>
      <c r="O45" s="33"/>
    </row>
    <row r="46" spans="1:15" ht="18.75" customHeight="1">
      <c r="A46" s="33"/>
      <c r="B46" s="253" t="s">
        <v>160</v>
      </c>
      <c r="C46" s="197">
        <f t="shared" si="6"/>
        <v>0</v>
      </c>
      <c r="D46" s="186"/>
      <c r="E46" s="190"/>
      <c r="F46" s="197">
        <f t="shared" si="7"/>
        <v>0</v>
      </c>
      <c r="G46" s="186"/>
      <c r="H46" s="191"/>
      <c r="I46" s="188" t="s">
        <v>5</v>
      </c>
      <c r="J46" s="215" t="s">
        <v>98</v>
      </c>
      <c r="K46" s="34"/>
      <c r="L46" s="33"/>
      <c r="M46" s="33"/>
      <c r="N46" s="33"/>
      <c r="O46" s="33"/>
    </row>
    <row r="47" spans="1:15" ht="18.75" customHeight="1" thickBot="1">
      <c r="A47" s="34"/>
      <c r="B47" s="253" t="s">
        <v>56</v>
      </c>
      <c r="C47" s="197">
        <f t="shared" si="6"/>
        <v>0</v>
      </c>
      <c r="D47" s="190"/>
      <c r="E47" s="190"/>
      <c r="F47" s="197">
        <f t="shared" si="7"/>
        <v>0</v>
      </c>
      <c r="G47" s="191"/>
      <c r="H47" s="191"/>
      <c r="I47" s="188" t="s">
        <v>278</v>
      </c>
      <c r="J47" s="215" t="s">
        <v>98</v>
      </c>
      <c r="K47" s="34"/>
      <c r="L47" s="33"/>
      <c r="M47" s="33"/>
      <c r="N47" s="33"/>
      <c r="O47" s="33"/>
    </row>
    <row r="48" spans="1:15" ht="18.75" customHeight="1">
      <c r="A48" s="34"/>
      <c r="B48" s="265" t="s">
        <v>1180</v>
      </c>
      <c r="C48" s="196">
        <f t="shared" ref="C48:H48" si="8">C38+C39+C40+C41+C42+C43+C44+C45+C46+C47</f>
        <v>0</v>
      </c>
      <c r="D48" s="196">
        <f t="shared" si="8"/>
        <v>0</v>
      </c>
      <c r="E48" s="196">
        <f t="shared" si="8"/>
        <v>0</v>
      </c>
      <c r="F48" s="196">
        <f t="shared" si="8"/>
        <v>0</v>
      </c>
      <c r="G48" s="196">
        <f t="shared" si="8"/>
        <v>0</v>
      </c>
      <c r="H48" s="196">
        <f t="shared" si="8"/>
        <v>0</v>
      </c>
      <c r="I48" s="188" t="s">
        <v>6</v>
      </c>
      <c r="J48" s="215" t="s">
        <v>98</v>
      </c>
      <c r="K48" s="34"/>
      <c r="L48" s="33"/>
      <c r="M48" s="33"/>
      <c r="N48" s="33"/>
      <c r="O48" s="33"/>
    </row>
    <row r="49" spans="1:15" ht="18.75" customHeight="1">
      <c r="A49" s="154"/>
      <c r="B49" s="266" t="s">
        <v>1058</v>
      </c>
      <c r="C49" s="267"/>
      <c r="D49" s="267"/>
      <c r="E49" s="267"/>
      <c r="F49" s="267"/>
      <c r="G49" s="267"/>
      <c r="H49" s="267"/>
      <c r="I49" s="261"/>
      <c r="J49" s="268"/>
      <c r="K49" s="154"/>
      <c r="L49" s="141"/>
      <c r="M49" s="141"/>
      <c r="N49" s="141"/>
      <c r="O49" s="141"/>
    </row>
    <row r="50" spans="1:15" ht="21" customHeight="1">
      <c r="B50" s="269" t="s">
        <v>1136</v>
      </c>
      <c r="C50" s="197">
        <f>SUM(D50:E50)</f>
        <v>0</v>
      </c>
      <c r="D50" s="190"/>
      <c r="E50" s="190"/>
      <c r="F50" s="197">
        <f>SUM(G50:H50)</f>
        <v>0</v>
      </c>
      <c r="G50" s="191"/>
      <c r="H50" s="191"/>
      <c r="I50" s="188" t="s">
        <v>7</v>
      </c>
      <c r="J50" s="219" t="s">
        <v>98</v>
      </c>
    </row>
    <row r="51" spans="1:15">
      <c r="B51" s="45"/>
      <c r="C51" s="159"/>
      <c r="D51" s="159"/>
      <c r="E51" s="159"/>
      <c r="F51" s="159"/>
      <c r="G51" s="159"/>
      <c r="H51" s="159"/>
      <c r="I51" s="109"/>
      <c r="J51" s="148"/>
    </row>
    <row r="52" spans="1:15">
      <c r="A52" s="34"/>
      <c r="B52" s="57"/>
      <c r="C52" s="81"/>
      <c r="D52" s="70"/>
      <c r="E52" s="67"/>
      <c r="F52" s="34"/>
      <c r="G52" s="1239" t="s">
        <v>1635</v>
      </c>
      <c r="H52" s="1239">
        <v>3</v>
      </c>
      <c r="I52" s="33"/>
      <c r="J52" s="33"/>
      <c r="K52" s="33"/>
      <c r="L52" s="33"/>
      <c r="M52" s="33"/>
    </row>
    <row r="53" spans="1:15">
      <c r="A53" s="33"/>
      <c r="B53" s="246"/>
      <c r="C53" s="5" t="s">
        <v>745</v>
      </c>
      <c r="D53" s="5" t="s">
        <v>746</v>
      </c>
      <c r="E53" s="5" t="s">
        <v>747</v>
      </c>
      <c r="F53" s="5" t="s">
        <v>748</v>
      </c>
      <c r="G53" s="5" t="s">
        <v>95</v>
      </c>
      <c r="H53" s="238"/>
      <c r="I53" s="33"/>
      <c r="J53" s="33"/>
      <c r="K53" s="33"/>
      <c r="L53" s="33"/>
      <c r="M53" s="33"/>
    </row>
    <row r="54" spans="1:15">
      <c r="A54" s="33"/>
      <c r="B54" s="247" t="s">
        <v>1314</v>
      </c>
      <c r="C54" s="248" t="s">
        <v>1172</v>
      </c>
      <c r="D54" s="248" t="s">
        <v>1172</v>
      </c>
      <c r="E54" s="248" t="s">
        <v>1116</v>
      </c>
      <c r="F54" s="248" t="s">
        <v>1116</v>
      </c>
      <c r="G54" s="249"/>
      <c r="H54" s="236" t="s">
        <v>141</v>
      </c>
      <c r="I54" s="33"/>
      <c r="J54" s="33"/>
      <c r="K54" s="33"/>
      <c r="L54" s="33"/>
      <c r="M54" s="33"/>
    </row>
    <row r="55" spans="1:15">
      <c r="A55" s="33"/>
      <c r="B55" s="252"/>
      <c r="C55" s="156" t="s">
        <v>97</v>
      </c>
      <c r="D55" s="156" t="s">
        <v>118</v>
      </c>
      <c r="E55" s="156" t="s">
        <v>97</v>
      </c>
      <c r="F55" s="156" t="s">
        <v>118</v>
      </c>
      <c r="G55" s="188" t="s">
        <v>96</v>
      </c>
      <c r="H55" s="236" t="s">
        <v>142</v>
      </c>
      <c r="I55" s="33"/>
      <c r="J55" s="33"/>
      <c r="K55" s="33"/>
      <c r="L55" s="33"/>
      <c r="M55" s="33"/>
    </row>
    <row r="56" spans="1:15" ht="18.75" customHeight="1">
      <c r="A56" s="33"/>
      <c r="B56" s="271" t="s">
        <v>161</v>
      </c>
      <c r="C56" s="186"/>
      <c r="D56" s="190"/>
      <c r="E56" s="186"/>
      <c r="F56" s="205"/>
      <c r="G56" s="188">
        <v>100</v>
      </c>
      <c r="H56" s="268" t="s">
        <v>98</v>
      </c>
      <c r="I56" s="33"/>
      <c r="J56" s="33"/>
      <c r="K56" s="33"/>
      <c r="L56" s="33"/>
      <c r="M56" s="33"/>
    </row>
    <row r="57" spans="1:15" ht="18.75" customHeight="1">
      <c r="A57" s="33"/>
      <c r="B57" s="272" t="s">
        <v>356</v>
      </c>
      <c r="C57" s="190"/>
      <c r="D57" s="273"/>
      <c r="E57" s="205"/>
      <c r="F57" s="273"/>
      <c r="G57" s="188" t="s">
        <v>274</v>
      </c>
      <c r="H57" s="219" t="s">
        <v>98</v>
      </c>
      <c r="I57" s="33"/>
      <c r="J57" s="33"/>
      <c r="K57" s="33"/>
      <c r="L57" s="33"/>
      <c r="M57" s="33"/>
    </row>
    <row r="58" spans="1:15">
      <c r="A58" s="33"/>
      <c r="B58" s="38"/>
      <c r="C58" s="33"/>
      <c r="D58" s="33"/>
      <c r="E58" s="33"/>
      <c r="F58" s="33"/>
      <c r="G58" s="33"/>
      <c r="H58" s="33"/>
      <c r="I58" s="33"/>
      <c r="J58" s="33"/>
      <c r="K58" s="33"/>
      <c r="L58" s="33"/>
      <c r="M58" s="33"/>
    </row>
    <row r="59" spans="1:15">
      <c r="A59" s="33"/>
      <c r="B59" s="38"/>
      <c r="C59" s="33"/>
      <c r="D59" s="33"/>
      <c r="E59" s="1239" t="s">
        <v>1635</v>
      </c>
      <c r="F59" s="1239">
        <v>4</v>
      </c>
      <c r="G59" s="33"/>
      <c r="H59" s="33"/>
      <c r="I59" s="33"/>
      <c r="J59" s="33"/>
      <c r="K59" s="33"/>
      <c r="L59" s="33"/>
      <c r="M59" s="33"/>
    </row>
    <row r="60" spans="1:15">
      <c r="A60" s="33"/>
      <c r="B60" s="246"/>
      <c r="C60" s="5" t="s">
        <v>745</v>
      </c>
      <c r="D60" s="5" t="s">
        <v>746</v>
      </c>
      <c r="E60" s="5" t="s">
        <v>95</v>
      </c>
      <c r="F60" s="238"/>
      <c r="G60" s="33"/>
      <c r="H60" s="33"/>
      <c r="I60" s="33"/>
      <c r="J60" s="33"/>
      <c r="K60" s="33"/>
      <c r="L60" s="33"/>
      <c r="M60" s="33"/>
    </row>
    <row r="61" spans="1:15">
      <c r="A61" s="33"/>
      <c r="B61" s="247" t="s">
        <v>1315</v>
      </c>
      <c r="C61" s="248" t="s">
        <v>1172</v>
      </c>
      <c r="D61" s="248" t="s">
        <v>1172</v>
      </c>
      <c r="E61" s="249"/>
      <c r="F61" s="236" t="s">
        <v>141</v>
      </c>
      <c r="G61" s="33"/>
      <c r="H61" s="33"/>
      <c r="I61" s="33"/>
      <c r="J61" s="33"/>
      <c r="K61" s="33"/>
      <c r="L61" s="33"/>
      <c r="M61" s="33"/>
    </row>
    <row r="62" spans="1:15">
      <c r="A62" s="33"/>
      <c r="B62" s="252"/>
      <c r="C62" s="156" t="s">
        <v>97</v>
      </c>
      <c r="D62" s="156" t="s">
        <v>118</v>
      </c>
      <c r="E62" s="188" t="s">
        <v>96</v>
      </c>
      <c r="F62" s="236" t="s">
        <v>142</v>
      </c>
      <c r="G62" s="33"/>
      <c r="H62" s="33"/>
      <c r="I62" s="33"/>
      <c r="J62" s="33"/>
      <c r="K62" s="33"/>
      <c r="L62" s="33"/>
      <c r="M62" s="33"/>
    </row>
    <row r="63" spans="1:15" ht="18.75" customHeight="1">
      <c r="A63" s="33"/>
      <c r="B63" s="271" t="s">
        <v>1178</v>
      </c>
      <c r="C63" s="186"/>
      <c r="D63" s="1196"/>
      <c r="E63" s="188" t="s">
        <v>285</v>
      </c>
      <c r="F63" s="268" t="s">
        <v>98</v>
      </c>
      <c r="G63" s="33"/>
      <c r="H63" s="33"/>
      <c r="I63" s="33"/>
      <c r="J63" s="33"/>
      <c r="K63" s="33"/>
      <c r="L63" s="33"/>
      <c r="M63" s="33"/>
    </row>
    <row r="64" spans="1:15" ht="18.75" customHeight="1">
      <c r="A64" s="33"/>
      <c r="B64" s="272" t="s">
        <v>1179</v>
      </c>
      <c r="C64" s="1196"/>
      <c r="D64" s="273"/>
      <c r="E64" s="188" t="s">
        <v>287</v>
      </c>
      <c r="F64" s="219" t="s">
        <v>98</v>
      </c>
      <c r="G64" s="33"/>
      <c r="H64" s="33"/>
      <c r="I64" s="33"/>
      <c r="J64" s="33"/>
      <c r="K64" s="33"/>
      <c r="L64" s="33"/>
      <c r="M64" s="33"/>
    </row>
    <row r="65" spans="1:19">
      <c r="A65" s="33"/>
      <c r="B65" s="38"/>
      <c r="C65" s="33"/>
      <c r="D65" s="33"/>
      <c r="E65" s="33"/>
      <c r="F65" s="33"/>
      <c r="G65" s="33"/>
      <c r="H65" s="33"/>
      <c r="I65" s="33"/>
      <c r="J65" s="33"/>
      <c r="K65" s="33"/>
      <c r="L65" s="33"/>
      <c r="M65" s="33"/>
    </row>
    <row r="66" spans="1:19">
      <c r="A66" s="141"/>
      <c r="B66" s="1181"/>
      <c r="C66" s="20"/>
      <c r="D66" s="20"/>
      <c r="E66" s="20"/>
      <c r="F66" s="20"/>
      <c r="G66" s="33"/>
      <c r="H66" s="33"/>
      <c r="I66"/>
      <c r="J66"/>
      <c r="K66"/>
      <c r="L66"/>
      <c r="M66"/>
      <c r="N66"/>
      <c r="O66"/>
      <c r="P66"/>
    </row>
    <row r="67" spans="1:19">
      <c r="A67"/>
      <c r="B67" s="1108"/>
      <c r="C67" s="33"/>
      <c r="D67" s="33"/>
      <c r="E67" s="33"/>
      <c r="F67" s="33"/>
      <c r="G67" s="33"/>
      <c r="H67" s="33"/>
      <c r="I67" s="1239" t="s">
        <v>1635</v>
      </c>
      <c r="J67" s="1239">
        <v>6</v>
      </c>
      <c r="K67" s="33"/>
      <c r="L67" s="33"/>
      <c r="M67" s="33"/>
    </row>
    <row r="68" spans="1:19">
      <c r="A68" s="141"/>
      <c r="B68" s="237"/>
      <c r="C68" s="986" t="s">
        <v>1191</v>
      </c>
      <c r="D68" s="986" t="s">
        <v>1192</v>
      </c>
      <c r="E68" s="986" t="s">
        <v>1193</v>
      </c>
      <c r="F68" s="986" t="s">
        <v>1194</v>
      </c>
      <c r="G68" s="986" t="s">
        <v>1195</v>
      </c>
      <c r="H68" s="986" t="s">
        <v>1196</v>
      </c>
      <c r="I68" s="986" t="s">
        <v>95</v>
      </c>
      <c r="J68" s="250"/>
      <c r="M68" s="33"/>
    </row>
    <row r="69" spans="1:19" ht="51">
      <c r="A69" s="141"/>
      <c r="B69" s="1182" t="s">
        <v>1471</v>
      </c>
      <c r="C69" s="276" t="s">
        <v>1473</v>
      </c>
      <c r="D69" s="276" t="s">
        <v>1474</v>
      </c>
      <c r="E69" s="276" t="s">
        <v>971</v>
      </c>
      <c r="F69" s="276" t="s">
        <v>972</v>
      </c>
      <c r="G69" s="276" t="s">
        <v>973</v>
      </c>
      <c r="H69" s="276" t="s">
        <v>974</v>
      </c>
      <c r="I69" s="277"/>
      <c r="J69" s="278" t="s">
        <v>141</v>
      </c>
      <c r="M69" s="33"/>
    </row>
    <row r="70" spans="1:19" ht="27.75">
      <c r="A70" s="141"/>
      <c r="B70" s="245" t="s">
        <v>970</v>
      </c>
      <c r="C70" s="275" t="s">
        <v>626</v>
      </c>
      <c r="D70" s="275" t="s">
        <v>959</v>
      </c>
      <c r="E70" s="275" t="s">
        <v>626</v>
      </c>
      <c r="F70" s="275" t="s">
        <v>959</v>
      </c>
      <c r="G70" s="275" t="s">
        <v>626</v>
      </c>
      <c r="H70" s="275" t="s">
        <v>959</v>
      </c>
      <c r="I70" s="906" t="s">
        <v>96</v>
      </c>
      <c r="J70" s="279" t="s">
        <v>142</v>
      </c>
      <c r="M70" s="33"/>
      <c r="N70" s="1199"/>
      <c r="O70" s="1199"/>
      <c r="P70" s="1199"/>
      <c r="Q70" s="1199"/>
      <c r="R70" s="1199"/>
      <c r="S70" s="1199"/>
    </row>
    <row r="71" spans="1:19" ht="18.75" customHeight="1">
      <c r="A71" s="141"/>
      <c r="B71" s="241" t="s">
        <v>975</v>
      </c>
      <c r="C71" s="190"/>
      <c r="D71" s="190"/>
      <c r="E71" s="190"/>
      <c r="F71" s="190"/>
      <c r="G71" s="908">
        <f t="shared" ref="G71:H77" si="9">C71+E71</f>
        <v>0</v>
      </c>
      <c r="H71" s="908">
        <f t="shared" si="9"/>
        <v>0</v>
      </c>
      <c r="I71" s="906" t="s">
        <v>861</v>
      </c>
      <c r="J71" s="274" t="s">
        <v>182</v>
      </c>
      <c r="M71" s="33"/>
      <c r="N71" s="1199"/>
      <c r="O71" s="1199"/>
      <c r="P71" s="1199"/>
      <c r="Q71" s="1199"/>
      <c r="R71" s="1199"/>
      <c r="S71" s="1199"/>
    </row>
    <row r="72" spans="1:19" ht="18.75" customHeight="1">
      <c r="A72" s="141"/>
      <c r="B72" s="241" t="s">
        <v>976</v>
      </c>
      <c r="C72" s="190"/>
      <c r="D72" s="190"/>
      <c r="E72" s="190"/>
      <c r="F72" s="190"/>
      <c r="G72" s="908">
        <f t="shared" si="9"/>
        <v>0</v>
      </c>
      <c r="H72" s="908">
        <f t="shared" si="9"/>
        <v>0</v>
      </c>
      <c r="I72" s="906" t="s">
        <v>898</v>
      </c>
      <c r="J72" s="274" t="s">
        <v>182</v>
      </c>
      <c r="M72" s="33"/>
      <c r="N72" s="181"/>
    </row>
    <row r="73" spans="1:19" ht="18.75" customHeight="1">
      <c r="A73" s="141"/>
      <c r="B73" s="241" t="s">
        <v>977</v>
      </c>
      <c r="C73" s="190"/>
      <c r="D73" s="190"/>
      <c r="E73" s="190"/>
      <c r="F73" s="190"/>
      <c r="G73" s="908">
        <f t="shared" si="9"/>
        <v>0</v>
      </c>
      <c r="H73" s="908">
        <f t="shared" si="9"/>
        <v>0</v>
      </c>
      <c r="I73" s="906" t="s">
        <v>1131</v>
      </c>
      <c r="J73" s="274" t="s">
        <v>182</v>
      </c>
      <c r="M73" s="33"/>
    </row>
    <row r="74" spans="1:19" ht="18.75" customHeight="1">
      <c r="A74" s="136"/>
      <c r="B74" s="241" t="s">
        <v>978</v>
      </c>
      <c r="C74" s="190"/>
      <c r="D74" s="190"/>
      <c r="E74" s="190"/>
      <c r="F74" s="190"/>
      <c r="G74" s="908">
        <f t="shared" si="9"/>
        <v>0</v>
      </c>
      <c r="H74" s="908">
        <f t="shared" si="9"/>
        <v>0</v>
      </c>
      <c r="I74" s="906" t="s">
        <v>1132</v>
      </c>
      <c r="J74" s="274" t="s">
        <v>182</v>
      </c>
    </row>
    <row r="75" spans="1:19" ht="18.75" customHeight="1">
      <c r="A75" s="136"/>
      <c r="B75" s="241" t="s">
        <v>979</v>
      </c>
      <c r="C75" s="190"/>
      <c r="D75" s="190"/>
      <c r="E75" s="190"/>
      <c r="F75" s="190"/>
      <c r="G75" s="908">
        <f t="shared" si="9"/>
        <v>0</v>
      </c>
      <c r="H75" s="908">
        <f t="shared" si="9"/>
        <v>0</v>
      </c>
      <c r="I75" s="906" t="s">
        <v>1133</v>
      </c>
      <c r="J75" s="274" t="s">
        <v>182</v>
      </c>
    </row>
    <row r="76" spans="1:19" ht="18.75" customHeight="1">
      <c r="A76" s="136"/>
      <c r="B76" s="241" t="s">
        <v>980</v>
      </c>
      <c r="C76" s="190"/>
      <c r="D76" s="190"/>
      <c r="E76" s="190"/>
      <c r="F76" s="190"/>
      <c r="G76" s="908">
        <f t="shared" si="9"/>
        <v>0</v>
      </c>
      <c r="H76" s="908">
        <f t="shared" si="9"/>
        <v>0</v>
      </c>
      <c r="I76" s="906" t="s">
        <v>1134</v>
      </c>
      <c r="J76" s="274" t="s">
        <v>182</v>
      </c>
    </row>
    <row r="77" spans="1:19" ht="18.75" customHeight="1" thickBot="1">
      <c r="A77" s="136"/>
      <c r="B77" s="241" t="s">
        <v>981</v>
      </c>
      <c r="C77" s="190"/>
      <c r="D77" s="190"/>
      <c r="E77" s="190"/>
      <c r="F77" s="190"/>
      <c r="G77" s="908">
        <f t="shared" si="9"/>
        <v>0</v>
      </c>
      <c r="H77" s="908">
        <f t="shared" si="9"/>
        <v>0</v>
      </c>
      <c r="I77" s="906" t="s">
        <v>1135</v>
      </c>
      <c r="J77" s="274" t="s">
        <v>182</v>
      </c>
    </row>
    <row r="78" spans="1:19" ht="18.75" customHeight="1">
      <c r="A78" s="136"/>
      <c r="B78" s="1180" t="s">
        <v>119</v>
      </c>
      <c r="C78" s="196">
        <f t="shared" ref="C78:H78" si="10">SUM(C71:C77)</f>
        <v>0</v>
      </c>
      <c r="D78" s="196">
        <f t="shared" si="10"/>
        <v>0</v>
      </c>
      <c r="E78" s="196">
        <f t="shared" si="10"/>
        <v>0</v>
      </c>
      <c r="F78" s="196">
        <f t="shared" si="10"/>
        <v>0</v>
      </c>
      <c r="G78" s="196">
        <f t="shared" si="10"/>
        <v>0</v>
      </c>
      <c r="H78" s="196">
        <f t="shared" si="10"/>
        <v>0</v>
      </c>
      <c r="I78" s="906" t="s">
        <v>1197</v>
      </c>
      <c r="J78" s="274" t="s">
        <v>182</v>
      </c>
    </row>
    <row r="79" spans="1:19">
      <c r="A79" s="136"/>
      <c r="B79" s="121" t="s">
        <v>1452</v>
      </c>
      <c r="C79" s="121"/>
      <c r="D79" s="121"/>
      <c r="E79" s="121"/>
      <c r="F79" s="121"/>
      <c r="G79" s="121"/>
      <c r="H79" s="121"/>
      <c r="I79" s="121"/>
      <c r="J79" s="121"/>
      <c r="K79" s="121"/>
      <c r="L79" s="20"/>
    </row>
    <row r="80" spans="1:19">
      <c r="A80" s="136"/>
      <c r="B80" s="1130"/>
      <c r="C80" s="1130"/>
      <c r="D80" s="1130"/>
      <c r="E80" s="1130"/>
      <c r="F80" s="1130"/>
      <c r="G80" s="1130"/>
      <c r="H80" s="1130"/>
      <c r="I80" s="1130"/>
      <c r="J80" s="1130"/>
      <c r="K80" s="1130"/>
      <c r="L80" s="139"/>
    </row>
    <row r="81" spans="1:12">
      <c r="A81"/>
      <c r="B81"/>
      <c r="C81" s="121"/>
      <c r="D81" s="121"/>
      <c r="E81" s="121"/>
      <c r="F81" s="121"/>
      <c r="G81" s="121"/>
      <c r="H81" s="121"/>
      <c r="I81" s="1239" t="s">
        <v>1635</v>
      </c>
      <c r="J81" s="1239">
        <v>7</v>
      </c>
      <c r="K81" s="121"/>
      <c r="L81" s="20"/>
    </row>
    <row r="82" spans="1:12">
      <c r="A82" s="136"/>
      <c r="B82" s="1154"/>
      <c r="C82" s="981" t="s">
        <v>1198</v>
      </c>
      <c r="D82" s="981" t="s">
        <v>1199</v>
      </c>
      <c r="E82" s="981" t="s">
        <v>1200</v>
      </c>
      <c r="F82" s="981" t="s">
        <v>1201</v>
      </c>
      <c r="G82" s="981" t="s">
        <v>1202</v>
      </c>
      <c r="H82" s="981" t="s">
        <v>1203</v>
      </c>
      <c r="I82" s="981" t="s">
        <v>95</v>
      </c>
      <c r="J82" s="987"/>
    </row>
    <row r="83" spans="1:12" ht="51">
      <c r="A83" s="136"/>
      <c r="B83" s="1155" t="s">
        <v>1472</v>
      </c>
      <c r="C83" s="991" t="s">
        <v>1473</v>
      </c>
      <c r="D83" s="991" t="s">
        <v>1474</v>
      </c>
      <c r="E83" s="991" t="s">
        <v>971</v>
      </c>
      <c r="F83" s="991" t="s">
        <v>972</v>
      </c>
      <c r="G83" s="991" t="s">
        <v>973</v>
      </c>
      <c r="H83" s="991" t="s">
        <v>974</v>
      </c>
      <c r="I83" s="988"/>
      <c r="J83" s="989" t="s">
        <v>141</v>
      </c>
    </row>
    <row r="84" spans="1:12" ht="26.25" thickBot="1">
      <c r="A84" s="136"/>
      <c r="B84" s="1156" t="s">
        <v>970</v>
      </c>
      <c r="C84" s="132" t="s">
        <v>626</v>
      </c>
      <c r="D84" s="132" t="s">
        <v>959</v>
      </c>
      <c r="E84" s="132" t="s">
        <v>626</v>
      </c>
      <c r="F84" s="132" t="s">
        <v>959</v>
      </c>
      <c r="G84" s="132" t="s">
        <v>626</v>
      </c>
      <c r="H84" s="132" t="s">
        <v>959</v>
      </c>
      <c r="I84" s="906" t="s">
        <v>96</v>
      </c>
      <c r="J84" s="990" t="s">
        <v>142</v>
      </c>
    </row>
    <row r="85" spans="1:12" ht="18.75" customHeight="1">
      <c r="A85" s="136"/>
      <c r="B85" s="1157" t="s">
        <v>975</v>
      </c>
      <c r="C85" s="923"/>
      <c r="D85" s="923"/>
      <c r="E85" s="923"/>
      <c r="F85" s="923"/>
      <c r="G85" s="908">
        <f t="shared" ref="G85:H91" si="11">C85+E85</f>
        <v>0</v>
      </c>
      <c r="H85" s="908">
        <f t="shared" si="11"/>
        <v>0</v>
      </c>
      <c r="I85" s="906" t="s">
        <v>861</v>
      </c>
      <c r="J85" s="992" t="s">
        <v>182</v>
      </c>
    </row>
    <row r="86" spans="1:12" ht="18.75" customHeight="1">
      <c r="A86" s="136"/>
      <c r="B86" s="1157" t="s">
        <v>976</v>
      </c>
      <c r="C86" s="923"/>
      <c r="D86" s="923"/>
      <c r="E86" s="923"/>
      <c r="F86" s="923"/>
      <c r="G86" s="908">
        <f t="shared" si="11"/>
        <v>0</v>
      </c>
      <c r="H86" s="908">
        <f t="shared" si="11"/>
        <v>0</v>
      </c>
      <c r="I86" s="906" t="s">
        <v>898</v>
      </c>
      <c r="J86" s="992" t="s">
        <v>182</v>
      </c>
    </row>
    <row r="87" spans="1:12" ht="18.75" customHeight="1">
      <c r="A87" s="136"/>
      <c r="B87" s="1157" t="s">
        <v>977</v>
      </c>
      <c r="C87" s="923"/>
      <c r="D87" s="923"/>
      <c r="E87" s="923"/>
      <c r="F87" s="923"/>
      <c r="G87" s="908">
        <f t="shared" si="11"/>
        <v>0</v>
      </c>
      <c r="H87" s="908">
        <f t="shared" si="11"/>
        <v>0</v>
      </c>
      <c r="I87" s="906" t="s">
        <v>1131</v>
      </c>
      <c r="J87" s="992" t="s">
        <v>182</v>
      </c>
    </row>
    <row r="88" spans="1:12" ht="18.75" customHeight="1">
      <c r="A88" s="136"/>
      <c r="B88" s="1157" t="s">
        <v>978</v>
      </c>
      <c r="C88" s="923"/>
      <c r="D88" s="923"/>
      <c r="E88" s="923"/>
      <c r="F88" s="923"/>
      <c r="G88" s="908">
        <f t="shared" si="11"/>
        <v>0</v>
      </c>
      <c r="H88" s="908">
        <f t="shared" si="11"/>
        <v>0</v>
      </c>
      <c r="I88" s="906" t="s">
        <v>1132</v>
      </c>
      <c r="J88" s="992" t="s">
        <v>182</v>
      </c>
    </row>
    <row r="89" spans="1:12" ht="18.75" customHeight="1">
      <c r="A89" s="136"/>
      <c r="B89" s="1157" t="s">
        <v>979</v>
      </c>
      <c r="C89" s="923"/>
      <c r="D89" s="923"/>
      <c r="E89" s="923"/>
      <c r="F89" s="923"/>
      <c r="G89" s="908">
        <f t="shared" si="11"/>
        <v>0</v>
      </c>
      <c r="H89" s="908">
        <f t="shared" si="11"/>
        <v>0</v>
      </c>
      <c r="I89" s="906" t="s">
        <v>1133</v>
      </c>
      <c r="J89" s="992" t="s">
        <v>182</v>
      </c>
    </row>
    <row r="90" spans="1:12" ht="18.75" customHeight="1">
      <c r="A90" s="136"/>
      <c r="B90" s="1157" t="s">
        <v>980</v>
      </c>
      <c r="C90" s="923"/>
      <c r="D90" s="923"/>
      <c r="E90" s="923"/>
      <c r="F90" s="923"/>
      <c r="G90" s="908">
        <f t="shared" si="11"/>
        <v>0</v>
      </c>
      <c r="H90" s="908">
        <f t="shared" si="11"/>
        <v>0</v>
      </c>
      <c r="I90" s="906" t="s">
        <v>1134</v>
      </c>
      <c r="J90" s="992" t="s">
        <v>182</v>
      </c>
    </row>
    <row r="91" spans="1:12" ht="18.75" customHeight="1" thickBot="1">
      <c r="A91" s="136"/>
      <c r="B91" s="1157" t="s">
        <v>981</v>
      </c>
      <c r="C91" s="923"/>
      <c r="D91" s="923"/>
      <c r="E91" s="923"/>
      <c r="F91" s="923"/>
      <c r="G91" s="908">
        <f t="shared" si="11"/>
        <v>0</v>
      </c>
      <c r="H91" s="908">
        <f t="shared" si="11"/>
        <v>0</v>
      </c>
      <c r="I91" s="906" t="s">
        <v>1135</v>
      </c>
      <c r="J91" s="992" t="s">
        <v>182</v>
      </c>
    </row>
    <row r="92" spans="1:12" ht="18.75" customHeight="1">
      <c r="A92" s="136"/>
      <c r="B92" s="1158" t="s">
        <v>119</v>
      </c>
      <c r="C92" s="443">
        <f t="shared" ref="C92:H92" si="12">SUM(C85:C91)</f>
        <v>0</v>
      </c>
      <c r="D92" s="443">
        <f t="shared" si="12"/>
        <v>0</v>
      </c>
      <c r="E92" s="443">
        <f t="shared" si="12"/>
        <v>0</v>
      </c>
      <c r="F92" s="443">
        <f t="shared" si="12"/>
        <v>0</v>
      </c>
      <c r="G92" s="443">
        <f t="shared" si="12"/>
        <v>0</v>
      </c>
      <c r="H92" s="443">
        <f t="shared" si="12"/>
        <v>0</v>
      </c>
      <c r="I92" s="906" t="s">
        <v>1197</v>
      </c>
      <c r="J92" s="992" t="s">
        <v>182</v>
      </c>
    </row>
    <row r="93" spans="1:12">
      <c r="A93" s="136"/>
      <c r="B93" s="162"/>
      <c r="C93" s="163"/>
      <c r="D93" s="163"/>
      <c r="E93" s="163"/>
      <c r="F93" s="163"/>
      <c r="G93" s="163"/>
      <c r="H93" s="163"/>
      <c r="I93" s="163"/>
      <c r="J93" s="163"/>
      <c r="K93" s="163"/>
      <c r="L93" s="163"/>
    </row>
  </sheetData>
  <sheetProtection password="F015" sheet="1" objects="1" scenarios="1"/>
  <sortState ref="B18:B19">
    <sortCondition descending="1" ref="B18:B19"/>
  </sortState>
  <customSheetViews>
    <customSheetView guid="{E4F26FFA-5313-49C9-9365-CBA576C57791}" scale="85" showGridLines="0" fitToPage="1" showRuler="0" topLeftCell="A7">
      <selection activeCell="J37" sqref="J37"/>
      <pageMargins left="0.74803149606299213" right="0.36" top="0.36" bottom="0.98425196850393704" header="0.21" footer="0.51181102362204722"/>
      <pageSetup paperSize="9" scale="84" orientation="portrait" horizontalDpi="300" verticalDpi="300" r:id="rId1"/>
      <headerFooter alignWithMargins="0"/>
    </customSheetView>
  </customSheetViews>
  <phoneticPr fontId="0" type="noConversion"/>
  <printOptions gridLinesSet="0"/>
  <pageMargins left="0.74803149606299213" right="0.35433070866141736" top="0.35433070866141736" bottom="0.39370078740157483" header="0.19685039370078741" footer="0.19685039370078741"/>
  <pageSetup paperSize="9" scale="24" orientation="landscape" horizontalDpi="300" verticalDpi="300" r:id="rId2"/>
  <headerFooter alignWithMargins="0"/>
  <ignoredErrors>
    <ignoredError sqref="I39:I48 G57 I50 E63:E64" numberStoredAsText="1"/>
    <ignoredError sqref="G48" evalError="1"/>
    <ignoredError sqref="F38"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documentManagement>
    <DocumentOwner xmlns="ab66069b-9688-40c7-8ca7-47d429a41cc7">
      <UserInfo>
        <DisplayName>William Bessell</DisplayName>
        <AccountId>63</AccountId>
        <AccountType/>
      </UserInfo>
    </DocumentOwner>
    <ComplianceNotes xmlns="393f439e-051c-4ea8-836c-16886ecac1ab">This file has been heavily adapted for the purposes of making FT data available</ComplianceNotes>
    <MarsID xmlns="393f439e-051c-4ea8-836c-16886ecac1ab">MASTER</MarsID>
    <ComplianceActivity xmlns="393f439e-051c-4ea8-836c-16886ecac1ab">FTC Statement M12-Audited</ComplianceActivity>
    <ProtectiveMarking xmlns="393f439e-051c-4ea8-836c-16886ecac1ab">Restricted</ProtectiveMarking>
    <Lead_x0020_Compliance_x0020_Manager xmlns="393f439e-051c-4ea8-836c-16886ecac1ab">unknown</Lead_x0020_Compliance_x0020_Manager>
    <TrustReturnVersion xmlns="393f439e-051c-4ea8-836c-16886ecac1ab">V1.8.2</TrustReturnVersion>
    <TrustReturnStatus xmlns="393f439e-051c-4ea8-836c-16886ecac1ab">Ready for approval</TrustReturnStatus>
  </documentManagement>
</p:properties>
</file>

<file path=customXml/item4.xml><?xml version="1.0" encoding="utf-8"?>
<ct:contentTypeSchema xmlns:ct="http://schemas.microsoft.com/office/2006/metadata/contentType" xmlns:ma="http://schemas.microsoft.com/office/2006/metadata/properties/metaAttributes" ct:_="" ma:_="" ma:contentTypeName="Trust Return" ma:contentTypeID="0x0101000021CC418B15974A97393358CF97A05E00BC113E3A5403426298EC4617D57E37EE00FCFE48AB52E89F45823FC78BF81FBFD1" ma:contentTypeVersion="4" ma:contentTypeDescription="A content type for Trust returns" ma:contentTypeScope="" ma:versionID="e3db68390fc58826b2439041ad525ef6">
  <xsd:schema xmlns:xsd="http://www.w3.org/2001/XMLSchema" xmlns:xs="http://www.w3.org/2001/XMLSchema" xmlns:p="http://schemas.microsoft.com/office/2006/metadata/properties" xmlns:ns2="ab66069b-9688-40c7-8ca7-47d429a41cc7" xmlns:ns3="393f439e-051c-4ea8-836c-16886ecac1ab" targetNamespace="http://schemas.microsoft.com/office/2006/metadata/properties" ma:root="true" ma:fieldsID="1796071d794cb3ca3398eaf12df45e74" ns2:_="" ns3:_="">
    <xsd:import namespace="ab66069b-9688-40c7-8ca7-47d429a41cc7"/>
    <xsd:import namespace="393f439e-051c-4ea8-836c-16886ecac1ab"/>
    <xsd:element name="properties">
      <xsd:complexType>
        <xsd:sequence>
          <xsd:element name="documentManagement">
            <xsd:complexType>
              <xsd:all>
                <xsd:element ref="ns2:DocumentOwner" minOccurs="0"/>
                <xsd:element ref="ns3:ProtectiveMarking" minOccurs="0"/>
                <xsd:element ref="ns3:MarsID"/>
                <xsd:element ref="ns3:TrustReturnApprovedBy" minOccurs="0"/>
                <xsd:element ref="ns3:TrustReturnApproved" minOccurs="0"/>
                <xsd:element ref="ns3:TrustReturnStatus" minOccurs="0"/>
                <xsd:element ref="ns3:TrustReturnVersion"/>
                <xsd:element ref="ns3:ComplianceNotes" minOccurs="0"/>
                <xsd:element ref="ns3:Lead_x0020_Compliance_x0020_Manager" minOccurs="0"/>
                <xsd:element ref="ns3:ComplianceActivit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66069b-9688-40c7-8ca7-47d429a41cc7" elementFormDefault="qualified">
    <xsd:import namespace="http://schemas.microsoft.com/office/2006/documentManagement/types"/>
    <xsd:import namespace="http://schemas.microsoft.com/office/infopath/2007/PartnerControls"/>
    <xsd:element name="DocumentOwner" ma:index="8" nillable="true" ma:displayName="Document Owner" ma:list="UserInfo" ma:SharePointGroup="0" ma:internalName="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93f439e-051c-4ea8-836c-16886ecac1ab" elementFormDefault="qualified">
    <xsd:import namespace="http://schemas.microsoft.com/office/2006/documentManagement/types"/>
    <xsd:import namespace="http://schemas.microsoft.com/office/infopath/2007/PartnerControls"/>
    <xsd:element name="ProtectiveMarking" ma:index="9" nillable="true" ma:displayName="Protective Marking" ma:default="Restricted" ma:format="Dropdown" ma:hidden="true" ma:internalName="ProtectiveMarking" ma:readOnly="false">
      <xsd:simpleType>
        <xsd:restriction base="dms:Choice">
          <xsd:enumeration value="Confidential"/>
          <xsd:enumeration value="Restricted"/>
          <xsd:enumeration value="Protect"/>
          <xsd:enumeration value="Unclassified"/>
        </xsd:restriction>
      </xsd:simpleType>
    </xsd:element>
    <xsd:element name="MarsID" ma:index="10" ma:displayName="Mars ID" ma:internalName="MarsID">
      <xsd:simpleType>
        <xsd:restriction base="dms:Text"/>
      </xsd:simpleType>
    </xsd:element>
    <xsd:element name="TrustReturnApprovedBy" ma:index="11" nillable="true" ma:displayName="Approved By" ma:list="UserInfo" ma:SharePointGroup="0" ma:internalName="TrustReturnApprovedBy" ma:readOnly="tru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rustReturnApproved" ma:index="12" nillable="true" ma:displayName="Approved Date" ma:format="DateTime" ma:internalName="TrustReturnApproved" ma:readOnly="true">
      <xsd:simpleType>
        <xsd:restriction base="dms:DateTime"/>
      </xsd:simpleType>
    </xsd:element>
    <xsd:element name="TrustReturnStatus" ma:index="13" nillable="true" ma:displayName="Status" ma:internalName="TrustReturnStatus" ma:readOnly="true">
      <xsd:simpleType>
        <xsd:restriction base="dms:Text"/>
      </xsd:simpleType>
    </xsd:element>
    <xsd:element name="TrustReturnVersion" ma:index="14" ma:displayName="Template version" ma:internalName="TrustReturnVersion">
      <xsd:simpleType>
        <xsd:restriction base="dms:Text"/>
      </xsd:simpleType>
    </xsd:element>
    <xsd:element name="ComplianceNotes" ma:index="15" nillable="true" ma:displayName="Notes" ma:internalName="ComplianceNotes">
      <xsd:simpleType>
        <xsd:restriction base="dms:Note">
          <xsd:maxLength value="255"/>
        </xsd:restriction>
      </xsd:simpleType>
    </xsd:element>
    <xsd:element name="Lead_x0020_Compliance_x0020_Manager" ma:index="16" nillable="true" ma:displayName="Lead Compliance Manager" ma:default="unknown" ma:internalName="Lead_x0020_Compliance_x0020_Manager">
      <xsd:simpleType>
        <xsd:restriction base="dms:Text">
          <xsd:maxLength value="25"/>
        </xsd:restriction>
      </xsd:simpleType>
    </xsd:element>
    <xsd:element name="ComplianceActivity" ma:index="17" ma:displayName="Activity" ma:format="Dropdown" ma:internalName="ComplianceActivity">
      <xsd:simpleType>
        <xsd:restriction base="dms:Choice">
          <xsd:enumeration value="Quarterly monitoring"/>
          <xsd:enumeration value="Monthly monitoring"/>
          <xsd:enumeration value="Annual accounts"/>
          <xsd:enumeration value="Capex reforecasting"/>
          <xsd:enumeration value="Escalation project"/>
          <xsd:enumeration value="Visits and meetings"/>
          <xsd:enumeration value="Other"/>
          <xsd:enumeration value="FTC Restatement"/>
          <xsd:enumeration value="FTC Statement"/>
          <xsd:enumeration value="Return for DH"/>
          <xsd:enumeration value="FTC 9 Months"/>
          <xsd:enumeration value="Reforecast Plan"/>
          <xsd:enumeration value="FTC Restatement Resubmission"/>
          <xsd:enumeration value="FTC 9 Months Resubmission"/>
          <xsd:enumeration value="AoB SHA analysis – 10-11"/>
          <xsd:enumeration value="AoB SHA analysis – M9"/>
          <xsd:enumeration value="AoB SHA analysis – M12"/>
          <xsd:enumeration value="Annual Plan Review"/>
          <xsd:enumeration value="FTC Statement M12-Unaudited"/>
          <xsd:enumeration value="FTC Statement M12-Resubmission"/>
          <xsd:enumeration value="FTC Statement M12-Audited"/>
          <xsd:enumeration value="TCS reconciliation"/>
          <xsd:enumeration value="EARP response"/>
          <xsd:enumeration value="FTC 6 Months (AoB only)"/>
          <xsd:enumeration value="DH 5 Year Capex Forecast"/>
          <xsd:enumeration value="Quality Reports Submission"/>
          <xsd:enumeration value="YE Cash Forecas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24B137-4F8D-46E1-A064-A55761C7BA78}">
  <ds:schemaRefs>
    <ds:schemaRef ds:uri="http://schemas.microsoft.com/sharepoint/v3/contenttype/forms"/>
  </ds:schemaRefs>
</ds:datastoreItem>
</file>

<file path=customXml/itemProps2.xml><?xml version="1.0" encoding="utf-8"?>
<ds:datastoreItem xmlns:ds="http://schemas.openxmlformats.org/officeDocument/2006/customXml" ds:itemID="{C66A67CA-A30A-4D23-AAC7-A73F9F63EEC3}">
  <ds:schemaRefs>
    <ds:schemaRef ds:uri="http://schemas.microsoft.com/office/2006/metadata/customXsn"/>
  </ds:schemaRefs>
</ds:datastoreItem>
</file>

<file path=customXml/itemProps3.xml><?xml version="1.0" encoding="utf-8"?>
<ds:datastoreItem xmlns:ds="http://schemas.openxmlformats.org/officeDocument/2006/customXml" ds:itemID="{9E42F19E-B4EC-4B8A-908D-A55511DF913F}">
  <ds:schemaRefs>
    <ds:schemaRef ds:uri="http://www.w3.org/XML/1998/namespace"/>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393f439e-051c-4ea8-836c-16886ecac1ab"/>
    <ds:schemaRef ds:uri="http://purl.org/dc/terms/"/>
    <ds:schemaRef ds:uri="ab66069b-9688-40c7-8ca7-47d429a41cc7"/>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3AD94CB3-2896-48FF-BFB1-5E7E5343E2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66069b-9688-40c7-8ca7-47d429a41cc7"/>
    <ds:schemaRef ds:uri="393f439e-051c-4ea8-836c-16886ecac1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Intro</vt:lpstr>
      <vt:lpstr>1. SoCI</vt:lpstr>
      <vt:lpstr>2. SoFP</vt:lpstr>
      <vt:lpstr>3. SOCITE</vt:lpstr>
      <vt:lpstr>4. CF</vt:lpstr>
      <vt:lpstr>5. Op Inc (class)</vt:lpstr>
      <vt:lpstr>6. Op Inc (type)</vt:lpstr>
      <vt:lpstr>7. Op Exp</vt:lpstr>
      <vt:lpstr>8. Staff</vt:lpstr>
      <vt:lpstr>9. Op Misc</vt:lpstr>
      <vt:lpstr>10. Corp Tax</vt:lpstr>
      <vt:lpstr>11. Finance</vt:lpstr>
      <vt:lpstr>12. Impairments</vt:lpstr>
      <vt:lpstr>13. Intangibles</vt:lpstr>
      <vt:lpstr>14. PPE</vt:lpstr>
      <vt:lpstr>15. NCA misc</vt:lpstr>
      <vt:lpstr>16. Investments</vt:lpstr>
      <vt:lpstr>17. AHFS</vt:lpstr>
      <vt:lpstr>18. Other Assets</vt:lpstr>
      <vt:lpstr>19. Inventory</vt:lpstr>
      <vt:lpstr>20. Receivables</vt:lpstr>
      <vt:lpstr>21. CCE</vt:lpstr>
      <vt:lpstr>22. Trade Payables</vt:lpstr>
      <vt:lpstr>23. Borrowings and PBL</vt:lpstr>
      <vt:lpstr>24. Other Liabilities</vt:lpstr>
      <vt:lpstr>25. Provisions and CL</vt:lpstr>
      <vt:lpstr>26. Revaluation Reserve</vt:lpstr>
      <vt:lpstr>27. RP</vt:lpstr>
      <vt:lpstr>28. C&amp;O</vt:lpstr>
      <vt:lpstr>29. PFI (on-SoFP)</vt:lpstr>
      <vt:lpstr>30. PFI (off-SoFP)</vt:lpstr>
      <vt:lpstr>32. FI 1</vt:lpstr>
      <vt:lpstr>33. FI 2</vt:lpstr>
      <vt:lpstr>34. Pensions</vt:lpstr>
      <vt:lpstr>35. Losses + Special Payments</vt:lpstr>
      <vt:lpstr>iTitle</vt:lpstr>
      <vt:lpstr>'1. SoCI'!Print_Area</vt:lpstr>
      <vt:lpstr>'10. Corp Tax'!Print_Area</vt:lpstr>
      <vt:lpstr>'11. Finance'!Print_Area</vt:lpstr>
      <vt:lpstr>'12. Impairments'!Print_Area</vt:lpstr>
      <vt:lpstr>'13. Intangibles'!Print_Area</vt:lpstr>
      <vt:lpstr>'14. PPE'!Print_Area</vt:lpstr>
      <vt:lpstr>'15. NCA misc'!Print_Area</vt:lpstr>
      <vt:lpstr>'16. Investments'!Print_Area</vt:lpstr>
      <vt:lpstr>'17. AHFS'!Print_Area</vt:lpstr>
      <vt:lpstr>'18. Other Assets'!Print_Area</vt:lpstr>
      <vt:lpstr>'19. Inventory'!Print_Area</vt:lpstr>
      <vt:lpstr>'2. SoFP'!Print_Area</vt:lpstr>
      <vt:lpstr>'20. Receivables'!Print_Area</vt:lpstr>
      <vt:lpstr>'21. CCE'!Print_Area</vt:lpstr>
      <vt:lpstr>'22. Trade Payables'!Print_Area</vt:lpstr>
      <vt:lpstr>'23. Borrowings and PBL'!Print_Area</vt:lpstr>
      <vt:lpstr>'24. Other Liabilities'!Print_Area</vt:lpstr>
      <vt:lpstr>'25. Provisions and CL'!Print_Area</vt:lpstr>
      <vt:lpstr>'26. Revaluation Reserve'!Print_Area</vt:lpstr>
      <vt:lpstr>'27. RP'!Print_Area</vt:lpstr>
      <vt:lpstr>'28. C&amp;O'!Print_Area</vt:lpstr>
      <vt:lpstr>'29. PFI (on-SoFP)'!Print_Area</vt:lpstr>
      <vt:lpstr>'3. SOCITE'!Print_Area</vt:lpstr>
      <vt:lpstr>'30. PFI (off-SoFP)'!Print_Area</vt:lpstr>
      <vt:lpstr>'32. FI 1'!Print_Area</vt:lpstr>
      <vt:lpstr>'33. FI 2'!Print_Area</vt:lpstr>
      <vt:lpstr>'34. Pensions'!Print_Area</vt:lpstr>
      <vt:lpstr>'35. Losses + Special Payments'!Print_Area</vt:lpstr>
      <vt:lpstr>'4. CF'!Print_Area</vt:lpstr>
      <vt:lpstr>'5. Op Inc (class)'!Print_Area</vt:lpstr>
      <vt:lpstr>'6. Op Inc (type)'!Print_Area</vt:lpstr>
      <vt:lpstr>'7. Op Exp'!Print_Area</vt:lpstr>
      <vt:lpstr>'8. Staff'!Print_Area</vt:lpstr>
      <vt:lpstr>'9. Op Misc'!Print_Area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2012/13 month 12 FTC</dc:title>
  <dc:creator>Monitor</dc:creator>
  <cp:lastModifiedBy>Rachel Purkett</cp:lastModifiedBy>
  <cp:lastPrinted>2013-03-05T15:22:26Z</cp:lastPrinted>
  <dcterms:created xsi:type="dcterms:W3CDTF">2011-09-27T09:19:04Z</dcterms:created>
  <dcterms:modified xsi:type="dcterms:W3CDTF">2014-04-07T16:51:00Z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0x0101000021CC418B15974A97393358CF97A05E00BC113E3A5403426298EC4617D57E37EE00FCFE48AB52E89F45823FC78BF81FBFD1</vt:lpwstr>
  </property>
</Properties>
</file>