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120" activeTab="0"/>
  </bookViews>
  <sheets>
    <sheet name="Annex A QDS template" sheetId="1" r:id="rId1"/>
    <sheet name="Annex B Measurement annex" sheetId="2" r:id="rId2"/>
  </sheets>
  <definedNames>
    <definedName name="_xlnm.Print_Area" localSheetId="1">'Annex B Measurement annex'!$A$1:$N$125</definedName>
    <definedName name="_xlnm.Print_Titles" localSheetId="1">'Annex B Measurement annex'!$1:$5</definedName>
  </definedNames>
  <calcPr fullCalcOnLoad="1"/>
</workbook>
</file>

<file path=xl/sharedStrings.xml><?xml version="1.0" encoding="utf-8"?>
<sst xmlns="http://schemas.openxmlformats.org/spreadsheetml/2006/main" count="783" uniqueCount="456">
  <si>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</si>
  <si>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</si>
  <si>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</si>
  <si>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</si>
  <si>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</si>
  <si>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</si>
  <si>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</si>
  <si>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</si>
  <si>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</si>
  <si>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r>
      <t xml:space="preserve">Attendance </t>
    </r>
    <r>
      <rPr>
        <sz val="11"/>
        <color indexed="8"/>
        <rFont val="Calibri"/>
        <family val="2"/>
      </rPr>
      <t>(AWDL) (current = at 30 Sep 2011, previous = at 30 Jun 2011)</t>
    </r>
  </si>
  <si>
    <t>PERIOD FOR DATA IN JANUARY QDS (REQUESTED)</t>
  </si>
  <si>
    <t>Current =  year ending 30th September 2011
Previous = year ending 30th June 2011</t>
  </si>
  <si>
    <t>Current =  position as at 30th September 2011
Previous = position as at 30th June 2011</t>
  </si>
  <si>
    <t>5a  Cost of major force elements: Ship  (£million, Previous=Q4 2009-10, Current= Q4 2010-11)</t>
  </si>
  <si>
    <t>Derived from cost of the most significant office occupations in the estate (details as above) and the FTEs (20,495) which occupy them. b. FTE Staff for this data set includes all full time and part time military and civilian staff and refers to office based FTE only. It does not include home workers. Part time and non-payroll staff, such as consultants, contractors, and other outsourced staff, have been converted to full-time equivalents using the factors as a guide for conversion to FTE: (1) Personnel working on a regular basis &gt;30 hours per week – 1.00
(2) Personnel working on a regular basis 20-30 hours per week – 0.75
(3) Personnel working on a regular basis 15-20 hours per week – 0.50
(4) Personnel working on a regular basis &lt;15 hours per week – 0.25.
(5) To qualify as a member of staff working in the premises, staff must use the premises as their main base and also expect to work at the premises for at least some part of a typical working week. Full time home working staff are excluded.</t>
  </si>
  <si>
    <t>Price of a box of standard A4 white copier plain paper (typically 80 gsm) in £ units per 2,500 sheets of paper. MOD Standard = 80 gsm, 100% recycled, per box of 5 reams (2500 sheets). Average price paid per KWH of energy in £ units. (energy cost only based on volume weighted average of electricity and gas).</t>
  </si>
  <si>
    <t>Total 3rd party ICT cost The total value of payments made to third party suppliers, excluding VAT.</t>
  </si>
  <si>
    <t xml:space="preserve">2010-11 Annual Figure from MOD Annual Report and Accounts. </t>
  </si>
  <si>
    <t>Desktop Cost per FTE.
a. Total annual cost of Defence Information Infrastructure (Future) programme divided by number of User Access Devices (broadly desktops/ laptops). FTE values are based on the volumes of Accounts and UADs rolled out by the DII Programme to all 4 Services (RN, Army, RAF and CS) the average numbers for each of the FY 10/11.
(1) UADs are shared by many servicemen who do not use IT for their primary role.
(2) Figures in £.p. (ex VAT)
Supplementary Notes.
1. Service Based Contract
2. Service Charges are Banded so unit cost decrease as volume increases
3. Service Charges recover Design and Implementation costs
4. Service Charges exclude Capital Asset costs
5. VAT recovered under COSVAT agreement so figures above are ex-VAT
6. Service Charges exclude costs associated with delivery and support of Business applications
7. Figures exclude Secret, Deployed and Above Secret Environment
8. Account Figures are averages for Occasional and Standard Restricted
9. User Access Devices are averages for Fixed/Mobile Restricted
10. Excludes costs of WAN provided by Networks Delivery Team</t>
  </si>
  <si>
    <t>Fraud = Reported incidents
Source: Consolidated Departmental Resource Accounts 10/11.
Error
N/A
Error – data not available
Debt
£XXXm
Debt – Includes
Trade receivables due within one year, Receipts from Supplies and services and income from provision of goods and services. Some of this debt is from foreign governments, and may have been outstanding for several years.
Source: Consolidated Departmental Resource Accounts 1/110.
Debtor days
xxx
Debtor days –
During the course of financial year 2010/11 debt was recovered as follows:
Within 30 days X% by value was recovered
Within 40 days X% by value was recovered
Within 50 days X% by value was recovered
Within 60 days X% by value was recovered</t>
  </si>
  <si>
    <t xml:space="preserve">Error figures not available. All other figures annual.
</t>
  </si>
  <si>
    <t>SME’s
a. Sum of procurement spend / grant spend with SMEs (organisations with less than 250 employees per European Commission definition found at: http://ec.europa.eu/enterprise/policies/sme/facts-figures-analysis/sme-definition/index_en.htm).
b. We are unable to split this information into Spends and Grants.
c. Does not include contracts set up through third parties such as Prime Contractors
d. This gives the value of new contracts placed with SMEsThe data underpinning this analysis has been extracted from the MOD contracts database. The contracts database contains information on the majority of new contracts and reflects transactions made through the MOD’s central Financial Management Shared Service Centre. Contracts not included are those which may have been set up:
(1) On behalf of other government departments;
(2) By the MOD’s Trading Funds and Executive Non Departmental Public Bodies (which lie outside the MOD’s accounting boundary);
(3) Locally by the Department;
(4) In relation to collaborative projects where the payments are made through international procurement agencies or overseas governments; and
(5) For service items such as the provision of utilities which do not require an actual contract number to be generated.
Source: Defence Analytical Services and Advice (DASA)                                                                                                                                                                                           VCS
a. Sum of procurement spend / grant spend with VCS organisations, as a % of total budget.
b. We are unable to split this information into Spend and Grants.
c. VCS Organisations definition can be found at Charity Commission website.</t>
  </si>
  <si>
    <t>Quarterly COINS data</t>
  </si>
  <si>
    <t>Current = Q2 2011-12 (Jul-Sep)
Previous = Q1 2011-12 (Apr-Jun)</t>
  </si>
  <si>
    <t>Current =  2010 survey
Previous = 2009 survey</t>
  </si>
  <si>
    <t>DEPARTMENTAL COVERAGE OF DATA (ACTUAL)</t>
  </si>
  <si>
    <t>2010 survey</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</si>
  <si>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</si>
  <si>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</si>
  <si>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</si>
  <si>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</si>
  <si>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</si>
  <si>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</si>
  <si>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</si>
  <si>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Direct personnel costs, per MOD civilian (split by Top Level Budget)</t>
  </si>
  <si>
    <t>Defence spending as a percentage of Gross Domestic Product</t>
  </si>
  <si>
    <t xml:space="preserve">As per Business Plan and Business Plan Measurement Annex Progress toward a stable and secure Afghanistan </t>
  </si>
  <si>
    <t>Number of Service personnel deployed to support civil agencies (e.g. police and fire service) during emergencies</t>
  </si>
  <si>
    <t>METADATA FOR DATA FIELDS</t>
  </si>
  <si>
    <t>This worksheet lists the fields of the "Quarterly Data Summary" sheet and provides explanation of the metrics (metdata).</t>
  </si>
  <si>
    <t>Organisations in-scope</t>
  </si>
  <si>
    <t>[Please specify]</t>
  </si>
  <si>
    <t>Equipment and manpower costs per appropriate fighting unit. Fighting units defined as Frigates and Destroyers; Brigades; Fast Jets (Tornadoes and Typhoon) and Military Helicopters.</t>
  </si>
  <si>
    <t>Cost of programmes / level of projected benefits through the Defence Change Portfolio and Efficiency Programmes.</t>
  </si>
  <si>
    <t>Direct costs of service personnel classified as 'non-frontline' as a proportion of total direct service personnel costs, split be service</t>
  </si>
  <si>
    <t xml:space="preserve">Direct Service Personnel costs including standing allowances, divided by the total number of Service Persons. </t>
  </si>
  <si>
    <t>Direct Civilian personnel costs  including standing allowances divided by the total number of civilians in each Top Level Budget (TLB), including Trading Funds</t>
  </si>
  <si>
    <t>Total Defence Spending as a defined by NATO as a percentage of GDP</t>
  </si>
  <si>
    <t>As per Business Plan and Business Plan Measurement Annex Additional cost of operations in Afghanistan, per Service person deployed</t>
  </si>
  <si>
    <t>Additional cost of new equipment (urgent operational requirements) for operations in Afghanistan, per Service person deployed</t>
  </si>
  <si>
    <t>Cost of standing military commitments/tasks and contingent overseas operations per committed Service person</t>
  </si>
  <si>
    <t>Average percentage by which the cost of the MOD equipment programme varies compared to forecasts in year</t>
  </si>
  <si>
    <t>Cost of major force elements, per ship, per brigade, per aircraft (fast jet), per helicopter</t>
  </si>
  <si>
    <t>Cost/benefit ratio of the major change and efficiency programmes being undertaken in Defence</t>
  </si>
  <si>
    <t>Percentage of non-front line costs versus front line costs, split by service</t>
  </si>
  <si>
    <t>Direct personnel costs, per Service person</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</si>
  <si>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</si>
  <si>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</si>
  <si>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</si>
  <si>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</si>
  <si>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</si>
  <si>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</si>
  <si>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</si>
  <si>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Number of attachés and advisors deployed in support of conflict prevention and defence diplomacy activities</t>
  </si>
  <si>
    <t>Number of Force Elements (typically ships, aircraft or ground force sub units) showing critical or serious weakness against the total number of force elements for Strategy of Defence priorities</t>
  </si>
  <si>
    <t>Average number of months that the MOD equipment programme is delayed in year</t>
  </si>
  <si>
    <t>Percentage of Service Personnel (SP) that are deployable</t>
  </si>
  <si>
    <t>Percentage change in filling skills areas where there are insufficient trained service personnel to meet the specified requirements</t>
  </si>
  <si>
    <t>Percentage of Service personnel (split by Officers and Other Ranks) who are satisfied with Service life in general</t>
  </si>
  <si>
    <t>Overall public favourability of the UK Armed Forces</t>
  </si>
  <si>
    <t>The MOD's primary contribution is to contribute towards the ISAF-led operational campaign in Afghanistan where the UK provides the second largest contingent of forces (after the US). Indicators could be measured by the numbers of Afghan National Security Forces (ANSF) trained by the international ISAF coalition (against agreed targets) to seek to achieve the Government's national security objective of establishing a stable and secure Afghanistan. 
Working closely with FCO, DFID and the international community, the MOD is engaged in building the Afghan capability for security, in particular through the provision of UK troops for training, partnering and mentoring of Afghan National Security Forces. Detailed descriptions of progress, supported by a range of qualitative and quantitative assessments, will be provided in monthly reports to Parliament. Measures of Progress are also provided on a regular basis on ANSF development and attrition of the insurgency to the NSC. [Please note that MOD indicators for our role in Afghanistan should be considered in conjunction with FCO's indicator.]</t>
  </si>
  <si>
    <t xml:space="preserve">Total number of personnel deployed e.g. 250 deployed on several tasks throughout the year e.g. floods, foot and mouth etc. </t>
  </si>
  <si>
    <t xml:space="preserve">Total number of Attachés and Advisors deployed and number of locations covered e.g. 250 deployed covering 122 countries. </t>
  </si>
  <si>
    <t>Total number of Service Personnel deployed (Current/Standing/Contingent) divided by the total number of personnel available for deployment.</t>
  </si>
  <si>
    <t>Number of Force Elements against total number showing weakness. Force elements reported are Frigates and Destroyers; Brigades; Fast jets (Tornadoes and Typhoon) and Military Helicopters</t>
  </si>
  <si>
    <t>Net slippage across all Category A-C equipment projects (in months), that have passed Main Gate Approval.  Category A-C projects are defined as those with a capital value greater than £20M that have passed their main investment decision ("Main Gate").</t>
  </si>
  <si>
    <t>Number of SP who are classed as 'Medically Fully Deployable' or 'Medically Limited Deployable' as a proportion of Trained Strength;</t>
  </si>
  <si>
    <t>Percentage change in Operational Pinch Points (OPPs); - a branch specialisation, sub-specialisation or area of expertise, where the shortfall in Trained Strength (officers or ratings/other ranks) is such that it has a detrimental impact on operational effectiveness.</t>
  </si>
  <si>
    <t>Percentage of Service Personnel (split by Officers and Other Ranks) who are satisfied with Service life in general</t>
  </si>
  <si>
    <r>
      <t xml:space="preserve">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t>
    </r>
    <r>
      <rPr>
        <sz val="11"/>
        <color indexed="8"/>
        <rFont val="Humnst777 BT"/>
        <family val="0"/>
      </rPr>
      <t>Exclude: - agency workers paid directly from the agency payroll, the self-employed, voluntary workers, former employees only receiving a pension. # FTE’s. This figure only includes Civilian FTE</t>
    </r>
    <r>
      <rPr>
        <sz val="11"/>
        <color indexed="8"/>
        <rFont val="Humnst777 BT"/>
        <family val="2"/>
      </rPr>
      <t xml:space="preserve">
a. Full Time Permanent Staff Positions Include Royal Fleet Auxiliary staff, but excludes Military,</t>
    </r>
    <r>
      <rPr>
        <b/>
        <sz val="11"/>
        <color indexed="8"/>
        <rFont val="Humnst777 BT"/>
        <family val="0"/>
      </rPr>
      <t xml:space="preserve"> </t>
    </r>
    <r>
      <rPr>
        <sz val="11"/>
        <color indexed="8"/>
        <rFont val="Humnst777 BT"/>
        <family val="0"/>
      </rPr>
      <t xml:space="preserve">Trading Funds </t>
    </r>
    <r>
      <rPr>
        <sz val="11"/>
        <color indexed="8"/>
        <rFont val="Humnst777 BT"/>
        <family val="2"/>
      </rPr>
      <t>and Locally Engaged Civilian personnel.
b. A number of staff are excluded by aligning DASA non-effective code to the ONS definition of public sector employees. Employees on the following codes have been excluded - Long term sickness, Career Break, On loan to private companies and staff on unpaid leave.
c. Army Base Repair Organisation and Defence Aviation Repair Agency are combined to form the "Defence Support Group" since April 2008.
d. All figures have been rounded in order to protect confidentiality in line with Data Protection Act requirements.
e. Figures are individually rounded to the nearest 10 and may not sum precisely to the totals shown.</t>
    </r>
  </si>
  <si>
    <t>This figure cannot be provided.</t>
  </si>
  <si>
    <t>Total number of civilians Excluding Trading Funds, Military, Locally Engaged Civilian Personnel.</t>
  </si>
  <si>
    <t>62/56</t>
  </si>
  <si>
    <t>9  Percentage of Service personnel (Officers / Other Ranks) who are satisfied with Service life in general   (%, current = 2011, previous=2010)</t>
  </si>
  <si>
    <r>
      <t xml:space="preserve">The figure excludes Military, Trading Funds (where we have incomplete diversity information) and RFAs and LECs (where no diversity information exists). </t>
    </r>
    <r>
      <rPr>
        <b/>
        <sz val="11"/>
        <rFont val="Arial"/>
        <family val="2"/>
      </rPr>
      <t>The disability field on HRMS was reset on 18 April 2011 to accommodate the new disability reporting requirements, due to change in law. Consequently all personnel were
required to redeclare.Disability statistics will not be collected until the data becomes reliable.</t>
    </r>
  </si>
  <si>
    <r>
      <t>The figure excludes Military, Trading Funds (where we have incomplete diversity information) and RFAs and LECs (where no diversity information exists).T</t>
    </r>
    <r>
      <rPr>
        <b/>
        <sz val="11"/>
        <rFont val="Arial"/>
        <family val="2"/>
      </rPr>
      <t>he disability field on HRMS was reset on 18 April 2011 to accommodate the new disability reporting requirements, due to change in law. Consequently all personnel were
required to redeclare.Disability statistics will not be collected until the data becomes reliable.</t>
    </r>
  </si>
  <si>
    <t>The 'Previous' figure has been updated, due to incorrect Trading Fund Figure used in the last QDS. Should have been 9,250 instead of 9,240.</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</si>
  <si>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t>
    </r>
    <r>
      <rPr>
        <b/>
        <sz val="11"/>
        <color indexed="10"/>
        <rFont val="Calibri"/>
        <family val="2"/>
      </rPr>
      <t>http://www.mod.uk/NR/rdonlyres/455FA472-13BF-43AC-9C88-2704DA941332/0/20110506_business_plan_measurement_template.pdf;</t>
    </r>
    <r>
      <rPr>
        <sz val="11"/>
        <color indexed="8"/>
        <rFont val="Calibri"/>
        <family val="2"/>
      </rPr>
      <t xml:space="preserve">
(8) Further information on the Structural Reform Plan Actions visit: http://transparency.number10.gov.uk/transparency/srp;
(9) Please refer to the 'People' Section fo rthe Civilian statistics.
</t>
    </r>
  </si>
  <si>
    <t>Please refer to the 'People' Section for the Civilian Statistics.</t>
  </si>
  <si>
    <t>E: Single Use Military Equipment</t>
  </si>
  <si>
    <t>B: Additions - Estates</t>
  </si>
  <si>
    <t>Total number of actions completed in the Quarter</t>
  </si>
  <si>
    <t>Quarterly Data not available annual cost for 10/11 = Spend With SMEs - £686M. Spend and grants with/to VCS cannot be split, joint total  - £148M</t>
  </si>
  <si>
    <t>Number of part time Employees (headcount) / Total number of employees (full-time and part-time: headcount)</t>
  </si>
  <si>
    <t xml:space="preserve"> This figure only includes Civilian FTE</t>
  </si>
  <si>
    <t>Treasury are aware that MOD cannot provide the Turnover Rate. This figure is unavilable.</t>
  </si>
  <si>
    <t>Number of staff recorded as BME/ Total number of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</si>
  <si>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The figure excludes Military, Trading Funds (where we have incomplete diversity information) and RFAs and LECs (where no diversity information exists).</t>
  </si>
  <si>
    <t xml:space="preserve"> This figure only includes Civilian FTE
SCS BME figure not given on data protection grounds</t>
  </si>
  <si>
    <t>Number of female staff / Total number of staff (headcount basis). This is Core MOD excluding Trading Funds, RFAs and LECs for consistency with other diversity figures (RFAs and LECs have no gender data). Gender is a derived field and is not based on self declaration, so these values do correspond to the entire Core MOD civilian personnel.</t>
  </si>
  <si>
    <t>Number of staff recorded as disabled / Total number of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</si>
  <si>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Number of SCS staff recorded as BME  / Total number of SCS staff (headcount basis). ~ represents percentage based on an actual figure less than 5 has been suppressed for reasons of potential disclosure</t>
  </si>
  <si>
    <t>8b  Percentage change in filling skills areas where there are insufficient trained Service personnel to meet the specified requirement by service: Army   (%, current = Q4 2010-11)</t>
  </si>
  <si>
    <t>8c  Percentage change in filling skills areas where there are insufficient trained Service personnel to meet the specified requirement by service: Royal Air Force   (%, current = Q4 2010-11)</t>
  </si>
  <si>
    <t>10  Overall favourability of the UK Armed Forces   (%, current = Q4 2010-11, previous = Q4 2009-10)</t>
  </si>
  <si>
    <t>Typhoon (£million)</t>
  </si>
  <si>
    <t>Future Strategic Aiercraft Tanker (£million)</t>
  </si>
  <si>
    <t>Astute Submarine (£million)</t>
  </si>
  <si>
    <t>Type 45 Destroyer (£million)</t>
  </si>
  <si>
    <t>Queen Elizabeth Class Aircraft Carrier (£million)</t>
  </si>
  <si>
    <r>
      <rPr>
        <b/>
        <sz val="11"/>
        <color indexed="8"/>
        <rFont val="Calibri"/>
        <family val="2"/>
      </rPr>
      <t>Contact details:</t>
    </r>
    <r>
      <rPr>
        <sz val="11"/>
        <color indexed="8"/>
        <rFont val="Calibri"/>
        <family val="2"/>
      </rPr>
      <t xml:space="preserve">
Public enquires: Members of the public should contact </t>
    </r>
    <r>
      <rPr>
        <b/>
        <sz val="11"/>
        <color indexed="10"/>
        <rFont val="Calibri"/>
        <family val="2"/>
      </rPr>
      <t>DefRes-AnnualReportAccounts@mod.uk</t>
    </r>
    <r>
      <rPr>
        <sz val="11"/>
        <color indexed="8"/>
        <rFont val="Calibri"/>
        <family val="2"/>
      </rPr>
      <t xml:space="preserve">
Press enquiries: Members of the media should contact the News Desk on </t>
    </r>
    <r>
      <rPr>
        <b/>
        <sz val="11"/>
        <color indexed="10"/>
        <rFont val="Calibri"/>
        <family val="2"/>
      </rPr>
      <t>020 7218 7907.</t>
    </r>
  </si>
  <si>
    <t>Budget</t>
  </si>
  <si>
    <t>Financial Indicators</t>
  </si>
  <si>
    <t>Common Areas of Spend</t>
  </si>
  <si>
    <t>People</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</si>
  <si>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</si>
  <si>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</si>
  <si>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</si>
  <si>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</si>
  <si>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</si>
  <si>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</si>
  <si>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</si>
  <si>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</si>
  <si>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</si>
  <si>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</si>
  <si>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</si>
  <si>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</si>
  <si>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</si>
  <si>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</si>
  <si>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</si>
  <si>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</si>
  <si>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</si>
  <si>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</si>
  <si>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£million</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</si>
  <si>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</si>
  <si>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</si>
  <si>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</si>
  <si>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</si>
  <si>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</si>
  <si>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</si>
  <si>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</si>
  <si>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</si>
  <si>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</si>
  <si>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</si>
  <si>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</si>
  <si>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</si>
  <si>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</si>
  <si>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</si>
  <si>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</si>
  <si>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</si>
  <si>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</si>
  <si>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</si>
  <si>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</si>
  <si>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</si>
  <si>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</si>
  <si>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</si>
  <si>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</si>
  <si>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</si>
  <si>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</si>
  <si>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</si>
  <si>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</si>
  <si>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</si>
  <si>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</si>
  <si>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</si>
  <si>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</si>
  <si>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</si>
  <si>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</si>
  <si>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</si>
  <si>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</si>
  <si>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</si>
  <si>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</si>
  <si>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</si>
  <si>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</si>
  <si>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</si>
  <si>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</si>
  <si>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</si>
  <si>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</si>
  <si>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</si>
  <si>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</si>
  <si>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</si>
  <si>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</si>
  <si>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</si>
  <si>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</si>
  <si>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</si>
  <si>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</si>
  <si>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</si>
  <si>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</si>
  <si>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</si>
  <si>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</si>
  <si>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</si>
  <si>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</si>
  <si>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</si>
  <si>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</si>
  <si>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Other data sets
</t>
  </si>
  <si>
    <t xml:space="preserve">Structural Reform Plan Actions
</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</si>
  <si>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</si>
  <si>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</si>
  <si>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</si>
  <si>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</si>
  <si>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</si>
  <si>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</si>
  <si>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</si>
  <si>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</si>
  <si>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</si>
  <si>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</si>
  <si>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</si>
  <si>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</si>
  <si>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</si>
  <si>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</si>
  <si>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</si>
  <si>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</si>
  <si>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</si>
  <si>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</si>
  <si>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</si>
  <si>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</si>
  <si>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</si>
  <si>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</si>
  <si>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</si>
  <si>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</si>
  <si>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</si>
  <si>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</si>
  <si>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</si>
  <si>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</si>
  <si>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</si>
  <si>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</si>
  <si>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</si>
  <si>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</si>
  <si>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</si>
  <si>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</si>
  <si>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</si>
  <si>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Current</t>
  </si>
  <si>
    <t>Previous</t>
  </si>
  <si>
    <t xml:space="preserve">Whole Department Family - Workforce Size </t>
  </si>
  <si>
    <t>Estate Costs</t>
  </si>
  <si>
    <t>Total office estate (m2)</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</si>
  <si>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</si>
  <si>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</si>
  <si>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</si>
  <si>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</si>
  <si>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</si>
  <si>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</si>
  <si>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</si>
  <si>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</si>
  <si>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</si>
  <si>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Procurement</t>
  </si>
  <si>
    <r>
      <t xml:space="preserve">Total Procurement Spend </t>
    </r>
    <r>
      <rPr>
        <sz val="11"/>
        <rFont val="Calibri"/>
        <family val="2"/>
      </rPr>
      <t>(£million)</t>
    </r>
  </si>
  <si>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</si>
  <si>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</si>
  <si>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</si>
  <si>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</si>
  <si>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</si>
  <si>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</si>
  <si>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</si>
  <si>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</si>
  <si>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</si>
  <si>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</si>
  <si>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</si>
  <si>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</si>
  <si>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</si>
  <si>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</si>
  <si>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</si>
  <si>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</si>
  <si>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</si>
  <si>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</si>
  <si>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Fraud, Error, Debt</t>
  </si>
  <si>
    <r>
      <t>Total Identified Fraud</t>
    </r>
    <r>
      <rPr>
        <sz val="11"/>
        <rFont val="Calibri"/>
        <family val="2"/>
      </rPr>
      <t xml:space="preserve"> (£million)</t>
    </r>
  </si>
  <si>
    <t>Workforce Dynamics</t>
  </si>
  <si>
    <r>
      <t xml:space="preserve">Total known Errors </t>
    </r>
    <r>
      <rPr>
        <sz val="11"/>
        <rFont val="Calibri"/>
        <family val="2"/>
      </rPr>
      <t>(£million)</t>
    </r>
  </si>
  <si>
    <t>Impact Indicators</t>
  </si>
  <si>
    <r>
      <t xml:space="preserve">Total Debt </t>
    </r>
    <r>
      <rPr>
        <sz val="11"/>
        <rFont val="Calibri"/>
        <family val="2"/>
      </rPr>
      <t>(£million)</t>
    </r>
  </si>
  <si>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</si>
  <si>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</si>
  <si>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</si>
  <si>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</si>
  <si>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</si>
  <si>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</si>
  <si>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r>
      <t xml:space="preserve">Grants to VCS </t>
    </r>
    <r>
      <rPr>
        <sz val="11"/>
        <rFont val="Calibri"/>
        <family val="2"/>
      </rPr>
      <t>(£million)</t>
    </r>
  </si>
  <si>
    <t>Cost</t>
  </si>
  <si>
    <t>Women (Top Management Posts)</t>
  </si>
  <si>
    <t>Actual</t>
  </si>
  <si>
    <t>Standardised</t>
  </si>
  <si>
    <t>Engagement Index (%)</t>
  </si>
  <si>
    <t>£m whole life cost of ALL major projects</t>
  </si>
  <si>
    <t>Theme scores  (%)</t>
  </si>
  <si>
    <t>Leadership and Managing Change</t>
  </si>
  <si>
    <t>Structural Reform Plan Actions</t>
  </si>
  <si>
    <t>Q1 2011-12</t>
  </si>
  <si>
    <t>My Line Manager</t>
  </si>
  <si>
    <t>A: Social security costs (UK)</t>
  </si>
  <si>
    <t>B: Staff - Other pension costs (UK)</t>
  </si>
  <si>
    <t>C: Service element of PFI finance leases</t>
  </si>
  <si>
    <t>D: Wages &amp; Salaries (UK)</t>
  </si>
  <si>
    <t>E: Other expenses</t>
  </si>
  <si>
    <t>A: Additions - (IT-HWE)</t>
  </si>
  <si>
    <t>D: PoA &amp; AuC</t>
  </si>
  <si>
    <t>A: Provision for Legal Claims (LC)</t>
  </si>
  <si>
    <t>B: Unwinding of discount in provisions</t>
  </si>
  <si>
    <t>C: Provision for Nuclear decom (NDC)</t>
  </si>
  <si>
    <t>D: Property, plant &amp; equip impairment - other imparments</t>
  </si>
  <si>
    <t>E: Social Assistance Benefits</t>
  </si>
  <si>
    <t>Cost of the estate per m2. a. Derived from the cost and total m2. b. Data Details the most significant office occupations in the estate (details as above).</t>
  </si>
  <si>
    <t>This Figure has been updated, as this was transposed in the last QDS. It should have been based on £583m instead of £538m.</t>
  </si>
  <si>
    <t>9  Direct personnel costs, per MOD civilian (£thousand, Previous=Q4 2009-10, Current= see note 9)</t>
  </si>
  <si>
    <t>2011 survey</t>
  </si>
  <si>
    <t>3  Number of attaches and advisors deployed in support of conflict prevention and defence diplomacy activities (Number of personnel / Number of countries)  (current = Q4 2010-11)</t>
  </si>
  <si>
    <t xml:space="preserve"> The Value of Major Projects covers the total forecast cost of the MOD’s top 15 Projects as published in the Major Projects report validated by the national Audit Office; these will form the basis for selection of the final list of Major Projects between Efficiency Reform Group (ERG) and MOD.
Approved acquisition cost is the endorsed basis for reporting the forecast cost of projects where the MOD has approved a main investment decision.</t>
  </si>
  <si>
    <t>not applicable</t>
  </si>
  <si>
    <t>Total Property Costs are defined to specifically include the annual rent, rates and "other" operating costs ("other costs" include net service charges payments, utility costs, cleaning, security and revenue maintenance costs). This total cost represents a sub-set of Investment Property Databank (IPD) Total Occupancy Costs (defined in the IPD International Total Occupancy Cost Code) which has been identified and reported by IPD as it represents the majority of total annual property expenditure where data is robust and is applicable for most property types. Reporting focuses on this as a key indicator of occupancy cost efficiency (ie. per m², FTE or workstation). For freehold properties, annual rent is represented by a Treasury Capital Charge and for properties managed under Public Finance Initiative (PFI) agreements the unitary charge payment is specifically incorporated and reported as part of the Total Property Cost.</t>
  </si>
  <si>
    <t>Derived from cost of the most significant office occupations in the estate (details as above)</t>
  </si>
  <si>
    <t>Number of Service and MOD civilian personnel deployed on all operations in a year</t>
  </si>
  <si>
    <t>5 largest areas of spending druing  for Qtr2 FY2011/12</t>
  </si>
  <si>
    <t>5b Cost of major force elements: Brigade  (£million, Previous=Q4 2009-10, Current=Q4 2010-11)</t>
  </si>
  <si>
    <t>5c Cost of major force elements: Aircraft (Fast Jets)  (£million, Previous=Q4 2009-10, Current=Q4 2010-11)</t>
  </si>
  <si>
    <t>5d Cost of major force elements: Helicopter (£million, Previous=Q4 2009-10, Current=Q4 2010-11)</t>
  </si>
  <si>
    <t>Current = Q2 2011-12 (Jul-Sep)
Previous = Q1 2011-12 (Apr-Jun)
* where possible</t>
  </si>
  <si>
    <t>Q3 2011-12</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</si>
  <si>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</si>
  <si>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</si>
  <si>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</si>
  <si>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</si>
  <si>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</si>
  <si>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</si>
  <si>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Q2 2010-11</t>
  </si>
  <si>
    <t>Current = Q2 2011-12 (Jul-Sep)
Previous = Q2 2010-11 (Jul-Sep)</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</si>
  <si>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</si>
  <si>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</si>
  <si>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</si>
  <si>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</si>
  <si>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</si>
  <si>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</si>
  <si>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C: Additions - Single Use Military Equipment Intangibles</t>
  </si>
  <si>
    <t>This QDS shows the Working Capital Forecast and Net Book Value Forecast as a percentage, which shows the difference between what was forecasted at AP03 for AP06 compared to the actuals at AP06. The reason there are no figures in the previous column, is that the last QDS reported these Indicators as a figure. It would be meaningless to show these as they cannto be compared to the Current percentages. Going forward, the data will be shown in percentage format.</t>
  </si>
  <si>
    <t>The reason there is a difference between the NDPB figure from previous QDS, is due to the accuarte definition being used in this QDS (Which states to use the Cabinet Office definition for CL for NDPBs). The last QDS used all the NDPBs, therefore showing a higher figure.</t>
  </si>
  <si>
    <t>DASA generate Civilian Statistics for the Department, which is used for the QDS. As DASA do not produce statistics for NDPBs, this data field cannot be completed.</t>
  </si>
  <si>
    <t>Quarterly Data Not Available. Fraud = 10/11 1025 Reported incidents
Error – data not available
Debt - £188M
Debtor days - 219 days</t>
  </si>
  <si>
    <t>DASA generate Civilian Statistics for the Department, which is used for the QDS. As DASA do not produce Standardised Attendance, we cannot complete this data field.</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</si>
  <si>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</si>
  <si>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</si>
  <si>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</si>
  <si>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</si>
  <si>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</si>
  <si>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</si>
  <si>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BUSINESS PLAN QUARTERLY DATA SUMMARY - JANUARY 2012</t>
  </si>
  <si>
    <t>Number of female SCS staff / Total number of SCS staff (headcount basis). This is Core MOD excluding Trading Funds, RFAs and LECs for consistency with other diversity figures (RFAs and LECs have no gender data). Gender is a derived field and is not based on self declaration. These figures are published in the Diversity Dashboard, and as a result of the required definitions, those of SCS equivalent, who do not hold a designated SCS post are not included. Designated SCS posts in Trading Funds are also not included.</t>
  </si>
  <si>
    <t>Number of female SCS staff in the Top Management Posts Group (SCS2, SCS3, PS) / Total number of SCS staff. This is Core MOD excluding Trading Funds, RFAs and LECs for consistency with other diversity figures (RFAs and LECs have no gender data). Gender is a derived field and is not based on self declaration. These figures are published in the Diversity Dashboard, and as a result of the required definitions, those of SCS equivalent, who do not hold a designated SCS post are not included. Designated SCS posts in Trading Funds are also not included.</t>
  </si>
  <si>
    <t>Number of SCS staff recorded as disabled / Total number of SCS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</si>
  <si>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Figure made up of: Strength figures for 31 March 09 onwards exclude personnel classed as being on zero pay for any reason. Sickness absence figures for 31 March 09 onwards exclude absences where a person is classed as being on zero pay. Rates are calculated using absence days over a 13 month average strength. Part time personnel are counted as a proportion of the hours worked.. Absence days are working days lost with part time hours conversion where applicable.</t>
  </si>
  <si>
    <t>This figure is Civilian FTE Only.</t>
  </si>
  <si>
    <t>This is not available. We do not calculate standardised figures.</t>
  </si>
  <si>
    <t>Data from annual "Your Say" staff survey</t>
  </si>
  <si>
    <t>6  Average number of months that the MOD equipment programme is delayed in year  (Previous= Q1 2011-12 Current Q2 2011-12)</t>
  </si>
  <si>
    <t>4  Average percentage by which the cost of the MOD equipment programme varies compared to forecasts in year (%, Previous= Q1 2011-12 Current=Q2 2011-12)</t>
  </si>
  <si>
    <t>Quarterly Data not available annual cost for 10/11 = £961M</t>
  </si>
  <si>
    <t>QDS4 2011-12</t>
  </si>
  <si>
    <t>110/143</t>
  </si>
  <si>
    <t>70/57</t>
  </si>
  <si>
    <t>Q2 2011-12</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</si>
  <si>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</si>
  <si>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</si>
  <si>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</si>
  <si>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</si>
  <si>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</si>
  <si>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</si>
  <si>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</si>
  <si>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</si>
  <si>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</si>
  <si>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</si>
  <si>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Cost of Finance Function -Cost of the Finance Function is based: a) on the average number of employees in the finance function (those on a resource management job code), and; b) the capitation rates.
Source: Data from MOD back office benchmark information 2009/10.</t>
  </si>
  <si>
    <t>Cost of Procurement Function -Total cost of the procurement function is based: a) on the average number of employees in the Commercial function (those on a Commercial job code, and those in the DGDC and DE&amp;S D Commercial's support organisations), and; b) the capitation rates.
Source: Data from MOD back office benchmark information 2009/10.</t>
  </si>
  <si>
    <t>Legal
£37.7m
Cost of Legal Function - Total cost of the Legal function is based: a) on the average number of Government Legal Service (GLS) lawyers and the admin and support staff that work to them, and; b) the capitation rates. Overseas local hire support staff have been included, but non GLS lawyers at those locations have not. In addition, data relating to Service lawyers or staff employed in the DSP or MOD Claims is not included. It does not include the Hydrographic Office or the Met Office.
Source: Data from MOD back office benchmark information 2009/10.</t>
  </si>
  <si>
    <t>Communications
£94.1m
Detail definition: Either use: (a) OEP definitions or (b) department own definitions. Please specify definitions within caveats.
Cost of Communications Function - Total cost of the Communication function</t>
  </si>
  <si>
    <t xml:space="preserve">Cost of HR function - Total cost of the HR function is based: a) on the average number of employees in the HR function (those on a HR job code), and; b) the capitation rates.
Source: Data from MOD back office benchmark information 2009/10.
</t>
  </si>
  <si>
    <t xml:space="preserve">(Resource DEL excluding depreciation) + (Capital DEL). </t>
  </si>
  <si>
    <t xml:space="preserve">(Resource DEL excluding depreciation).
</t>
  </si>
  <si>
    <t>(Resource AME excluding depreciation) + (Capital AME).</t>
  </si>
  <si>
    <t>Total m2 of the office estate. Details the most significant office occupations in the estate. Source: : Property Benchmarking Service, 2009/2010 Performance Statement, MOD - 2009-2010</t>
  </si>
  <si>
    <t>a. Details the most significant office occupations in the estate. These are: Abbey Wood, Bristol; MOD Main Building, London; Ensleigh, Bath; Foxhill, Bath; Kentigern House Glasgow, Glasgow; PPA Cheadle Hulme, Wilmslow; Kingston Road, Sutton Coldfield; Walker House, Liverpool; Warminster Road Bath, Bath; Blackpool Tomlinson House Norc, Thornton Cleveleys; Abbey Wood Somerset Site, Bristol; Stirling House Cambridge, Cambridge; Delta 900, Swindon; Forthview House 2066, Dunfermline; Delta 800, Swindon; Aldershot Blandford House De Offices, Aldershot; The Cerium Building Glasgow, Glasgow; Caledonia House, Dunfermline; Bacchus House, York; Unit 2 Lancaster Court and Fareham.</t>
  </si>
  <si>
    <t>8/27</t>
  </si>
  <si>
    <t>9/12/47</t>
  </si>
  <si>
    <t>31/46/62</t>
  </si>
  <si>
    <t>25/14/15</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</si>
  <si>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</si>
  <si>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</si>
  <si>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</si>
  <si>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</si>
  <si>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</si>
  <si>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</si>
  <si>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Department only; People Survey Metrics</t>
  </si>
  <si>
    <t>6  Cost / Benefit ratio of the major change and efficiency programmes being undertaken by Defence (UNIT, Previous=Q4 2009-10, Current available= Q2 2011-12)</t>
  </si>
  <si>
    <t>Average Civilian Staff Cost. This is the total civilian paybill cost divided by staff in post (FTE).
Paybill costs include:
a. Payroll Costs (Including, salaries, bonuses, total allowances (e.g. overtime, relocation), Employers National Insurance (NI) contribution, Employers Pension Contribution).
b. Other staff benefits (e.g. healthcare and welfare support, subsidised facilities, season ticket loans).
c. Other non-payroll staff costs (e.g. training, travel and subsistence) (including, External Training – Civilian, Civilian HR training and education – External Assistance (EA), Civilian long term detached duty (LTDD), Civilian short term detached duty (STDD), Civilian STDD Air Travel, Civilian Permanent in the Public Interest (PPI) Move Costs).
d. These figures do not include the following staff: Service personnel, Trading Funds, the Royal Fleet Auxiliary (RFA), Locally Engaged Contractors (LEC).
e. Bonus payments include non-consolidated performance awards and incentives paid to Senior Civil Service (SCS) and non-SCS staff, and special bonus scheme pay.
Source: Defence Analytical Services and Advice (DASA)
Reference date for baseline value: 31 March 2011</t>
  </si>
  <si>
    <t>These figures do not include the following staff: Service personnel, Trading Funds, the Royal Fleet Auxiliary (RFA), Locally Engaged Contractors (LEC).</t>
  </si>
  <si>
    <t>This figure is only available annually, as it can only be derived from the Treasury PayBill Remit, so this figure is applicable for the rest of year.</t>
  </si>
  <si>
    <t>The number of FTE staff working in the department disaggregated by the standard Civil Service responsibility levels. Core MOD (we have no grade information for Trading Funds, RFAs and LECs - note none of the grade splits asked for include Industrials, so these figures do not sum to the Core MOD total</t>
  </si>
  <si>
    <t>Represents only the Non-Industrial core MOD Civilian Personnel. Excludes, Trading Funds, Military, Locally Engaged Civilian Personnel and Royal Fleet Auxiliary (RFA).</t>
  </si>
  <si>
    <t>Procurement spend. The total value of payments made to third party suppliers, excluding VAT for 2009/10. This excludes payroll, non-cash expenditure (e.g. depreciation), grants and benefit payments, but should include capital, resource and programme spend on goods and services. Costs split by master category in Procurement Master Category Breakdown.</t>
  </si>
  <si>
    <t>The procurement figure represents the total cost of the commercial function in Defence based on capitation rates for staff in posts with a commercial job code. The figure covers the central Department only ie: it does not include Trading Funds.</t>
  </si>
  <si>
    <t>Quarterly Data not available annual cost for 10/11 = £261,125m</t>
  </si>
  <si>
    <t>Quarterly Data not available annual cost for 10/11 =£ 71.5m</t>
  </si>
  <si>
    <t>Quarterly Data not available annual cost for 10/11 = £4,065</t>
  </si>
  <si>
    <t>Quarterly Data not available annual cost for 10/11 = £274</t>
  </si>
  <si>
    <t>QDS1 2012-13</t>
  </si>
  <si>
    <t>Not Applicable</t>
  </si>
  <si>
    <t>Definition of "(cumulative) number of approved exceptions to the freeze on external recruitment to the Civil Service."
This is cumulative recruitment for the quarter ending Sep 2011. However it must be noted that DASA cannot determine whether these recruitments were authorised as approved exceptions, although we assume with the recruitment freeze in place all recruitments must fall into this category.</t>
  </si>
  <si>
    <t>Price variation in accordance with agreed index. MOD spend on paper will be through the new Gov Office Supplies Contract from 01/10/11. Energy Price changes due to wholesale market price movements. Energy purchases are now conducted by GPS on MOD’s behalf. The make-up of the price quoted above was however largely based on purchases already made by MOD prior to Q1, with the residual volumes charged at wholesale market prices at end of each month in period. Prices for the next 12-18 months will continue to reflect handover from MOD to GPS. Current = Q2 2011-12 (Jul-Sep)
Previous = Q1 2011-12 (Apr-Jun)</t>
  </si>
  <si>
    <t>Debt – Includes
Trade receivables due within one year, Receipts from Supplies and services and income from provision of goods and services. Some of this debt is from foreign governments, and may have been outstanding for several years.
Source: Consolidated Departmental Resource Accounts 1/110.</t>
  </si>
  <si>
    <t>Debtor days –
During the course of financial year 2010/11 debt was recovered as follows:
Within 30 days X% by value was recovered
Within 40 days X% by value was recovered
Within 50 days X% by value was recovered
Within 60 days X% by value was recovered</t>
  </si>
  <si>
    <t>Error – data not available</t>
  </si>
  <si>
    <t>Annual Your Say Survey - November 2011</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</si>
  <si>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</si>
  <si>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</si>
  <si>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</si>
  <si>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</si>
  <si>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</si>
  <si>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</si>
  <si>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</si>
  <si>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</si>
  <si>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</si>
  <si>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</si>
  <si>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</si>
  <si>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</si>
  <si>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</si>
  <si>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</si>
  <si>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</si>
  <si>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</si>
  <si>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</si>
  <si>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</si>
  <si>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</si>
  <si>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</si>
  <si>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</si>
  <si>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</si>
  <si>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</si>
  <si>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</si>
  <si>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</si>
  <si>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1  Additional cost of operations in Afghanistan, per Service person deployed (Previous=Q4 2009-10, Current=Q4 2010-11)</t>
  </si>
  <si>
    <t>2  Additional cost of new equipment (urgent operational requirements) for operations in Afghanistan, per Service person deployed  (Previous=Q4 2009-10, Current=Q4 2010-11)</t>
  </si>
  <si>
    <t>3  Cost of standing military commitments / tasks and contingent operations per committed Service person  (Current available Q4)</t>
  </si>
  <si>
    <t>7a  Percentage of non-front line costs versus front line costs, split by Service: Royal Navy  (%,  Current available Q2)</t>
  </si>
  <si>
    <t>7b  Percentage of non-front line costs versus front line costs, split by Service: Army (%,  Current available Q2)</t>
  </si>
  <si>
    <t>7c  Percentage of non-front line versus front line costs, split by Service: Royal Air Force (%, Current available Q2)</t>
  </si>
  <si>
    <t>8  Direct personnel costs, per Service person (£thousand, Previous=Q4 2009-10, Current=Q4 2010-11)</t>
  </si>
  <si>
    <t>10  Defence spending as a percentage of Gross Domestic Product (published NATO definition) (%, Previous=FY 2010-11, Current=FY 2010-11)</t>
  </si>
  <si>
    <t>1  Progress towards a stable and secure Afghanistan  (%, current = Q4 2010-11)</t>
  </si>
  <si>
    <t>2  Number of Service personnel deployed to support civil agencies (e.g. police and fire service) during emergencies  (current = Q4 2010-11)</t>
  </si>
  <si>
    <t>4  Number of Service and MOD civilian personnel deployed on all operations in a year  (current=Q2 2011-12)</t>
  </si>
  <si>
    <t>5  Number of Force Elements (typically ships, aircraft or groiund force sub-units) showing critical or serious weakness against the total number of Force Elements for Strategy for Defence priorities  (current = Q4 2010-11)</t>
  </si>
  <si>
    <t>7  Percentage of Service personnel that are deployable   (%, current = Q4 2010-11)</t>
  </si>
  <si>
    <t>8a  Percentage change in filling skills areas where there are insufficient trained Service personnel to meet the specified requirement by service: Royal Navy   (%, current = Q4 2010-11)</t>
  </si>
  <si>
    <t>Major Projects
a. Typhoon - Typhoon is core to the RAF’s combat aircraft capability and emphasized the Government’s commitment to develop Typhoon into a fully multi-role aircraft which can conduct both air-to-air and ground attack missions.
b. Future Strategic Tanker Aircraft - is a Public Finance Initiative (PFI) project to replace the RAF’s fleet of VC10 and TriStar aircraft in the Air-to-Air Refuelling (AAR) and most Passenger Air Transport (AT) roles.
c. Astute submarine - the Royal Navy’s future nuclear powered attack submarine project
d. Type 45 Destroyer - the project to deliver Royal Navy’s Anti-Air Warfare Destroyer.
e. Queen Elizabeth Class Aircraft Carriers, which will form the basis of the Royal Navy’s future carrier strike capability.</t>
  </si>
  <si>
    <t>Cost of Operations funded from the Reserve by average number of Service Persons deployed to Afghanistan</t>
  </si>
  <si>
    <t>Cost of UORs by average number of Service Persons deployed to Afghanistan</t>
  </si>
  <si>
    <t>Cost of standing military tasks and contingent overseas operations by Service Personnel committed to these tasks. (examples of military tasks: Independent Nuclear Deterrent, Defence of UK Airspace and Waters, Security of UK Overseas territories, Piracy). This measure excludes Afghanistan.</t>
  </si>
  <si>
    <t>Percentage change in forecasted cost for design and manufacture phase, for all Category A - C equipment projects that have passed their main investment decision point ("Main Gate"). Category A - C projects are defined as those with a capital value greater that £20M. Projects that fall below this threshold are excluded from this indicator.</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</si>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</sst>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60">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1"/>
      <color indexed="10"/>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b/>
      <sz val="28"/>
      <color indexed="10"/>
      <name val="Calibri"/>
      <family val="2"/>
    </font>
    <font>
      <b/>
      <sz val="14"/>
      <color indexed="10"/>
      <name val="Calibri"/>
      <family val="2"/>
    </font>
    <font>
      <sz val="8"/>
      <name val="Calibri"/>
      <family val="2"/>
    </font>
    <font>
      <sz val="11"/>
      <color indexed="8"/>
      <name val="Arial"/>
      <family val="2"/>
    </font>
    <font>
      <sz val="10"/>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60"/>
        <bgColor indexed="64"/>
      </patternFill>
    </fill>
    <fill>
      <patternFill patternType="solid">
        <fgColor indexed="3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style="medium">
        <color indexed="9"/>
      </right>
      <top/>
      <bottom style="medium">
        <color indexed="9"/>
      </bottom>
    </border>
    <border>
      <left style="thin"/>
      <right style="thin"/>
      <top/>
      <bottom/>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right/>
      <top/>
      <bottom style="medium">
        <color indexed="9"/>
      </bottom>
    </border>
    <border>
      <left style="thin"/>
      <right style="thin"/>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thin"/>
      <bottom/>
    </border>
    <border>
      <left style="thin"/>
      <right/>
      <top/>
      <bottom/>
    </border>
    <border>
      <left style="thin"/>
      <right style="thin"/>
      <top style="thin"/>
      <bottom style="medium"/>
    </border>
    <border>
      <left style="medium"/>
      <right style="thin"/>
      <top style="medium"/>
      <bottom/>
    </border>
    <border>
      <left style="medium"/>
      <right style="thin"/>
      <top/>
      <bottom/>
    </border>
    <border>
      <left/>
      <right style="thin"/>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9">
    <xf numFmtId="0" fontId="0" fillId="0" borderId="0" xfId="0" applyFont="1" applyAlignment="1">
      <alignment/>
    </xf>
    <xf numFmtId="0" fontId="21" fillId="33" borderId="0" xfId="0" applyFont="1" applyFill="1" applyAlignment="1" applyProtection="1">
      <alignment horizontal="left" vertical="top"/>
      <protection/>
    </xf>
    <xf numFmtId="0" fontId="21" fillId="34" borderId="0" xfId="0" applyFont="1" applyFill="1" applyAlignment="1" applyProtection="1">
      <alignment horizontal="left" vertical="top"/>
      <protection/>
    </xf>
    <xf numFmtId="0" fontId="21" fillId="33"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1" fillId="0" borderId="0" xfId="0" applyFont="1" applyBorder="1" applyAlignment="1" applyProtection="1">
      <alignment horizontal="left" vertical="top" wrapText="1"/>
      <protection/>
    </xf>
    <xf numFmtId="0" fontId="21"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1" fillId="0" borderId="0" xfId="0" applyFont="1" applyAlignment="1" applyProtection="1">
      <alignment horizontal="left" vertical="top"/>
      <protection/>
    </xf>
    <xf numFmtId="0" fontId="7" fillId="35"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3" fillId="0" borderId="0" xfId="0" applyFont="1" applyBorder="1" applyAlignment="1" applyProtection="1">
      <alignment horizontal="left" vertical="top"/>
      <protection/>
    </xf>
    <xf numFmtId="0" fontId="8" fillId="36" borderId="11" xfId="0" applyFont="1" applyFill="1" applyBorder="1" applyAlignment="1" applyProtection="1">
      <alignment vertical="top"/>
      <protection/>
    </xf>
    <xf numFmtId="0" fontId="8" fillId="36" borderId="10" xfId="0" applyFont="1" applyFill="1" applyBorder="1" applyAlignment="1" applyProtection="1">
      <alignment vertical="top" wrapText="1"/>
      <protection/>
    </xf>
    <xf numFmtId="0" fontId="8" fillId="36" borderId="10" xfId="0" applyFont="1" applyFill="1" applyBorder="1" applyAlignment="1" applyProtection="1">
      <alignment vertical="top"/>
      <protection/>
    </xf>
    <xf numFmtId="0" fontId="8" fillId="35" borderId="10" xfId="0" applyFont="1" applyFill="1" applyBorder="1" applyAlignment="1" applyProtection="1">
      <alignment vertical="top" wrapText="1"/>
      <protection/>
    </xf>
    <xf numFmtId="0" fontId="24" fillId="33" borderId="0" xfId="0" applyFont="1" applyFill="1" applyAlignment="1" applyProtection="1">
      <alignment vertical="top"/>
      <protection/>
    </xf>
    <xf numFmtId="0" fontId="24" fillId="0" borderId="0" xfId="0" applyFont="1" applyAlignment="1" applyProtection="1">
      <alignment vertical="top"/>
      <protection/>
    </xf>
    <xf numFmtId="0" fontId="9" fillId="37"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1" fillId="33" borderId="0" xfId="0" applyFont="1" applyFill="1" applyAlignment="1" applyProtection="1">
      <alignment horizontal="left" vertical="top" wrapText="1"/>
      <protection/>
    </xf>
    <xf numFmtId="0" fontId="21"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wrapText="1"/>
      <protection locked="0"/>
    </xf>
    <xf numFmtId="0" fontId="9" fillId="33" borderId="13" xfId="0" applyNumberFormat="1" applyFont="1" applyFill="1" applyBorder="1" applyAlignment="1" applyProtection="1">
      <alignment vertical="top" wrapText="1"/>
      <protection locked="0"/>
    </xf>
    <xf numFmtId="0" fontId="9" fillId="37" borderId="14" xfId="0" applyFont="1" applyFill="1" applyBorder="1" applyAlignment="1" applyProtection="1">
      <alignment horizontal="left" vertical="top" wrapText="1"/>
      <protection/>
    </xf>
    <xf numFmtId="0" fontId="9" fillId="37" borderId="15" xfId="0" applyFont="1" applyFill="1" applyBorder="1" applyAlignment="1" applyProtection="1">
      <alignment vertical="top" wrapText="1"/>
      <protection/>
    </xf>
    <xf numFmtId="0" fontId="9" fillId="37" borderId="16" xfId="0" applyFont="1" applyFill="1" applyBorder="1" applyAlignment="1" applyProtection="1">
      <alignment vertical="top" wrapText="1"/>
      <protection/>
    </xf>
    <xf numFmtId="0" fontId="9" fillId="33" borderId="16" xfId="0" applyNumberFormat="1" applyFont="1" applyFill="1" applyBorder="1" applyAlignment="1" applyProtection="1">
      <alignment vertical="top" wrapText="1"/>
      <protection locked="0"/>
    </xf>
    <xf numFmtId="14" fontId="9" fillId="37" borderId="12" xfId="0" applyNumberFormat="1"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14" fontId="9" fillId="37" borderId="13" xfId="0" applyNumberFormat="1" applyFont="1" applyFill="1" applyBorder="1" applyAlignment="1" applyProtection="1">
      <alignment vertical="top" wrapText="1"/>
      <protection/>
    </xf>
    <xf numFmtId="14" fontId="9" fillId="37"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37" borderId="16" xfId="0" applyNumberFormat="1" applyFont="1" applyFill="1" applyBorder="1" applyAlignment="1" applyProtection="1">
      <alignment vertical="top" wrapText="1"/>
      <protection/>
    </xf>
    <xf numFmtId="14" fontId="9" fillId="37"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37" borderId="17" xfId="0" applyFont="1" applyFill="1" applyBorder="1" applyAlignment="1" applyProtection="1">
      <alignment vertical="top" wrapText="1"/>
      <protection/>
    </xf>
    <xf numFmtId="14" fontId="9" fillId="37" borderId="15" xfId="0" applyNumberFormat="1" applyFont="1" applyFill="1" applyBorder="1" applyAlignment="1" applyProtection="1">
      <alignment vertical="top" wrapText="1"/>
      <protection/>
    </xf>
    <xf numFmtId="0" fontId="12" fillId="33" borderId="0" xfId="0" applyFont="1" applyFill="1" applyAlignment="1" applyProtection="1">
      <alignment horizontal="left" vertical="top" wrapText="1"/>
      <protection/>
    </xf>
    <xf numFmtId="0" fontId="21" fillId="34" borderId="0" xfId="0" applyFont="1" applyFill="1" applyAlignment="1" applyProtection="1">
      <alignment horizontal="left" vertical="top" wrapText="1"/>
      <protection/>
    </xf>
    <xf numFmtId="0" fontId="14" fillId="33" borderId="18" xfId="55" applyFont="1" applyFill="1" applyBorder="1" applyAlignment="1" applyProtection="1">
      <alignment horizontal="center" vertical="center" wrapText="1"/>
      <protection locked="0"/>
    </xf>
    <xf numFmtId="0" fontId="0" fillId="33" borderId="19" xfId="55" applyFill="1" applyBorder="1" applyAlignment="1" applyProtection="1">
      <alignment vertical="center" wrapText="1"/>
      <protection/>
    </xf>
    <xf numFmtId="0" fontId="15" fillId="33" borderId="18" xfId="55" applyFont="1" applyFill="1" applyBorder="1" applyAlignment="1" applyProtection="1">
      <alignment horizontal="center" vertical="center" wrapText="1"/>
      <protection/>
    </xf>
    <xf numFmtId="0" fontId="15" fillId="33" borderId="20" xfId="55" applyFont="1" applyFill="1" applyBorder="1" applyAlignment="1" applyProtection="1">
      <alignment horizontal="center" vertical="center" wrapText="1"/>
      <protection/>
    </xf>
    <xf numFmtId="0" fontId="0" fillId="33" borderId="19" xfId="55" applyFill="1" applyBorder="1" applyAlignment="1" applyProtection="1">
      <alignment horizontal="center" vertical="center" wrapText="1"/>
      <protection/>
    </xf>
    <xf numFmtId="0" fontId="3" fillId="33" borderId="21" xfId="55" applyFont="1" applyFill="1" applyBorder="1" applyAlignment="1" applyProtection="1">
      <alignment horizontal="center" vertical="center" wrapText="1"/>
      <protection/>
    </xf>
    <xf numFmtId="0" fontId="3" fillId="33" borderId="19" xfId="55" applyFont="1" applyFill="1" applyBorder="1" applyAlignment="1" applyProtection="1">
      <alignment horizontal="center" vertical="center" wrapText="1"/>
      <protection/>
    </xf>
    <xf numFmtId="0" fontId="3" fillId="33" borderId="19" xfId="55" applyFont="1" applyFill="1" applyBorder="1" applyAlignment="1" applyProtection="1">
      <alignment vertical="center" wrapText="1"/>
      <protection/>
    </xf>
    <xf numFmtId="0" fontId="0" fillId="38" borderId="19" xfId="55" applyFill="1" applyBorder="1" applyAlignment="1" applyProtection="1">
      <alignment horizontal="center" vertical="center" wrapText="1"/>
      <protection/>
    </xf>
    <xf numFmtId="0" fontId="0" fillId="33" borderId="20" xfId="55" applyFill="1" applyBorder="1" applyAlignment="1" applyProtection="1">
      <alignment vertical="center" wrapText="1"/>
      <protection/>
    </xf>
    <xf numFmtId="0" fontId="17" fillId="39" borderId="19" xfId="55" applyFont="1" applyFill="1" applyBorder="1" applyAlignment="1" applyProtection="1">
      <alignment vertical="center" wrapText="1"/>
      <protection/>
    </xf>
    <xf numFmtId="0" fontId="4" fillId="38" borderId="19" xfId="55" applyFont="1" applyFill="1" applyBorder="1" applyAlignment="1" applyProtection="1">
      <alignment vertical="center" wrapText="1"/>
      <protection/>
    </xf>
    <xf numFmtId="3" fontId="4" fillId="40" borderId="19" xfId="55" applyNumberFormat="1" applyFont="1" applyFill="1" applyBorder="1" applyAlignment="1" applyProtection="1">
      <alignment horizontal="center" vertical="center" wrapText="1"/>
      <protection locked="0"/>
    </xf>
    <xf numFmtId="49" fontId="4" fillId="38" borderId="19" xfId="55" applyNumberFormat="1" applyFont="1" applyFill="1" applyBorder="1" applyAlignment="1" applyProtection="1">
      <alignment horizontal="left" vertical="center" wrapText="1"/>
      <protection locked="0"/>
    </xf>
    <xf numFmtId="0" fontId="0" fillId="38" borderId="19" xfId="55" applyFill="1" applyBorder="1" applyAlignment="1" applyProtection="1">
      <alignment vertical="center" wrapText="1"/>
      <protection/>
    </xf>
    <xf numFmtId="164" fontId="4" fillId="40" borderId="19" xfId="55" applyNumberFormat="1" applyFont="1" applyFill="1" applyBorder="1" applyAlignment="1" applyProtection="1">
      <alignment horizontal="center" vertical="center" wrapText="1"/>
      <protection locked="0"/>
    </xf>
    <xf numFmtId="0" fontId="4" fillId="40" borderId="19" xfId="55" applyFont="1" applyFill="1" applyBorder="1" applyAlignment="1" applyProtection="1">
      <alignment horizontal="center" vertical="center" wrapText="1"/>
      <protection locked="0"/>
    </xf>
    <xf numFmtId="10" fontId="4" fillId="40" borderId="19" xfId="55" applyNumberFormat="1" applyFont="1" applyFill="1" applyBorder="1" applyAlignment="1" applyProtection="1">
      <alignment horizontal="center" vertical="center" wrapText="1"/>
      <protection locked="0"/>
    </xf>
    <xf numFmtId="49" fontId="4" fillId="38" borderId="19" xfId="55" applyNumberFormat="1" applyFont="1" applyFill="1" applyBorder="1" applyAlignment="1" applyProtection="1">
      <alignment vertical="center" wrapText="1"/>
      <protection/>
    </xf>
    <xf numFmtId="4" fontId="4" fillId="40" borderId="19" xfId="55" applyNumberFormat="1" applyFont="1" applyFill="1" applyBorder="1" applyAlignment="1" applyProtection="1">
      <alignment horizontal="center" vertical="center" wrapText="1"/>
      <protection locked="0"/>
    </xf>
    <xf numFmtId="49" fontId="4" fillId="40" borderId="19" xfId="55" applyNumberFormat="1" applyFont="1" applyFill="1" applyBorder="1" applyAlignment="1" applyProtection="1">
      <alignment horizontal="center" vertical="center" wrapText="1"/>
      <protection locked="0"/>
    </xf>
    <xf numFmtId="0" fontId="4" fillId="40" borderId="19" xfId="55" applyNumberFormat="1" applyFont="1" applyFill="1" applyBorder="1" applyAlignment="1" applyProtection="1">
      <alignment horizontal="center" vertical="center" wrapText="1"/>
      <protection locked="0"/>
    </xf>
    <xf numFmtId="0" fontId="0" fillId="33" borderId="21" xfId="55" applyFill="1" applyBorder="1" applyAlignment="1" applyProtection="1">
      <alignment vertical="center" wrapText="1"/>
      <protection/>
    </xf>
    <xf numFmtId="0" fontId="0" fillId="33" borderId="22" xfId="55" applyFill="1" applyBorder="1" applyAlignment="1" applyProtection="1">
      <alignment vertical="center" wrapText="1"/>
      <protection/>
    </xf>
    <xf numFmtId="1" fontId="4" fillId="40" borderId="19" xfId="55" applyNumberFormat="1" applyFont="1" applyFill="1" applyBorder="1" applyAlignment="1" applyProtection="1">
      <alignment horizontal="center" vertical="center" wrapText="1"/>
      <protection locked="0"/>
    </xf>
    <xf numFmtId="0" fontId="0" fillId="33" borderId="23" xfId="55" applyFill="1" applyBorder="1" applyAlignment="1" applyProtection="1">
      <alignment vertical="center" wrapText="1"/>
      <protection/>
    </xf>
    <xf numFmtId="0" fontId="0" fillId="33" borderId="24" xfId="55" applyFill="1" applyBorder="1" applyAlignment="1" applyProtection="1">
      <alignment vertical="center" wrapText="1"/>
      <protection/>
    </xf>
    <xf numFmtId="0" fontId="2" fillId="33" borderId="24" xfId="55" applyFont="1" applyFill="1" applyBorder="1" applyAlignment="1" applyProtection="1">
      <alignment horizontal="center" vertical="center" wrapText="1"/>
      <protection/>
    </xf>
    <xf numFmtId="14" fontId="2" fillId="33" borderId="24" xfId="55" applyNumberFormat="1" applyFont="1" applyFill="1" applyBorder="1" applyAlignment="1" applyProtection="1">
      <alignment horizontal="center" vertical="center" wrapText="1"/>
      <protection/>
    </xf>
    <xf numFmtId="0" fontId="1" fillId="38" borderId="19" xfId="55" applyFont="1" applyFill="1" applyBorder="1" applyAlignment="1" applyProtection="1">
      <alignment horizontal="center" vertical="center" wrapText="1"/>
      <protection/>
    </xf>
    <xf numFmtId="0" fontId="21" fillId="33" borderId="12" xfId="0" applyNumberFormat="1" applyFont="1" applyFill="1" applyBorder="1" applyAlignment="1" applyProtection="1">
      <alignment horizontal="left" vertical="top" wrapText="1"/>
      <protection locked="0"/>
    </xf>
    <xf numFmtId="0" fontId="21" fillId="33" borderId="15" xfId="0" applyNumberFormat="1" applyFont="1" applyFill="1" applyBorder="1" applyAlignment="1" applyProtection="1">
      <alignment horizontal="left" vertical="top" wrapText="1"/>
      <protection locked="0"/>
    </xf>
    <xf numFmtId="0" fontId="9" fillId="37" borderId="16" xfId="0" applyFont="1" applyFill="1" applyBorder="1" applyAlignment="1" applyProtection="1">
      <alignment vertical="center" wrapText="1"/>
      <protection/>
    </xf>
    <xf numFmtId="0" fontId="9" fillId="37" borderId="12" xfId="0" applyFont="1" applyFill="1" applyBorder="1" applyAlignment="1" applyProtection="1">
      <alignment vertical="center" wrapText="1"/>
      <protection/>
    </xf>
    <xf numFmtId="0" fontId="1" fillId="38" borderId="19" xfId="55" applyFont="1" applyFill="1" applyBorder="1" applyAlignment="1" applyProtection="1">
      <alignment horizontal="center" vertical="center" wrapText="1"/>
      <protection/>
    </xf>
    <xf numFmtId="0" fontId="1" fillId="38" borderId="19" xfId="55" applyFont="1" applyFill="1" applyBorder="1" applyAlignment="1" applyProtection="1">
      <alignment vertical="center" wrapText="1"/>
      <protection/>
    </xf>
    <xf numFmtId="0" fontId="1" fillId="38" borderId="19" xfId="55" applyFont="1" applyFill="1" applyBorder="1" applyAlignment="1" applyProtection="1">
      <alignment vertical="center"/>
      <protection/>
    </xf>
    <xf numFmtId="49" fontId="1" fillId="38" borderId="19" xfId="55" applyNumberFormat="1" applyFont="1" applyFill="1" applyBorder="1" applyAlignment="1" applyProtection="1">
      <alignment horizontal="left" vertical="center" wrapText="1"/>
      <protection locked="0"/>
    </xf>
    <xf numFmtId="0" fontId="9" fillId="37" borderId="25" xfId="0" applyFont="1" applyFill="1" applyBorder="1" applyAlignment="1" applyProtection="1">
      <alignment vertical="top" wrapText="1"/>
      <protection/>
    </xf>
    <xf numFmtId="0" fontId="24" fillId="41" borderId="25" xfId="0" applyFont="1" applyFill="1" applyBorder="1" applyAlignment="1" applyProtection="1">
      <alignment vertical="top"/>
      <protection/>
    </xf>
    <xf numFmtId="14" fontId="9" fillId="37" borderId="25" xfId="0" applyNumberFormat="1" applyFont="1" applyFill="1" applyBorder="1" applyAlignment="1" applyProtection="1">
      <alignment vertical="top" wrapText="1"/>
      <protection/>
    </xf>
    <xf numFmtId="14" fontId="9" fillId="37" borderId="25" xfId="0" applyNumberFormat="1" applyFont="1" applyFill="1" applyBorder="1" applyAlignment="1" applyProtection="1">
      <alignment horizontal="left" vertical="top" wrapText="1"/>
      <protection/>
    </xf>
    <xf numFmtId="0" fontId="9" fillId="33" borderId="25" xfId="0" applyNumberFormat="1" applyFont="1" applyFill="1" applyBorder="1" applyAlignment="1" applyProtection="1">
      <alignment vertical="top" wrapText="1"/>
      <protection locked="0"/>
    </xf>
    <xf numFmtId="0" fontId="9" fillId="0" borderId="25" xfId="0" applyNumberFormat="1" applyFont="1" applyBorder="1" applyAlignment="1" applyProtection="1">
      <alignment vertical="top" wrapText="1"/>
      <protection locked="0"/>
    </xf>
    <xf numFmtId="49" fontId="4" fillId="38" borderId="19" xfId="0" applyNumberFormat="1" applyFont="1" applyFill="1" applyBorder="1" applyAlignment="1" applyProtection="1">
      <alignment horizontal="left" vertical="center" wrapText="1"/>
      <protection locked="0"/>
    </xf>
    <xf numFmtId="1" fontId="4" fillId="40" borderId="21" xfId="55" applyNumberFormat="1" applyFont="1" applyFill="1" applyBorder="1" applyAlignment="1" applyProtection="1">
      <alignment horizontal="center" vertical="center" wrapText="1"/>
      <protection locked="0"/>
    </xf>
    <xf numFmtId="3" fontId="4" fillId="40" borderId="19"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vertical="center" wrapText="1"/>
      <protection locked="0"/>
    </xf>
    <xf numFmtId="0" fontId="28" fillId="0" borderId="0" xfId="0" applyFont="1" applyAlignment="1" applyProtection="1">
      <alignment wrapText="1"/>
      <protection locked="0"/>
    </xf>
    <xf numFmtId="0" fontId="9" fillId="0" borderId="12" xfId="0" applyFont="1" applyFill="1" applyBorder="1" applyAlignment="1" applyProtection="1">
      <alignment vertical="top" wrapText="1"/>
      <protection/>
    </xf>
    <xf numFmtId="0" fontId="21" fillId="0" borderId="12" xfId="0" applyNumberFormat="1" applyFont="1" applyBorder="1" applyAlignment="1" applyProtection="1">
      <alignment horizontal="left" vertical="top" wrapText="1"/>
      <protection locked="0"/>
    </xf>
    <xf numFmtId="0" fontId="29" fillId="33" borderId="16" xfId="0" applyNumberFormat="1" applyFont="1" applyFill="1" applyBorder="1" applyAlignment="1" applyProtection="1">
      <alignment vertical="center" wrapText="1"/>
      <protection locked="0"/>
    </xf>
    <xf numFmtId="0" fontId="29" fillId="33" borderId="12" xfId="0" applyNumberFormat="1" applyFont="1" applyFill="1" applyBorder="1" applyAlignment="1" applyProtection="1">
      <alignment vertical="center" wrapText="1"/>
      <protection locked="0"/>
    </xf>
    <xf numFmtId="0" fontId="9" fillId="0" borderId="13" xfId="0" applyNumberFormat="1" applyFont="1" applyFill="1" applyBorder="1" applyAlignment="1" applyProtection="1">
      <alignment vertical="top" wrapText="1"/>
      <protection locked="0"/>
    </xf>
    <xf numFmtId="0" fontId="9" fillId="0" borderId="17" xfId="0" applyNumberFormat="1" applyFont="1" applyBorder="1" applyAlignment="1" applyProtection="1">
      <alignment vertical="top" wrapText="1"/>
      <protection locked="0"/>
    </xf>
    <xf numFmtId="4" fontId="9" fillId="0" borderId="12" xfId="55" applyNumberFormat="1" applyFont="1" applyFill="1" applyBorder="1" applyAlignment="1" applyProtection="1">
      <alignment horizontal="left" vertical="center" wrapText="1"/>
      <protection locked="0"/>
    </xf>
    <xf numFmtId="0" fontId="9" fillId="0" borderId="16" xfId="0" applyNumberFormat="1" applyFont="1" applyFill="1" applyBorder="1" applyAlignment="1" applyProtection="1">
      <alignment vertical="top" wrapText="1"/>
      <protection locked="0"/>
    </xf>
    <xf numFmtId="0" fontId="28" fillId="0" borderId="0" xfId="0" applyFont="1" applyAlignment="1">
      <alignment wrapText="1"/>
    </xf>
    <xf numFmtId="4" fontId="4" fillId="33" borderId="19" xfId="55" applyNumberFormat="1" applyFont="1" applyFill="1" applyBorder="1" applyAlignment="1" applyProtection="1">
      <alignment horizontal="center" vertical="center" wrapText="1"/>
      <protection locked="0"/>
    </xf>
    <xf numFmtId="3" fontId="4" fillId="33" borderId="19" xfId="55" applyNumberFormat="1" applyFont="1" applyFill="1" applyBorder="1" applyAlignment="1" applyProtection="1">
      <alignment horizontal="center" vertical="center" wrapText="1"/>
      <protection locked="0"/>
    </xf>
    <xf numFmtId="0" fontId="1" fillId="38" borderId="19" xfId="55" applyFont="1" applyFill="1" applyBorder="1" applyAlignment="1" applyProtection="1">
      <alignment horizontal="center" vertical="center" wrapText="1"/>
      <protection/>
    </xf>
    <xf numFmtId="168" fontId="4" fillId="40" borderId="19" xfId="55" applyNumberFormat="1" applyFont="1" applyFill="1" applyBorder="1" applyAlignment="1" applyProtection="1">
      <alignment horizontal="center" vertical="center" wrapText="1"/>
      <protection locked="0"/>
    </xf>
    <xf numFmtId="49" fontId="4" fillId="40" borderId="19" xfId="55" applyNumberFormat="1" applyFont="1" applyFill="1" applyBorder="1" applyAlignment="1" applyProtection="1" quotePrefix="1">
      <alignment horizontal="center" vertical="center" wrapText="1"/>
      <protection locked="0"/>
    </xf>
    <xf numFmtId="3" fontId="4" fillId="37" borderId="19" xfId="55" applyNumberFormat="1" applyFont="1" applyFill="1" applyBorder="1" applyAlignment="1" applyProtection="1">
      <alignment horizontal="center" vertical="center" wrapText="1"/>
      <protection locked="0"/>
    </xf>
    <xf numFmtId="0" fontId="9" fillId="37" borderId="12" xfId="0" applyNumberFormat="1" applyFont="1" applyFill="1" applyBorder="1" applyAlignment="1" applyProtection="1">
      <alignment vertical="top" wrapText="1"/>
      <protection locked="0"/>
    </xf>
    <xf numFmtId="49" fontId="4" fillId="40" borderId="23" xfId="55" applyNumberFormat="1" applyFont="1" applyFill="1" applyBorder="1" applyAlignment="1" applyProtection="1">
      <alignment vertical="center" wrapText="1"/>
      <protection locked="0"/>
    </xf>
    <xf numFmtId="49" fontId="4" fillId="40" borderId="20" xfId="55" applyNumberFormat="1" applyFont="1" applyFill="1" applyBorder="1" applyAlignment="1" applyProtection="1">
      <alignment vertical="center" wrapText="1"/>
      <protection locked="0"/>
    </xf>
    <xf numFmtId="0" fontId="0" fillId="38" borderId="23" xfId="55" applyFill="1" applyBorder="1" applyAlignment="1" applyProtection="1">
      <alignment vertical="center" wrapText="1"/>
      <protection/>
    </xf>
    <xf numFmtId="0" fontId="0" fillId="38" borderId="18" xfId="55" applyFill="1" applyBorder="1" applyAlignment="1" applyProtection="1">
      <alignment vertical="center" wrapText="1"/>
      <protection/>
    </xf>
    <xf numFmtId="0" fontId="0" fillId="0" borderId="20" xfId="55" applyBorder="1" applyAlignment="1" applyProtection="1">
      <alignment vertical="center" wrapText="1"/>
      <protection/>
    </xf>
    <xf numFmtId="0" fontId="0" fillId="33" borderId="19" xfId="55" applyFill="1" applyBorder="1" applyAlignment="1" applyProtection="1">
      <alignment vertical="center" wrapText="1"/>
      <protection/>
    </xf>
    <xf numFmtId="0" fontId="0" fillId="38" borderId="21" xfId="55" applyFill="1" applyBorder="1" applyAlignment="1" applyProtection="1">
      <alignment vertical="center" wrapText="1"/>
      <protection/>
    </xf>
    <xf numFmtId="0" fontId="0" fillId="38" borderId="26" xfId="55" applyFill="1" applyBorder="1" applyAlignment="1" applyProtection="1">
      <alignment vertical="center" wrapText="1"/>
      <protection/>
    </xf>
    <xf numFmtId="0" fontId="0" fillId="38" borderId="24" xfId="55" applyFill="1" applyBorder="1" applyAlignment="1" applyProtection="1">
      <alignment vertical="center" wrapText="1"/>
      <protection/>
    </xf>
    <xf numFmtId="0" fontId="1" fillId="38" borderId="21" xfId="55" applyFont="1" applyFill="1" applyBorder="1" applyAlignment="1" applyProtection="1">
      <alignment horizontal="center" vertical="center" wrapText="1"/>
      <protection/>
    </xf>
    <xf numFmtId="0" fontId="1" fillId="38" borderId="26" xfId="55" applyFont="1" applyFill="1" applyBorder="1" applyAlignment="1" applyProtection="1">
      <alignment horizontal="center" vertical="center" wrapText="1"/>
      <protection/>
    </xf>
    <xf numFmtId="0" fontId="1" fillId="38" borderId="24" xfId="55" applyFont="1" applyFill="1" applyBorder="1" applyAlignment="1" applyProtection="1">
      <alignment horizontal="center" vertical="center" wrapText="1"/>
      <protection/>
    </xf>
    <xf numFmtId="0" fontId="3" fillId="38" borderId="23" xfId="55" applyFont="1" applyFill="1" applyBorder="1" applyAlignment="1" applyProtection="1">
      <alignment vertical="center" wrapText="1"/>
      <protection/>
    </xf>
    <xf numFmtId="0" fontId="3" fillId="38" borderId="18" xfId="55" applyFont="1" applyFill="1" applyBorder="1" applyAlignment="1" applyProtection="1">
      <alignment vertical="center" wrapText="1"/>
      <protection/>
    </xf>
    <xf numFmtId="0" fontId="1" fillId="38" borderId="26" xfId="55" applyFont="1" applyFill="1" applyBorder="1" applyAlignment="1" applyProtection="1">
      <alignment vertical="center" wrapText="1"/>
      <protection/>
    </xf>
    <xf numFmtId="0" fontId="1" fillId="38" borderId="24" xfId="55" applyFont="1" applyFill="1" applyBorder="1" applyAlignment="1" applyProtection="1">
      <alignment vertical="center" wrapText="1"/>
      <protection/>
    </xf>
    <xf numFmtId="0" fontId="1" fillId="38" borderId="23" xfId="55" applyFont="1" applyFill="1" applyBorder="1" applyAlignment="1" applyProtection="1">
      <alignment horizontal="center" vertical="center" wrapText="1"/>
      <protection/>
    </xf>
    <xf numFmtId="0" fontId="1" fillId="0" borderId="20" xfId="55" applyFont="1" applyBorder="1" applyAlignment="1" applyProtection="1">
      <alignment horizontal="center" vertical="center"/>
      <protection/>
    </xf>
    <xf numFmtId="0" fontId="0" fillId="0" borderId="26" xfId="55" applyBorder="1" applyAlignment="1">
      <alignment vertical="center" wrapText="1"/>
      <protection/>
    </xf>
    <xf numFmtId="0" fontId="0" fillId="0" borderId="24" xfId="55" applyBorder="1" applyAlignment="1">
      <alignment vertical="center" wrapText="1"/>
      <protection/>
    </xf>
    <xf numFmtId="0" fontId="17" fillId="42" borderId="23" xfId="55" applyFont="1" applyFill="1" applyBorder="1" applyAlignment="1" applyProtection="1">
      <alignment vertical="center" wrapText="1"/>
      <protection/>
    </xf>
    <xf numFmtId="0" fontId="18" fillId="0" borderId="20" xfId="55" applyFont="1" applyBorder="1" applyAlignment="1" applyProtection="1">
      <alignment vertical="center" wrapText="1"/>
      <protection/>
    </xf>
    <xf numFmtId="0" fontId="13" fillId="0" borderId="27" xfId="55" applyFont="1" applyFill="1" applyBorder="1" applyAlignment="1" applyProtection="1">
      <alignment horizontal="center" vertical="center" wrapText="1"/>
      <protection locked="0"/>
    </xf>
    <xf numFmtId="0" fontId="4" fillId="0" borderId="28" xfId="55" applyFont="1" applyFill="1" applyBorder="1">
      <alignment/>
      <protection/>
    </xf>
    <xf numFmtId="0" fontId="4" fillId="0" borderId="18" xfId="55" applyFont="1" applyFill="1" applyBorder="1">
      <alignment/>
      <protection/>
    </xf>
    <xf numFmtId="0" fontId="25" fillId="33" borderId="18" xfId="55" applyFont="1" applyFill="1" applyBorder="1" applyAlignment="1" applyProtection="1">
      <alignment horizontal="center" vertical="center" wrapText="1"/>
      <protection locked="0"/>
    </xf>
    <xf numFmtId="0" fontId="0" fillId="33" borderId="18" xfId="55" applyFill="1" applyBorder="1" applyAlignment="1">
      <alignment horizontal="center" vertical="center" wrapText="1"/>
      <protection/>
    </xf>
    <xf numFmtId="0" fontId="0" fillId="33" borderId="20" xfId="55" applyFill="1" applyBorder="1" applyAlignment="1">
      <alignment horizontal="center" vertical="center" wrapText="1"/>
      <protection/>
    </xf>
    <xf numFmtId="0" fontId="16" fillId="41" borderId="24" xfId="55" applyFont="1" applyFill="1" applyBorder="1" applyAlignment="1" applyProtection="1">
      <alignment horizontal="center" vertical="center" wrapText="1"/>
      <protection/>
    </xf>
    <xf numFmtId="0" fontId="16" fillId="41" borderId="19" xfId="55" applyFont="1" applyFill="1" applyBorder="1" applyAlignment="1" applyProtection="1">
      <alignment horizontal="center" vertical="center" wrapText="1"/>
      <protection/>
    </xf>
    <xf numFmtId="0" fontId="16" fillId="41" borderId="19" xfId="55" applyFont="1" applyFill="1" applyBorder="1" applyAlignment="1" applyProtection="1">
      <alignment vertical="center" wrapText="1"/>
      <protection/>
    </xf>
    <xf numFmtId="0" fontId="16" fillId="39" borderId="23" xfId="55" applyFont="1" applyFill="1" applyBorder="1" applyAlignment="1" applyProtection="1">
      <alignment horizontal="center" wrapText="1"/>
      <protection/>
    </xf>
    <xf numFmtId="0" fontId="16" fillId="39" borderId="18" xfId="55" applyFont="1" applyFill="1" applyBorder="1" applyAlignment="1" applyProtection="1">
      <alignment horizontal="center" wrapText="1"/>
      <protection/>
    </xf>
    <xf numFmtId="0" fontId="16" fillId="39" borderId="20" xfId="55" applyFont="1" applyFill="1" applyBorder="1" applyAlignment="1" applyProtection="1">
      <alignment horizontal="center" wrapText="1"/>
      <protection/>
    </xf>
    <xf numFmtId="0" fontId="16" fillId="42" borderId="19" xfId="55" applyFont="1" applyFill="1" applyBorder="1" applyAlignment="1" applyProtection="1">
      <alignment horizontal="center" vertical="center" wrapText="1"/>
      <protection/>
    </xf>
    <xf numFmtId="0" fontId="17" fillId="41" borderId="19" xfId="55" applyFont="1" applyFill="1" applyBorder="1" applyAlignment="1" applyProtection="1">
      <alignment vertical="center" wrapText="1"/>
      <protection/>
    </xf>
    <xf numFmtId="0" fontId="0" fillId="0" borderId="18" xfId="55" applyBorder="1" applyAlignment="1" applyProtection="1">
      <alignment vertical="center" wrapText="1"/>
      <protection/>
    </xf>
    <xf numFmtId="0" fontId="17" fillId="42" borderId="19" xfId="55" applyFont="1" applyFill="1" applyBorder="1" applyAlignment="1" applyProtection="1">
      <alignment vertical="center" wrapText="1"/>
      <protection/>
    </xf>
    <xf numFmtId="0" fontId="0" fillId="38" borderId="23" xfId="55" applyFill="1" applyBorder="1" applyAlignment="1" applyProtection="1">
      <alignment horizontal="center" vertical="center" wrapText="1"/>
      <protection/>
    </xf>
    <xf numFmtId="0" fontId="0" fillId="38" borderId="20" xfId="55" applyFill="1" applyBorder="1" applyAlignment="1" applyProtection="1">
      <alignment horizontal="center" vertical="center" wrapText="1"/>
      <protection/>
    </xf>
    <xf numFmtId="0" fontId="17" fillId="41" borderId="23" xfId="55" applyFont="1" applyFill="1" applyBorder="1" applyAlignment="1" applyProtection="1">
      <alignment vertical="center" wrapText="1"/>
      <protection/>
    </xf>
    <xf numFmtId="0" fontId="17" fillId="41" borderId="18" xfId="55" applyFont="1" applyFill="1" applyBorder="1" applyAlignment="1" applyProtection="1">
      <alignment vertical="center" wrapText="1"/>
      <protection/>
    </xf>
    <xf numFmtId="0" fontId="17" fillId="41" borderId="20" xfId="55" applyFont="1" applyFill="1" applyBorder="1" applyAlignment="1" applyProtection="1">
      <alignment vertical="center" wrapText="1"/>
      <protection/>
    </xf>
    <xf numFmtId="0" fontId="1" fillId="0" borderId="26" xfId="55" applyFont="1" applyBorder="1" applyAlignment="1" applyProtection="1">
      <alignment horizontal="center" vertical="center" wrapText="1"/>
      <protection/>
    </xf>
    <xf numFmtId="0" fontId="1" fillId="0" borderId="24" xfId="55" applyFont="1" applyBorder="1" applyAlignment="1" applyProtection="1">
      <alignment horizontal="center" vertical="center" wrapText="1"/>
      <protection/>
    </xf>
    <xf numFmtId="0" fontId="1" fillId="0" borderId="28" xfId="55" applyFont="1" applyBorder="1" applyAlignment="1" applyProtection="1">
      <alignment horizontal="left" vertical="center" wrapText="1"/>
      <protection/>
    </xf>
    <xf numFmtId="0" fontId="0" fillId="0" borderId="28" xfId="55" applyBorder="1" applyAlignment="1" applyProtection="1">
      <alignment horizontal="left" vertical="center" wrapText="1"/>
      <protection/>
    </xf>
    <xf numFmtId="0" fontId="0" fillId="0" borderId="0" xfId="55" applyBorder="1" applyAlignment="1" applyProtection="1">
      <alignment horizontal="left" vertical="center" wrapText="1"/>
      <protection/>
    </xf>
    <xf numFmtId="0" fontId="4" fillId="38" borderId="23" xfId="55" applyFont="1" applyFill="1" applyBorder="1" applyAlignment="1" applyProtection="1">
      <alignment horizontal="left" vertical="center" wrapText="1"/>
      <protection/>
    </xf>
    <xf numFmtId="0" fontId="4" fillId="38" borderId="18" xfId="55" applyFont="1" applyFill="1" applyBorder="1" applyAlignment="1" applyProtection="1">
      <alignment horizontal="left" vertical="center" wrapText="1"/>
      <protection/>
    </xf>
    <xf numFmtId="0" fontId="4" fillId="38" borderId="20" xfId="55" applyFont="1" applyFill="1" applyBorder="1" applyAlignment="1" applyProtection="1">
      <alignment horizontal="left" vertical="center" wrapText="1"/>
      <protection/>
    </xf>
    <xf numFmtId="49" fontId="4" fillId="38" borderId="23" xfId="55" applyNumberFormat="1" applyFont="1" applyFill="1" applyBorder="1" applyAlignment="1" applyProtection="1">
      <alignment vertical="center" wrapText="1"/>
      <protection locked="0"/>
    </xf>
    <xf numFmtId="0" fontId="0" fillId="0" borderId="18" xfId="55" applyBorder="1" applyAlignment="1">
      <alignment vertical="center" wrapText="1"/>
      <protection/>
    </xf>
    <xf numFmtId="0" fontId="0" fillId="0" borderId="20" xfId="55" applyBorder="1" applyAlignment="1">
      <alignment vertical="center" wrapText="1"/>
      <protection/>
    </xf>
    <xf numFmtId="0" fontId="26" fillId="33" borderId="27" xfId="55" applyFont="1" applyFill="1" applyBorder="1" applyAlignment="1" applyProtection="1">
      <alignment horizontal="center" vertical="center" wrapText="1"/>
      <protection/>
    </xf>
    <xf numFmtId="0" fontId="0" fillId="33" borderId="28" xfId="55" applyFill="1" applyBorder="1" applyAlignment="1" applyProtection="1">
      <alignment horizontal="center" vertical="center" wrapText="1"/>
      <protection/>
    </xf>
    <xf numFmtId="0" fontId="0" fillId="33" borderId="22" xfId="55" applyFill="1" applyBorder="1" applyAlignment="1" applyProtection="1">
      <alignment horizontal="center" vertical="center" wrapText="1"/>
      <protection/>
    </xf>
    <xf numFmtId="0" fontId="0" fillId="38" borderId="20" xfId="55" applyFill="1" applyBorder="1" applyAlignment="1" applyProtection="1">
      <alignment vertical="center" wrapText="1"/>
      <protection/>
    </xf>
    <xf numFmtId="0" fontId="4" fillId="38" borderId="29" xfId="55" applyFont="1" applyFill="1" applyBorder="1" applyAlignment="1" applyProtection="1">
      <alignment vertical="center" wrapText="1"/>
      <protection/>
    </xf>
    <xf numFmtId="0" fontId="4" fillId="0" borderId="30" xfId="55" applyFont="1" applyBorder="1" applyAlignment="1" applyProtection="1">
      <alignment vertical="center" wrapText="1"/>
      <protection/>
    </xf>
    <xf numFmtId="0" fontId="0" fillId="0" borderId="31" xfId="55" applyBorder="1" applyAlignment="1">
      <alignment vertical="center" wrapText="1"/>
      <protection/>
    </xf>
    <xf numFmtId="0" fontId="0" fillId="38" borderId="21" xfId="55" applyFill="1" applyBorder="1" applyAlignment="1" applyProtection="1">
      <alignment horizontal="center" vertical="center" wrapText="1"/>
      <protection/>
    </xf>
    <xf numFmtId="0" fontId="0" fillId="38" borderId="26" xfId="55" applyFill="1" applyBorder="1" applyAlignment="1" applyProtection="1">
      <alignment horizontal="center" vertical="center" wrapText="1"/>
      <protection/>
    </xf>
    <xf numFmtId="0" fontId="0" fillId="38" borderId="24" xfId="55" applyFill="1" applyBorder="1" applyAlignment="1" applyProtection="1">
      <alignment horizontal="center" vertical="center" wrapText="1"/>
      <protection/>
    </xf>
    <xf numFmtId="0" fontId="17" fillId="41" borderId="23" xfId="55" applyFont="1" applyFill="1" applyBorder="1" applyAlignment="1" applyProtection="1">
      <alignment horizontal="left" vertical="center" wrapText="1"/>
      <protection/>
    </xf>
    <xf numFmtId="0" fontId="17" fillId="41" borderId="18" xfId="55" applyFont="1" applyFill="1" applyBorder="1" applyAlignment="1" applyProtection="1">
      <alignment horizontal="left" vertical="center" wrapText="1"/>
      <protection/>
    </xf>
    <xf numFmtId="0" fontId="17" fillId="41" borderId="20" xfId="55" applyFont="1" applyFill="1" applyBorder="1" applyAlignment="1" applyProtection="1">
      <alignment horizontal="left" vertical="center" wrapText="1"/>
      <protection/>
    </xf>
    <xf numFmtId="0" fontId="1" fillId="33" borderId="0" xfId="55" applyFont="1" applyFill="1" applyBorder="1" applyAlignment="1" applyProtection="1">
      <alignment horizontal="left" vertical="top" wrapText="1"/>
      <protection/>
    </xf>
    <xf numFmtId="0" fontId="1" fillId="33" borderId="0" xfId="55" applyFont="1" applyFill="1" applyBorder="1" applyAlignment="1" applyProtection="1">
      <alignment horizontal="left" vertical="top" wrapText="1"/>
      <protection/>
    </xf>
    <xf numFmtId="0" fontId="1" fillId="33" borderId="32" xfId="55" applyFont="1" applyFill="1" applyBorder="1" applyAlignment="1" applyProtection="1">
      <alignment horizontal="left" vertical="top" wrapText="1"/>
      <protection/>
    </xf>
    <xf numFmtId="14" fontId="9" fillId="37" borderId="13" xfId="0" applyNumberFormat="1" applyFont="1" applyFill="1" applyBorder="1" applyAlignment="1" applyProtection="1">
      <alignment horizontal="left" vertical="center" wrapText="1"/>
      <protection/>
    </xf>
    <xf numFmtId="0" fontId="0" fillId="0" borderId="25" xfId="0" applyBorder="1" applyAlignment="1">
      <alignment horizontal="left" vertical="center" wrapText="1"/>
    </xf>
    <xf numFmtId="0" fontId="0" fillId="0" borderId="16" xfId="0" applyBorder="1" applyAlignment="1">
      <alignment horizontal="left" vertical="center" wrapText="1"/>
    </xf>
    <xf numFmtId="0" fontId="9" fillId="37" borderId="13" xfId="0" applyFont="1" applyFill="1" applyBorder="1" applyAlignment="1" applyProtection="1">
      <alignment horizontal="left" vertical="center" wrapText="1"/>
      <protection/>
    </xf>
    <xf numFmtId="0" fontId="9" fillId="37" borderId="16" xfId="0" applyFont="1" applyFill="1" applyBorder="1" applyAlignment="1" applyProtection="1">
      <alignment horizontal="left" vertical="center" wrapText="1"/>
      <protection/>
    </xf>
    <xf numFmtId="0" fontId="9" fillId="37" borderId="25" xfId="0" applyFont="1" applyFill="1" applyBorder="1" applyAlignment="1" applyProtection="1">
      <alignment horizontal="left" vertical="center" wrapText="1"/>
      <protection/>
    </xf>
    <xf numFmtId="0" fontId="9" fillId="37" borderId="13" xfId="0" applyFont="1" applyFill="1" applyBorder="1" applyAlignment="1" applyProtection="1">
      <alignment horizontal="center" vertical="center" wrapText="1"/>
      <protection/>
    </xf>
    <xf numFmtId="0" fontId="9" fillId="37" borderId="25" xfId="0" applyFont="1" applyFill="1" applyBorder="1" applyAlignment="1" applyProtection="1">
      <alignment horizontal="center" vertical="center" wrapText="1"/>
      <protection/>
    </xf>
    <xf numFmtId="0" fontId="9" fillId="37" borderId="16" xfId="0" applyFont="1" applyFill="1" applyBorder="1" applyAlignment="1" applyProtection="1">
      <alignment horizontal="center" vertical="center" wrapText="1"/>
      <protection/>
    </xf>
    <xf numFmtId="0" fontId="9" fillId="37" borderId="13" xfId="0" applyFont="1" applyFill="1" applyBorder="1" applyAlignment="1" applyProtection="1">
      <alignment vertical="top" wrapText="1"/>
      <protection/>
    </xf>
    <xf numFmtId="0" fontId="9" fillId="37" borderId="25" xfId="0" applyFont="1" applyFill="1" applyBorder="1" applyAlignment="1" applyProtection="1">
      <alignment vertical="top" wrapText="1"/>
      <protection/>
    </xf>
    <xf numFmtId="0" fontId="9" fillId="37" borderId="16" xfId="0" applyFont="1" applyFill="1" applyBorder="1" applyAlignment="1" applyProtection="1">
      <alignment vertical="top" wrapText="1"/>
      <protection/>
    </xf>
    <xf numFmtId="0" fontId="0" fillId="0" borderId="25" xfId="0" applyBorder="1" applyAlignment="1">
      <alignment vertical="top" wrapText="1"/>
    </xf>
    <xf numFmtId="0" fontId="0" fillId="0" borderId="16" xfId="0" applyBorder="1" applyAlignment="1">
      <alignment vertical="top" wrapText="1"/>
    </xf>
    <xf numFmtId="0" fontId="20" fillId="39" borderId="12" xfId="0" applyFont="1" applyFill="1" applyBorder="1" applyAlignment="1" applyProtection="1">
      <alignment vertical="top" wrapText="1"/>
      <protection/>
    </xf>
    <xf numFmtId="0" fontId="0" fillId="0" borderId="16" xfId="0" applyBorder="1" applyAlignment="1" applyProtection="1">
      <alignment vertical="top" wrapText="1"/>
      <protection/>
    </xf>
    <xf numFmtId="0" fontId="8" fillId="41" borderId="33" xfId="0" applyFont="1" applyFill="1" applyBorder="1" applyAlignment="1" applyProtection="1">
      <alignment vertical="top" wrapText="1"/>
      <protection/>
    </xf>
    <xf numFmtId="0" fontId="8" fillId="41" borderId="25" xfId="0" applyFont="1" applyFill="1" applyBorder="1" applyAlignment="1" applyProtection="1">
      <alignment vertical="top" wrapText="1"/>
      <protection/>
    </xf>
    <xf numFmtId="0" fontId="8" fillId="41" borderId="13" xfId="0" applyFont="1" applyFill="1" applyBorder="1" applyAlignment="1" applyProtection="1">
      <alignment vertical="top" wrapText="1"/>
      <protection/>
    </xf>
    <xf numFmtId="0" fontId="24" fillId="0" borderId="25" xfId="0" applyFont="1" applyBorder="1" applyAlignment="1" applyProtection="1">
      <alignment vertical="top"/>
      <protection/>
    </xf>
    <xf numFmtId="0" fontId="7" fillId="42" borderId="34" xfId="0" applyFont="1" applyFill="1" applyBorder="1" applyAlignment="1" applyProtection="1">
      <alignment horizontal="left" vertical="top" wrapText="1"/>
      <protection/>
    </xf>
    <xf numFmtId="0" fontId="7" fillId="42" borderId="35" xfId="0" applyFont="1" applyFill="1" applyBorder="1" applyAlignment="1" applyProtection="1">
      <alignment horizontal="left" vertical="top" wrapText="1"/>
      <protection/>
    </xf>
    <xf numFmtId="0" fontId="21" fillId="0" borderId="35" xfId="0" applyFont="1" applyBorder="1" applyAlignment="1" applyProtection="1">
      <alignment horizontal="left" vertical="top" wrapText="1"/>
      <protection/>
    </xf>
    <xf numFmtId="0" fontId="21" fillId="0" borderId="36" xfId="0" applyFont="1" applyBorder="1" applyAlignment="1" applyProtection="1">
      <alignment horizontal="left" vertical="top" wrapText="1"/>
      <protection/>
    </xf>
    <xf numFmtId="0" fontId="8" fillId="42" borderId="37" xfId="0" applyFont="1" applyFill="1" applyBorder="1" applyAlignment="1" applyProtection="1">
      <alignment vertical="top" wrapText="1"/>
      <protection/>
    </xf>
    <xf numFmtId="0" fontId="8" fillId="42" borderId="38" xfId="0" applyFont="1" applyFill="1" applyBorder="1" applyAlignment="1" applyProtection="1">
      <alignment vertical="top" wrapText="1"/>
      <protection/>
    </xf>
    <xf numFmtId="0" fontId="24" fillId="0" borderId="38" xfId="0" applyFont="1" applyBorder="1" applyAlignment="1" applyProtection="1">
      <alignment vertical="top" wrapText="1"/>
      <protection/>
    </xf>
    <xf numFmtId="0" fontId="24" fillId="0" borderId="25" xfId="0" applyFont="1" applyBorder="1" applyAlignment="1" applyProtection="1">
      <alignment vertical="top" wrapText="1"/>
      <protection/>
    </xf>
    <xf numFmtId="0" fontId="24" fillId="0" borderId="16" xfId="0" applyFont="1" applyBorder="1" applyAlignment="1" applyProtection="1">
      <alignment vertical="top" wrapText="1"/>
      <protection/>
    </xf>
    <xf numFmtId="0" fontId="8" fillId="42" borderId="12" xfId="0" applyFont="1" applyFill="1" applyBorder="1" applyAlignment="1" applyProtection="1">
      <alignment vertical="top" wrapText="1"/>
      <protection/>
    </xf>
    <xf numFmtId="0" fontId="8" fillId="42" borderId="39" xfId="0" applyFont="1" applyFill="1" applyBorder="1" applyAlignment="1" applyProtection="1">
      <alignment vertical="top" wrapText="1"/>
      <protection/>
    </xf>
    <xf numFmtId="0" fontId="8" fillId="41" borderId="12" xfId="0" applyFont="1" applyFill="1" applyBorder="1" applyAlignment="1" applyProtection="1">
      <alignment vertical="top" wrapText="1"/>
      <protection/>
    </xf>
    <xf numFmtId="0" fontId="8" fillId="41" borderId="40" xfId="0" applyFont="1" applyFill="1" applyBorder="1" applyAlignment="1" applyProtection="1">
      <alignment vertical="top" wrapText="1"/>
      <protection/>
    </xf>
    <xf numFmtId="0" fontId="8" fillId="41" borderId="41" xfId="0" applyFont="1" applyFill="1" applyBorder="1" applyAlignment="1" applyProtection="1">
      <alignment vertical="top" wrapText="1"/>
      <protection/>
    </xf>
    <xf numFmtId="0" fontId="24" fillId="0" borderId="41" xfId="0" applyFont="1" applyBorder="1" applyAlignment="1" applyProtection="1">
      <alignment vertical="top" wrapText="1"/>
      <protection/>
    </xf>
    <xf numFmtId="0" fontId="9" fillId="37" borderId="42" xfId="0" applyFont="1" applyFill="1" applyBorder="1" applyAlignment="1" applyProtection="1">
      <alignment vertical="top" wrapText="1"/>
      <protection/>
    </xf>
    <xf numFmtId="0" fontId="0" fillId="0" borderId="43" xfId="0" applyBorder="1" applyAlignment="1" applyProtection="1">
      <alignment vertical="top" wrapText="1"/>
      <protection/>
    </xf>
    <xf numFmtId="14" fontId="9" fillId="37" borderId="25" xfId="0" applyNumberFormat="1" applyFont="1" applyFill="1" applyBorder="1" applyAlignment="1" applyProtection="1">
      <alignment horizontal="left" vertical="center" wrapText="1"/>
      <protection/>
    </xf>
    <xf numFmtId="14" fontId="9" fillId="37" borderId="16" xfId="0" applyNumberFormat="1" applyFont="1" applyFill="1" applyBorder="1" applyAlignment="1" applyProtection="1">
      <alignment horizontal="left" vertical="center" wrapText="1"/>
      <protection/>
    </xf>
    <xf numFmtId="0" fontId="8" fillId="42" borderId="13" xfId="0" applyFont="1" applyFill="1" applyBorder="1" applyAlignment="1" applyProtection="1">
      <alignment horizontal="left" vertical="top" wrapText="1"/>
      <protection/>
    </xf>
    <xf numFmtId="0" fontId="8" fillId="42" borderId="25" xfId="0" applyFont="1" applyFill="1" applyBorder="1" applyAlignment="1" applyProtection="1">
      <alignment horizontal="left" vertical="top" wrapText="1"/>
      <protection/>
    </xf>
    <xf numFmtId="0" fontId="8" fillId="42" borderId="16" xfId="0"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3">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523875</xdr:colOff>
      <xdr:row>0</xdr:row>
      <xdr:rowOff>76200</xdr:rowOff>
    </xdr:from>
    <xdr:to>
      <xdr:col>16</xdr:col>
      <xdr:colOff>1971675</xdr:colOff>
      <xdr:row>1</xdr:row>
      <xdr:rowOff>76200</xdr:rowOff>
    </xdr:to>
    <xdr:pic>
      <xdr:nvPicPr>
        <xdr:cNvPr id="2" name="Picture 15" descr="mod-logo[1].jpg"/>
        <xdr:cNvPicPr preferRelativeResize="1">
          <a:picLocks noChangeAspect="1"/>
        </xdr:cNvPicPr>
      </xdr:nvPicPr>
      <xdr:blipFill>
        <a:blip r:embed="rId1"/>
        <a:stretch>
          <a:fillRect/>
        </a:stretch>
      </xdr:blipFill>
      <xdr:spPr>
        <a:xfrm>
          <a:off x="20669250" y="76200"/>
          <a:ext cx="14478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view="pageLayout" zoomScale="55" zoomScaleNormal="40" zoomScalePageLayoutView="55" workbookViewId="0" topLeftCell="D1">
      <selection activeCell="J11" sqref="J11"/>
    </sheetView>
  </sheetViews>
  <sheetFormatPr defaultColWidth="0" defaultRowHeight="0" customHeight="1" zeroHeight="1"/>
  <cols>
    <col min="1" max="1" width="18.8515625" style="43" customWidth="1"/>
    <col min="2" max="2" width="11.57421875" style="43" customWidth="1"/>
    <col min="3" max="3" width="13.57421875" style="43" customWidth="1"/>
    <col min="4" max="5" width="13.7109375" style="43" customWidth="1"/>
    <col min="6" max="6" width="0.9921875" style="43" customWidth="1"/>
    <col min="7" max="7" width="15.7109375" style="43" customWidth="1"/>
    <col min="8" max="8" width="34.57421875" style="43" customWidth="1"/>
    <col min="9" max="9" width="13.7109375" style="43" customWidth="1"/>
    <col min="10" max="10" width="13.8515625" style="43" customWidth="1"/>
    <col min="11" max="11" width="2.57421875" style="43" customWidth="1"/>
    <col min="12" max="12" width="96.140625" style="43" customWidth="1"/>
    <col min="13" max="14" width="13.8515625" style="43" customWidth="1"/>
    <col min="15" max="15" width="2.7109375" style="43" customWidth="1"/>
    <col min="16" max="16" width="22.7109375" style="43" customWidth="1"/>
    <col min="17" max="17" width="33.140625" style="43" customWidth="1"/>
    <col min="18" max="19" width="13.8515625" style="43" customWidth="1"/>
    <col min="20" max="20" width="0.42578125" style="43" customWidth="1"/>
    <col min="21" max="16384" width="0" style="43" hidden="1" customWidth="1"/>
  </cols>
  <sheetData>
    <row r="1" spans="1:19" ht="145.5" customHeight="1" thickBot="1">
      <c r="A1" s="129" t="s">
        <v>342</v>
      </c>
      <c r="B1" s="130"/>
      <c r="C1" s="130"/>
      <c r="D1" s="130"/>
      <c r="E1" s="130"/>
      <c r="F1" s="131"/>
      <c r="G1" s="131"/>
      <c r="H1" s="131"/>
      <c r="I1" s="131"/>
      <c r="J1" s="131"/>
      <c r="K1" s="131"/>
      <c r="L1" s="131"/>
      <c r="M1" s="131"/>
      <c r="N1" s="131"/>
      <c r="O1" s="42"/>
      <c r="P1" s="132"/>
      <c r="Q1" s="133"/>
      <c r="R1" s="133"/>
      <c r="S1" s="134"/>
    </row>
    <row r="2" spans="1:19" ht="30.75" customHeight="1" thickBot="1">
      <c r="A2" s="44"/>
      <c r="B2" s="44"/>
      <c r="C2" s="44"/>
      <c r="D2" s="44"/>
      <c r="E2" s="44"/>
      <c r="F2" s="44"/>
      <c r="G2" s="44"/>
      <c r="H2" s="44"/>
      <c r="I2" s="44"/>
      <c r="J2" s="44"/>
      <c r="K2" s="44"/>
      <c r="L2" s="44"/>
      <c r="M2" s="44"/>
      <c r="N2" s="44"/>
      <c r="O2" s="44"/>
      <c r="P2" s="44"/>
      <c r="Q2" s="44"/>
      <c r="R2" s="44"/>
      <c r="S2" s="45"/>
    </row>
    <row r="3" spans="1:19" ht="30.75" customHeight="1" thickBot="1">
      <c r="A3" s="135" t="s">
        <v>227</v>
      </c>
      <c r="B3" s="135"/>
      <c r="C3" s="135"/>
      <c r="D3" s="135"/>
      <c r="E3" s="135"/>
      <c r="F3" s="136"/>
      <c r="G3" s="136"/>
      <c r="H3" s="136"/>
      <c r="I3" s="136"/>
      <c r="J3" s="137"/>
      <c r="L3" s="138" t="s">
        <v>228</v>
      </c>
      <c r="M3" s="139"/>
      <c r="N3" s="140"/>
      <c r="O3" s="46"/>
      <c r="P3" s="141" t="s">
        <v>229</v>
      </c>
      <c r="Q3" s="141"/>
      <c r="R3" s="141"/>
      <c r="S3" s="141"/>
    </row>
    <row r="4" spans="1:19" ht="9.75" customHeight="1" thickBot="1">
      <c r="A4" s="47"/>
      <c r="B4" s="47"/>
      <c r="C4" s="47"/>
      <c r="D4" s="47"/>
      <c r="E4" s="47"/>
      <c r="F4" s="48"/>
      <c r="G4" s="48"/>
      <c r="H4" s="48"/>
      <c r="I4" s="48"/>
      <c r="J4" s="49"/>
      <c r="L4" s="48"/>
      <c r="M4" s="48"/>
      <c r="N4" s="48"/>
      <c r="O4" s="46"/>
      <c r="P4" s="48"/>
      <c r="Q4" s="48"/>
      <c r="R4" s="48"/>
      <c r="S4" s="48"/>
    </row>
    <row r="5" spans="1:19" ht="30.75" customHeight="1" thickBot="1">
      <c r="A5" s="147" t="s">
        <v>111</v>
      </c>
      <c r="B5" s="148"/>
      <c r="C5" s="149"/>
      <c r="D5" s="145" t="s">
        <v>133</v>
      </c>
      <c r="E5" s="146"/>
      <c r="F5" s="51"/>
      <c r="G5" s="142" t="s">
        <v>113</v>
      </c>
      <c r="H5" s="142"/>
      <c r="I5" s="71" t="s">
        <v>356</v>
      </c>
      <c r="J5" s="50" t="s">
        <v>286</v>
      </c>
      <c r="L5" s="52" t="s">
        <v>191</v>
      </c>
      <c r="M5" s="50" t="s">
        <v>230</v>
      </c>
      <c r="N5" s="50" t="s">
        <v>231</v>
      </c>
      <c r="P5" s="144" t="s">
        <v>232</v>
      </c>
      <c r="Q5" s="144"/>
      <c r="R5" s="50" t="s">
        <v>230</v>
      </c>
      <c r="S5" s="50" t="s">
        <v>231</v>
      </c>
    </row>
    <row r="6" spans="1:19" ht="9.75" customHeight="1" thickBot="1">
      <c r="A6" s="112"/>
      <c r="B6" s="112"/>
      <c r="C6" s="112"/>
      <c r="D6" s="112"/>
      <c r="E6" s="112"/>
      <c r="F6" s="51"/>
      <c r="G6" s="112"/>
      <c r="H6" s="112"/>
      <c r="I6" s="112"/>
      <c r="J6" s="112"/>
      <c r="M6" s="46"/>
      <c r="N6" s="46"/>
      <c r="P6" s="112"/>
      <c r="Q6" s="112"/>
      <c r="R6" s="112"/>
      <c r="S6" s="112"/>
    </row>
    <row r="7" spans="1:19" ht="30.75" customHeight="1" thickBot="1">
      <c r="A7" s="109"/>
      <c r="B7" s="110"/>
      <c r="C7" s="111"/>
      <c r="D7" s="71" t="s">
        <v>356</v>
      </c>
      <c r="E7" s="71" t="s">
        <v>322</v>
      </c>
      <c r="F7" s="51"/>
      <c r="G7" s="113" t="s">
        <v>233</v>
      </c>
      <c r="H7" s="53" t="s">
        <v>234</v>
      </c>
      <c r="I7" s="100" t="s">
        <v>400</v>
      </c>
      <c r="J7" s="61" t="s">
        <v>306</v>
      </c>
      <c r="L7" s="86" t="s">
        <v>433</v>
      </c>
      <c r="M7" s="54">
        <v>397263</v>
      </c>
      <c r="N7" s="54">
        <v>340947</v>
      </c>
      <c r="P7" s="116" t="s">
        <v>0</v>
      </c>
      <c r="Q7" s="77" t="s">
        <v>235</v>
      </c>
      <c r="R7" s="54">
        <v>68010</v>
      </c>
      <c r="S7" s="54">
        <v>70690</v>
      </c>
    </row>
    <row r="8" spans="1:19" ht="30.75" customHeight="1" thickBot="1">
      <c r="A8" s="119" t="s">
        <v>236</v>
      </c>
      <c r="B8" s="120"/>
      <c r="C8" s="111"/>
      <c r="D8" s="54">
        <f>10712251/1000</f>
        <v>10712.251</v>
      </c>
      <c r="E8" s="54">
        <v>11220.042</v>
      </c>
      <c r="F8" s="51"/>
      <c r="G8" s="114"/>
      <c r="H8" s="53" t="s">
        <v>237</v>
      </c>
      <c r="I8" s="100" t="s">
        <v>400</v>
      </c>
      <c r="J8" s="61" t="s">
        <v>306</v>
      </c>
      <c r="L8" s="86" t="s">
        <v>434</v>
      </c>
      <c r="M8" s="88">
        <v>61368</v>
      </c>
      <c r="N8" s="88">
        <v>86211</v>
      </c>
      <c r="P8" s="117"/>
      <c r="Q8" s="77" t="s">
        <v>238</v>
      </c>
      <c r="R8" s="54" t="s">
        <v>401</v>
      </c>
      <c r="S8" s="54" t="s">
        <v>306</v>
      </c>
    </row>
    <row r="9" spans="1:19" ht="30.75" customHeight="1" thickBot="1">
      <c r="A9" s="109" t="s">
        <v>239</v>
      </c>
      <c r="B9" s="110"/>
      <c r="C9" s="111"/>
      <c r="D9" s="54">
        <f>6687.688</f>
        <v>6687.688</v>
      </c>
      <c r="E9" s="54">
        <v>7011.798</v>
      </c>
      <c r="F9" s="51"/>
      <c r="G9" s="114"/>
      <c r="H9" s="53" t="s">
        <v>240</v>
      </c>
      <c r="I9" s="100" t="s">
        <v>400</v>
      </c>
      <c r="J9" s="61" t="s">
        <v>306</v>
      </c>
      <c r="L9" s="86" t="s">
        <v>435</v>
      </c>
      <c r="M9" s="101" t="s">
        <v>353</v>
      </c>
      <c r="N9" s="58" t="s">
        <v>306</v>
      </c>
      <c r="P9" s="118"/>
      <c r="Q9" s="77" t="s">
        <v>241</v>
      </c>
      <c r="R9" s="54">
        <v>60430</v>
      </c>
      <c r="S9" s="54">
        <v>61440</v>
      </c>
    </row>
    <row r="10" spans="1:19" ht="30.75" customHeight="1" thickBot="1">
      <c r="A10" s="113" t="s">
        <v>242</v>
      </c>
      <c r="B10" s="107" t="s">
        <v>288</v>
      </c>
      <c r="C10" s="108"/>
      <c r="D10" s="54">
        <v>176.639</v>
      </c>
      <c r="E10" s="54">
        <v>140.356</v>
      </c>
      <c r="F10" s="51"/>
      <c r="G10" s="115"/>
      <c r="H10" s="53" t="s">
        <v>243</v>
      </c>
      <c r="I10" s="100" t="s">
        <v>400</v>
      </c>
      <c r="J10" s="61" t="s">
        <v>306</v>
      </c>
      <c r="L10" s="86" t="s">
        <v>351</v>
      </c>
      <c r="M10" s="59">
        <v>-0.0024</v>
      </c>
      <c r="N10" s="59">
        <v>-0.0004</v>
      </c>
      <c r="P10" s="123" t="s">
        <v>4</v>
      </c>
      <c r="Q10" s="124"/>
      <c r="R10" s="54">
        <v>34967</v>
      </c>
      <c r="S10" s="54">
        <v>34967</v>
      </c>
    </row>
    <row r="11" spans="1:19" ht="30.75" customHeight="1" thickBot="1">
      <c r="A11" s="121"/>
      <c r="B11" s="107" t="s">
        <v>289</v>
      </c>
      <c r="C11" s="108"/>
      <c r="D11" s="54">
        <v>607.131</v>
      </c>
      <c r="E11" s="54">
        <v>478.697</v>
      </c>
      <c r="F11" s="51"/>
      <c r="G11" s="113" t="s">
        <v>244</v>
      </c>
      <c r="H11" s="53" t="s">
        <v>245</v>
      </c>
      <c r="I11" s="61">
        <v>5014</v>
      </c>
      <c r="J11" s="61">
        <v>5241</v>
      </c>
      <c r="L11" s="86" t="s">
        <v>13</v>
      </c>
      <c r="M11" s="54">
        <v>31</v>
      </c>
      <c r="N11" s="58">
        <v>28</v>
      </c>
      <c r="P11" s="116" t="s">
        <v>1</v>
      </c>
      <c r="Q11" s="78" t="s">
        <v>235</v>
      </c>
      <c r="R11" s="54">
        <v>1380</v>
      </c>
      <c r="S11" s="54">
        <v>1518</v>
      </c>
    </row>
    <row r="12" spans="1:19" ht="30.75" customHeight="1" thickBot="1">
      <c r="A12" s="121"/>
      <c r="B12" s="107" t="s">
        <v>290</v>
      </c>
      <c r="C12" s="108"/>
      <c r="D12" s="54">
        <v>634.953</v>
      </c>
      <c r="E12" s="54">
        <v>431.25</v>
      </c>
      <c r="F12" s="51"/>
      <c r="G12" s="125"/>
      <c r="H12" s="53" t="s">
        <v>246</v>
      </c>
      <c r="I12" s="61">
        <v>9.27</v>
      </c>
      <c r="J12" s="61">
        <v>9.27</v>
      </c>
      <c r="L12" s="86" t="s">
        <v>311</v>
      </c>
      <c r="M12" s="54">
        <v>534</v>
      </c>
      <c r="N12" s="58" t="s">
        <v>306</v>
      </c>
      <c r="P12" s="150"/>
      <c r="Q12" s="78" t="s">
        <v>238</v>
      </c>
      <c r="R12" s="54">
        <v>1</v>
      </c>
      <c r="S12" s="105">
        <v>351</v>
      </c>
    </row>
    <row r="13" spans="1:19" ht="30.75" customHeight="1" thickBot="1">
      <c r="A13" s="121"/>
      <c r="B13" s="107" t="s">
        <v>291</v>
      </c>
      <c r="C13" s="108"/>
      <c r="D13" s="54">
        <f>2294539/1000</f>
        <v>2294.539</v>
      </c>
      <c r="E13" s="54">
        <v>2465.12</v>
      </c>
      <c r="F13" s="51"/>
      <c r="G13" s="126"/>
      <c r="H13" s="53" t="s">
        <v>247</v>
      </c>
      <c r="I13" s="103">
        <v>0.041</v>
      </c>
      <c r="J13" s="103">
        <v>0.039</v>
      </c>
      <c r="L13" s="86" t="s">
        <v>312</v>
      </c>
      <c r="M13" s="54">
        <v>7</v>
      </c>
      <c r="N13" s="58">
        <v>7</v>
      </c>
      <c r="P13" s="151"/>
      <c r="Q13" s="77" t="s">
        <v>241</v>
      </c>
      <c r="R13" s="54">
        <v>1381</v>
      </c>
      <c r="S13" s="54">
        <v>1869</v>
      </c>
    </row>
    <row r="14" spans="1:19" ht="30.75" customHeight="1" thickBot="1">
      <c r="A14" s="122"/>
      <c r="B14" s="107" t="s">
        <v>292</v>
      </c>
      <c r="C14" s="108"/>
      <c r="D14" s="54">
        <f>2726009/1000</f>
        <v>2726.009</v>
      </c>
      <c r="E14" s="54">
        <v>2491.573</v>
      </c>
      <c r="F14" s="51"/>
      <c r="G14" s="113" t="s">
        <v>248</v>
      </c>
      <c r="H14" s="53" t="s">
        <v>249</v>
      </c>
      <c r="I14" s="100" t="s">
        <v>400</v>
      </c>
      <c r="J14" s="61" t="s">
        <v>306</v>
      </c>
      <c r="L14" s="86" t="s">
        <v>313</v>
      </c>
      <c r="M14" s="54">
        <v>2</v>
      </c>
      <c r="N14" s="58" t="s">
        <v>306</v>
      </c>
      <c r="P14" s="127" t="s">
        <v>250</v>
      </c>
      <c r="Q14" s="128"/>
      <c r="R14" s="71" t="s">
        <v>230</v>
      </c>
      <c r="S14" s="71" t="s">
        <v>231</v>
      </c>
    </row>
    <row r="15" spans="1:19" ht="30.75" customHeight="1" thickBot="1">
      <c r="A15" s="109" t="s">
        <v>251</v>
      </c>
      <c r="B15" s="143"/>
      <c r="C15" s="111"/>
      <c r="D15" s="54">
        <f>3446569/1000</f>
        <v>3446.569</v>
      </c>
      <c r="E15" s="54">
        <v>3190.603</v>
      </c>
      <c r="F15" s="51"/>
      <c r="G15" s="126"/>
      <c r="H15" s="53" t="s">
        <v>252</v>
      </c>
      <c r="I15" s="61">
        <v>383</v>
      </c>
      <c r="J15" s="61">
        <v>392.5</v>
      </c>
      <c r="L15" s="86" t="s">
        <v>388</v>
      </c>
      <c r="M15" s="58">
        <v>6.35</v>
      </c>
      <c r="N15" s="58">
        <v>1.75</v>
      </c>
      <c r="P15" s="116" t="s">
        <v>5</v>
      </c>
      <c r="Q15" s="77" t="s">
        <v>253</v>
      </c>
      <c r="R15" s="57">
        <v>40.9</v>
      </c>
      <c r="S15" s="57">
        <v>41</v>
      </c>
    </row>
    <row r="16" spans="1:19" ht="30.75" customHeight="1" thickBot="1">
      <c r="A16" s="109" t="s">
        <v>148</v>
      </c>
      <c r="B16" s="143"/>
      <c r="C16" s="111"/>
      <c r="D16" s="54">
        <f>3166230/1000</f>
        <v>3166.23</v>
      </c>
      <c r="E16" s="54">
        <v>3169.319</v>
      </c>
      <c r="F16" s="51"/>
      <c r="G16" s="113" t="s">
        <v>254</v>
      </c>
      <c r="H16" s="60" t="s">
        <v>255</v>
      </c>
      <c r="I16" s="61">
        <v>11.511</v>
      </c>
      <c r="J16" s="61">
        <v>15.729</v>
      </c>
      <c r="K16" s="51"/>
      <c r="L16" s="86" t="s">
        <v>436</v>
      </c>
      <c r="M16" s="101" t="s">
        <v>353</v>
      </c>
      <c r="N16" s="58" t="s">
        <v>306</v>
      </c>
      <c r="P16" s="117"/>
      <c r="Q16" s="77" t="s">
        <v>256</v>
      </c>
      <c r="R16" s="57">
        <v>19.8</v>
      </c>
      <c r="S16" s="57">
        <v>20</v>
      </c>
    </row>
    <row r="17" spans="1:19" ht="30.75" customHeight="1" thickBot="1">
      <c r="A17" s="109" t="s">
        <v>150</v>
      </c>
      <c r="B17" s="143"/>
      <c r="C17" s="111"/>
      <c r="D17" s="54">
        <f>42823/1000</f>
        <v>42.823</v>
      </c>
      <c r="E17" s="54">
        <v>53.78</v>
      </c>
      <c r="F17" s="51"/>
      <c r="G17" s="125"/>
      <c r="H17" s="60" t="s">
        <v>257</v>
      </c>
      <c r="I17" s="61">
        <v>81.134</v>
      </c>
      <c r="J17" s="61" t="s">
        <v>306</v>
      </c>
      <c r="L17" s="86" t="s">
        <v>437</v>
      </c>
      <c r="M17" s="101" t="s">
        <v>353</v>
      </c>
      <c r="N17" s="58" t="s">
        <v>306</v>
      </c>
      <c r="P17" s="117"/>
      <c r="Q17" s="77" t="s">
        <v>258</v>
      </c>
      <c r="R17" s="57">
        <v>33.9</v>
      </c>
      <c r="S17" s="57">
        <v>33.5</v>
      </c>
    </row>
    <row r="18" spans="1:19" ht="30.75" customHeight="1" thickBot="1">
      <c r="A18" s="119" t="s">
        <v>151</v>
      </c>
      <c r="B18" s="143"/>
      <c r="C18" s="111"/>
      <c r="D18" s="54">
        <f>2009992/1000</f>
        <v>2009.992</v>
      </c>
      <c r="E18" s="54">
        <v>2253.084</v>
      </c>
      <c r="F18" s="51"/>
      <c r="G18" s="125"/>
      <c r="H18" s="60" t="s">
        <v>259</v>
      </c>
      <c r="I18" s="61">
        <v>25</v>
      </c>
      <c r="J18" s="61">
        <v>25</v>
      </c>
      <c r="L18" s="86" t="s">
        <v>438</v>
      </c>
      <c r="M18" s="101" t="s">
        <v>353</v>
      </c>
      <c r="N18" s="58" t="s">
        <v>306</v>
      </c>
      <c r="P18" s="117"/>
      <c r="Q18" s="77" t="s">
        <v>260</v>
      </c>
      <c r="R18" s="57">
        <v>4.8</v>
      </c>
      <c r="S18" s="57">
        <v>5</v>
      </c>
    </row>
    <row r="19" spans="1:19" ht="30.75" customHeight="1" thickBot="1">
      <c r="A19" s="113" t="s">
        <v>242</v>
      </c>
      <c r="B19" s="107" t="s">
        <v>293</v>
      </c>
      <c r="C19" s="108"/>
      <c r="D19" s="54">
        <v>38.234</v>
      </c>
      <c r="E19" s="54">
        <v>68.57</v>
      </c>
      <c r="F19" s="51"/>
      <c r="G19" s="125"/>
      <c r="H19" s="60" t="s">
        <v>261</v>
      </c>
      <c r="I19" s="61">
        <v>1.92</v>
      </c>
      <c r="J19" s="61">
        <v>1.92</v>
      </c>
      <c r="L19" s="86" t="s">
        <v>439</v>
      </c>
      <c r="M19" s="54">
        <v>51</v>
      </c>
      <c r="N19" s="58">
        <v>49</v>
      </c>
      <c r="P19" s="117"/>
      <c r="Q19" s="77" t="s">
        <v>262</v>
      </c>
      <c r="R19" s="57">
        <v>0.5</v>
      </c>
      <c r="S19" s="57">
        <v>0.5</v>
      </c>
    </row>
    <row r="20" spans="1:19" ht="30.75" customHeight="1" thickBot="1">
      <c r="A20" s="121"/>
      <c r="B20" s="107" t="s">
        <v>90</v>
      </c>
      <c r="C20" s="108"/>
      <c r="D20" s="54">
        <v>93.211</v>
      </c>
      <c r="E20" s="54">
        <v>89.219</v>
      </c>
      <c r="F20" s="51"/>
      <c r="G20" s="126"/>
      <c r="H20" s="60" t="s">
        <v>263</v>
      </c>
      <c r="I20" s="100" t="s">
        <v>400</v>
      </c>
      <c r="J20" s="61" t="s">
        <v>306</v>
      </c>
      <c r="L20" s="86" t="s">
        <v>302</v>
      </c>
      <c r="M20" s="54" t="s">
        <v>306</v>
      </c>
      <c r="N20" s="58" t="s">
        <v>306</v>
      </c>
      <c r="P20" s="118"/>
      <c r="Q20" s="77" t="s">
        <v>6</v>
      </c>
      <c r="R20" s="57">
        <v>10.7</v>
      </c>
      <c r="S20" s="57">
        <v>10.5</v>
      </c>
    </row>
    <row r="21" spans="1:19" ht="45.75" customHeight="1" thickBot="1">
      <c r="A21" s="121"/>
      <c r="B21" s="107" t="s">
        <v>330</v>
      </c>
      <c r="C21" s="108"/>
      <c r="D21" s="54">
        <v>95.514</v>
      </c>
      <c r="E21" s="54">
        <v>239.097</v>
      </c>
      <c r="F21" s="51"/>
      <c r="G21" s="113" t="s">
        <v>264</v>
      </c>
      <c r="H21" s="53" t="s">
        <v>265</v>
      </c>
      <c r="I21" s="61" t="s">
        <v>306</v>
      </c>
      <c r="J21" s="61" t="s">
        <v>306</v>
      </c>
      <c r="L21" s="86" t="s">
        <v>440</v>
      </c>
      <c r="M21" s="58">
        <v>2.7</v>
      </c>
      <c r="N21" s="58">
        <v>2.7</v>
      </c>
      <c r="P21" s="116" t="s">
        <v>266</v>
      </c>
      <c r="Q21" s="77" t="s">
        <v>2</v>
      </c>
      <c r="R21" s="57">
        <v>255</v>
      </c>
      <c r="S21" s="57">
        <v>150</v>
      </c>
    </row>
    <row r="22" spans="1:19" ht="30.75" customHeight="1" thickBot="1">
      <c r="A22" s="121"/>
      <c r="B22" s="107" t="s">
        <v>294</v>
      </c>
      <c r="C22" s="108"/>
      <c r="D22" s="54">
        <v>473.894</v>
      </c>
      <c r="E22" s="54">
        <v>545.462</v>
      </c>
      <c r="F22" s="51"/>
      <c r="G22" s="125"/>
      <c r="H22" s="53" t="s">
        <v>267</v>
      </c>
      <c r="I22" s="61" t="s">
        <v>306</v>
      </c>
      <c r="J22" s="61" t="s">
        <v>306</v>
      </c>
      <c r="L22" s="52" t="s">
        <v>268</v>
      </c>
      <c r="M22" s="50" t="s">
        <v>230</v>
      </c>
      <c r="N22" s="50" t="s">
        <v>231</v>
      </c>
      <c r="P22" s="118"/>
      <c r="Q22" s="77" t="s">
        <v>3</v>
      </c>
      <c r="R22" s="57" t="s">
        <v>401</v>
      </c>
      <c r="S22" s="57" t="s">
        <v>306</v>
      </c>
    </row>
    <row r="23" spans="1:19" ht="30.75" customHeight="1" thickBot="1">
      <c r="A23" s="122"/>
      <c r="B23" s="107" t="s">
        <v>89</v>
      </c>
      <c r="C23" s="108"/>
      <c r="D23" s="54">
        <v>1317.708</v>
      </c>
      <c r="E23" s="54">
        <v>1180.578</v>
      </c>
      <c r="F23" s="51"/>
      <c r="G23" s="125"/>
      <c r="H23" s="53" t="s">
        <v>269</v>
      </c>
      <c r="I23" s="61">
        <v>122</v>
      </c>
      <c r="J23" s="61">
        <v>101.8</v>
      </c>
      <c r="L23" s="86" t="s">
        <v>441</v>
      </c>
      <c r="M23" s="63">
        <v>88</v>
      </c>
      <c r="N23" s="63" t="s">
        <v>306</v>
      </c>
      <c r="P23" s="116" t="s">
        <v>7</v>
      </c>
      <c r="Q23" s="77" t="s">
        <v>270</v>
      </c>
      <c r="R23" s="57">
        <v>3.5</v>
      </c>
      <c r="S23" s="57">
        <v>3.5</v>
      </c>
    </row>
    <row r="24" spans="1:19" ht="30.75" customHeight="1" thickBot="1">
      <c r="A24" s="119" t="s">
        <v>155</v>
      </c>
      <c r="B24" s="159"/>
      <c r="C24" s="160"/>
      <c r="D24" s="54">
        <f>559053/1000</f>
        <v>559.053</v>
      </c>
      <c r="E24" s="54">
        <v>787.7</v>
      </c>
      <c r="F24" s="51"/>
      <c r="G24" s="126"/>
      <c r="H24" s="53" t="s">
        <v>271</v>
      </c>
      <c r="I24" s="100" t="s">
        <v>353</v>
      </c>
      <c r="J24" s="61" t="s">
        <v>306</v>
      </c>
      <c r="L24" s="86" t="s">
        <v>442</v>
      </c>
      <c r="M24" s="63">
        <v>3241</v>
      </c>
      <c r="N24" s="63" t="s">
        <v>306</v>
      </c>
      <c r="P24" s="117"/>
      <c r="Q24" s="77" t="s">
        <v>205</v>
      </c>
      <c r="R24" s="57">
        <v>38.3</v>
      </c>
      <c r="S24" s="57">
        <v>38.3</v>
      </c>
    </row>
    <row r="25" spans="1:19" ht="30.75" customHeight="1" thickBot="1">
      <c r="A25" s="113" t="s">
        <v>242</v>
      </c>
      <c r="B25" s="107" t="s">
        <v>295</v>
      </c>
      <c r="C25" s="108"/>
      <c r="D25" s="54">
        <v>31.535</v>
      </c>
      <c r="E25" s="54">
        <v>55.668</v>
      </c>
      <c r="F25" s="51"/>
      <c r="G25" s="113" t="s">
        <v>272</v>
      </c>
      <c r="H25" s="53" t="s">
        <v>273</v>
      </c>
      <c r="I25" s="100" t="s">
        <v>400</v>
      </c>
      <c r="J25" s="61" t="s">
        <v>306</v>
      </c>
      <c r="L25" s="86" t="s">
        <v>304</v>
      </c>
      <c r="M25" s="63" t="s">
        <v>354</v>
      </c>
      <c r="N25" s="63" t="s">
        <v>306</v>
      </c>
      <c r="P25" s="118"/>
      <c r="Q25" s="77" t="s">
        <v>274</v>
      </c>
      <c r="R25" s="61" t="s">
        <v>400</v>
      </c>
      <c r="S25" s="57" t="s">
        <v>306</v>
      </c>
    </row>
    <row r="26" spans="1:19" ht="30.75" customHeight="1" thickBot="1">
      <c r="A26" s="121"/>
      <c r="B26" s="107" t="s">
        <v>296</v>
      </c>
      <c r="C26" s="108"/>
      <c r="D26" s="54">
        <v>32.042</v>
      </c>
      <c r="E26" s="54">
        <v>56.774</v>
      </c>
      <c r="F26" s="51"/>
      <c r="G26" s="125"/>
      <c r="H26" s="53" t="s">
        <v>275</v>
      </c>
      <c r="I26" s="100" t="s">
        <v>400</v>
      </c>
      <c r="J26" s="61" t="s">
        <v>306</v>
      </c>
      <c r="L26" s="86" t="s">
        <v>443</v>
      </c>
      <c r="M26" s="63">
        <v>12672</v>
      </c>
      <c r="N26" s="63">
        <v>15782</v>
      </c>
      <c r="P26" s="116" t="s">
        <v>8</v>
      </c>
      <c r="Q26" s="77" t="s">
        <v>270</v>
      </c>
      <c r="R26" s="57">
        <v>3</v>
      </c>
      <c r="S26" s="57">
        <v>2.8</v>
      </c>
    </row>
    <row r="27" spans="1:19" ht="48.75" customHeight="1" thickBot="1">
      <c r="A27" s="121"/>
      <c r="B27" s="107" t="s">
        <v>297</v>
      </c>
      <c r="C27" s="108"/>
      <c r="D27" s="54">
        <v>32.877</v>
      </c>
      <c r="E27" s="54">
        <v>48.284</v>
      </c>
      <c r="F27" s="51"/>
      <c r="G27" s="126"/>
      <c r="H27" s="53" t="s">
        <v>276</v>
      </c>
      <c r="I27" s="100" t="s">
        <v>400</v>
      </c>
      <c r="J27" s="61" t="s">
        <v>306</v>
      </c>
      <c r="L27" s="86" t="s">
        <v>444</v>
      </c>
      <c r="M27" s="62" t="s">
        <v>377</v>
      </c>
      <c r="N27" s="63" t="s">
        <v>306</v>
      </c>
      <c r="P27" s="117"/>
      <c r="Q27" s="77" t="s">
        <v>205</v>
      </c>
      <c r="R27" s="57">
        <v>20.5</v>
      </c>
      <c r="S27" s="57">
        <v>19.6</v>
      </c>
    </row>
    <row r="28" spans="1:19" ht="30.75" customHeight="1" thickBot="1">
      <c r="A28" s="121"/>
      <c r="B28" s="107" t="s">
        <v>298</v>
      </c>
      <c r="C28" s="108"/>
      <c r="D28" s="54">
        <v>268.363</v>
      </c>
      <c r="E28" s="54">
        <v>481.905</v>
      </c>
      <c r="F28" s="51"/>
      <c r="G28" s="147" t="s">
        <v>180</v>
      </c>
      <c r="H28" s="159"/>
      <c r="I28" s="160"/>
      <c r="J28" s="76" t="s">
        <v>277</v>
      </c>
      <c r="L28" s="86" t="s">
        <v>350</v>
      </c>
      <c r="M28" s="63">
        <v>0.73</v>
      </c>
      <c r="N28" s="63">
        <v>0.29</v>
      </c>
      <c r="P28" s="117"/>
      <c r="Q28" s="77" t="s">
        <v>278</v>
      </c>
      <c r="R28" s="57">
        <v>16.2</v>
      </c>
      <c r="S28" s="57">
        <v>19</v>
      </c>
    </row>
    <row r="29" spans="1:19" ht="30.75" customHeight="1" thickBot="1">
      <c r="A29" s="122"/>
      <c r="B29" s="107" t="s">
        <v>299</v>
      </c>
      <c r="C29" s="108"/>
      <c r="D29" s="54">
        <v>230.576</v>
      </c>
      <c r="E29" s="54">
        <v>0</v>
      </c>
      <c r="F29" s="51"/>
      <c r="G29" s="158" t="s">
        <v>105</v>
      </c>
      <c r="H29" s="159"/>
      <c r="I29" s="160"/>
      <c r="J29" s="61">
        <v>20600</v>
      </c>
      <c r="L29" s="86" t="s">
        <v>445</v>
      </c>
      <c r="M29" s="63">
        <v>92</v>
      </c>
      <c r="N29" s="63" t="s">
        <v>306</v>
      </c>
      <c r="P29" s="118"/>
      <c r="Q29" s="77" t="s">
        <v>274</v>
      </c>
      <c r="R29" s="61" t="s">
        <v>400</v>
      </c>
      <c r="S29" s="57" t="s">
        <v>306</v>
      </c>
    </row>
    <row r="30" spans="1:19" ht="30.75" customHeight="1" thickBot="1">
      <c r="A30" s="171" t="s">
        <v>112</v>
      </c>
      <c r="B30" s="172"/>
      <c r="C30" s="173"/>
      <c r="D30" s="71" t="s">
        <v>356</v>
      </c>
      <c r="E30" s="71" t="s">
        <v>286</v>
      </c>
      <c r="F30" s="51"/>
      <c r="G30" s="158" t="s">
        <v>106</v>
      </c>
      <c r="H30" s="159"/>
      <c r="I30" s="160"/>
      <c r="J30" s="61">
        <v>11900</v>
      </c>
      <c r="L30" s="86" t="s">
        <v>446</v>
      </c>
      <c r="M30" s="104" t="s">
        <v>378</v>
      </c>
      <c r="N30" s="63" t="s">
        <v>306</v>
      </c>
      <c r="P30" s="116" t="s">
        <v>9</v>
      </c>
      <c r="Q30" s="77" t="s">
        <v>279</v>
      </c>
      <c r="R30" s="57">
        <v>8.1</v>
      </c>
      <c r="S30" s="57">
        <v>8.1</v>
      </c>
    </row>
    <row r="31" spans="1:19" ht="30.75" customHeight="1" thickBot="1">
      <c r="A31" s="155" t="s">
        <v>336</v>
      </c>
      <c r="B31" s="156"/>
      <c r="C31" s="157"/>
      <c r="D31" s="61">
        <v>3.43</v>
      </c>
      <c r="E31" s="61">
        <v>10.58</v>
      </c>
      <c r="F31" s="51"/>
      <c r="G31" s="158" t="s">
        <v>107</v>
      </c>
      <c r="H31" s="159"/>
      <c r="I31" s="160"/>
      <c r="J31" s="61">
        <v>6700</v>
      </c>
      <c r="L31" s="86" t="s">
        <v>102</v>
      </c>
      <c r="M31" s="62" t="s">
        <v>379</v>
      </c>
      <c r="N31" s="63" t="s">
        <v>306</v>
      </c>
      <c r="P31" s="118"/>
      <c r="Q31" s="77" t="s">
        <v>280</v>
      </c>
      <c r="R31" s="57" t="s">
        <v>401</v>
      </c>
      <c r="S31" s="57" t="s">
        <v>306</v>
      </c>
    </row>
    <row r="32" spans="1:19" ht="30.75" customHeight="1" thickBot="1">
      <c r="A32" s="155" t="s">
        <v>337</v>
      </c>
      <c r="B32" s="156"/>
      <c r="C32" s="157"/>
      <c r="D32" s="61">
        <v>3.61</v>
      </c>
      <c r="E32" s="61" t="s">
        <v>306</v>
      </c>
      <c r="F32" s="51"/>
      <c r="G32" s="158" t="s">
        <v>108</v>
      </c>
      <c r="H32" s="159"/>
      <c r="I32" s="160"/>
      <c r="J32" s="61">
        <v>6500</v>
      </c>
      <c r="L32" s="86" t="s">
        <v>103</v>
      </c>
      <c r="M32" s="62" t="s">
        <v>380</v>
      </c>
      <c r="N32" s="63" t="s">
        <v>306</v>
      </c>
      <c r="P32" s="127" t="s">
        <v>387</v>
      </c>
      <c r="Q32" s="111"/>
      <c r="R32" s="102" t="s">
        <v>303</v>
      </c>
      <c r="S32" s="102" t="s">
        <v>26</v>
      </c>
    </row>
    <row r="33" spans="1:19" ht="30.75" customHeight="1" thickBot="1">
      <c r="A33" s="155" t="s">
        <v>338</v>
      </c>
      <c r="B33" s="156"/>
      <c r="C33" s="157"/>
      <c r="D33" s="61">
        <v>3.88</v>
      </c>
      <c r="E33" s="61" t="s">
        <v>306</v>
      </c>
      <c r="F33" s="51"/>
      <c r="G33" s="158" t="s">
        <v>109</v>
      </c>
      <c r="H33" s="159"/>
      <c r="I33" s="160"/>
      <c r="J33" s="61">
        <v>5900</v>
      </c>
      <c r="L33" s="86" t="s">
        <v>83</v>
      </c>
      <c r="M33" s="63" t="s">
        <v>82</v>
      </c>
      <c r="N33" s="63" t="s">
        <v>355</v>
      </c>
      <c r="P33" s="109" t="s">
        <v>281</v>
      </c>
      <c r="Q33" s="164"/>
      <c r="R33" s="54">
        <v>53</v>
      </c>
      <c r="S33" s="54">
        <v>58</v>
      </c>
    </row>
    <row r="34" spans="6:19" ht="30.75" customHeight="1" thickBot="1" thickTop="1">
      <c r="F34" s="51"/>
      <c r="G34" s="165" t="s">
        <v>282</v>
      </c>
      <c r="H34" s="166"/>
      <c r="I34" s="167"/>
      <c r="J34" s="61">
        <v>67100</v>
      </c>
      <c r="L34" s="86" t="s">
        <v>104</v>
      </c>
      <c r="M34" s="63">
        <v>88</v>
      </c>
      <c r="N34" s="63">
        <v>82</v>
      </c>
      <c r="P34" s="168" t="s">
        <v>283</v>
      </c>
      <c r="Q34" s="56" t="s">
        <v>284</v>
      </c>
      <c r="R34" s="54">
        <v>22</v>
      </c>
      <c r="S34" s="54">
        <v>25</v>
      </c>
    </row>
    <row r="35" spans="1:19" ht="30.75" customHeight="1" thickBot="1">
      <c r="A35" s="64"/>
      <c r="B35" s="64"/>
      <c r="C35" s="64"/>
      <c r="D35" s="64"/>
      <c r="E35" s="64"/>
      <c r="F35" s="65"/>
      <c r="G35" s="64"/>
      <c r="H35" s="64"/>
      <c r="I35" s="64"/>
      <c r="J35" s="64"/>
      <c r="L35" s="52" t="s">
        <v>285</v>
      </c>
      <c r="M35" s="71" t="s">
        <v>315</v>
      </c>
      <c r="N35" s="71" t="s">
        <v>356</v>
      </c>
      <c r="P35" s="169"/>
      <c r="Q35" s="56" t="s">
        <v>220</v>
      </c>
      <c r="R35" s="54">
        <v>70</v>
      </c>
      <c r="S35" s="54">
        <v>73</v>
      </c>
    </row>
    <row r="36" spans="1:19" ht="30.75" customHeight="1" thickBot="1">
      <c r="A36" s="174" t="s">
        <v>87</v>
      </c>
      <c r="B36" s="175"/>
      <c r="C36" s="175"/>
      <c r="D36" s="175"/>
      <c r="E36" s="175"/>
      <c r="F36" s="175"/>
      <c r="G36" s="175"/>
      <c r="H36" s="175"/>
      <c r="I36" s="175"/>
      <c r="J36" s="175"/>
      <c r="K36" s="51"/>
      <c r="L36" s="79" t="s">
        <v>340</v>
      </c>
      <c r="M36" s="63">
        <v>8</v>
      </c>
      <c r="N36" s="66">
        <v>17</v>
      </c>
      <c r="P36" s="169"/>
      <c r="Q36" s="56" t="s">
        <v>287</v>
      </c>
      <c r="R36" s="54">
        <v>60</v>
      </c>
      <c r="S36" s="54">
        <v>61</v>
      </c>
    </row>
    <row r="37" spans="1:19" ht="30.75" customHeight="1" thickBot="1">
      <c r="A37" s="175"/>
      <c r="B37" s="175"/>
      <c r="C37" s="175"/>
      <c r="D37" s="175"/>
      <c r="E37" s="175"/>
      <c r="F37" s="175"/>
      <c r="G37" s="175"/>
      <c r="H37" s="175"/>
      <c r="I37" s="175"/>
      <c r="J37" s="175"/>
      <c r="K37" s="51"/>
      <c r="L37" s="79" t="s">
        <v>341</v>
      </c>
      <c r="M37" s="63">
        <v>1</v>
      </c>
      <c r="N37" s="87">
        <v>0</v>
      </c>
      <c r="P37" s="170"/>
      <c r="Q37" s="56" t="s">
        <v>224</v>
      </c>
      <c r="R37" s="54">
        <v>76</v>
      </c>
      <c r="S37" s="54">
        <v>80</v>
      </c>
    </row>
    <row r="38" spans="1:19" ht="32.25" customHeight="1" thickBot="1">
      <c r="A38" s="175"/>
      <c r="B38" s="175"/>
      <c r="C38" s="175"/>
      <c r="D38" s="175"/>
      <c r="E38" s="175"/>
      <c r="F38" s="175"/>
      <c r="G38" s="175"/>
      <c r="H38" s="175"/>
      <c r="I38" s="175"/>
      <c r="J38" s="175"/>
      <c r="K38" s="51"/>
      <c r="L38" s="55" t="s">
        <v>196</v>
      </c>
      <c r="M38" s="63">
        <v>1</v>
      </c>
      <c r="N38" s="87">
        <v>0</v>
      </c>
      <c r="P38" s="152" t="s">
        <v>110</v>
      </c>
      <c r="Q38" s="153"/>
      <c r="R38" s="153"/>
      <c r="S38" s="153"/>
    </row>
    <row r="39" spans="1:19" ht="32.25" customHeight="1" thickBot="1">
      <c r="A39" s="175"/>
      <c r="B39" s="175"/>
      <c r="C39" s="175"/>
      <c r="D39" s="175"/>
      <c r="E39" s="175"/>
      <c r="F39" s="175"/>
      <c r="G39" s="175"/>
      <c r="H39" s="175"/>
      <c r="I39" s="175"/>
      <c r="J39" s="175"/>
      <c r="K39" s="51"/>
      <c r="L39" s="55" t="s">
        <v>197</v>
      </c>
      <c r="M39" s="63">
        <v>43</v>
      </c>
      <c r="N39" s="87">
        <v>45</v>
      </c>
      <c r="O39" s="67"/>
      <c r="P39" s="154"/>
      <c r="Q39" s="154"/>
      <c r="R39" s="154"/>
      <c r="S39" s="154"/>
    </row>
    <row r="40" spans="1:19" ht="32.25" customHeight="1" thickBot="1">
      <c r="A40" s="175"/>
      <c r="B40" s="175"/>
      <c r="C40" s="175"/>
      <c r="D40" s="175"/>
      <c r="E40" s="175"/>
      <c r="F40" s="175"/>
      <c r="G40" s="175"/>
      <c r="H40" s="175"/>
      <c r="I40" s="175"/>
      <c r="J40" s="175"/>
      <c r="K40" s="51"/>
      <c r="L40" s="55" t="s">
        <v>198</v>
      </c>
      <c r="M40" s="63">
        <v>16</v>
      </c>
      <c r="N40" s="66">
        <v>23</v>
      </c>
      <c r="O40" s="67"/>
      <c r="P40" s="154"/>
      <c r="Q40" s="154"/>
      <c r="R40" s="154"/>
      <c r="S40" s="154"/>
    </row>
    <row r="41" spans="1:19" ht="32.25" customHeight="1" thickBot="1">
      <c r="A41" s="176"/>
      <c r="B41" s="176"/>
      <c r="C41" s="176"/>
      <c r="D41" s="176"/>
      <c r="E41" s="176"/>
      <c r="F41" s="176"/>
      <c r="G41" s="176"/>
      <c r="H41" s="176"/>
      <c r="I41" s="176"/>
      <c r="J41" s="176"/>
      <c r="P41" s="68"/>
      <c r="Q41" s="68"/>
      <c r="R41" s="69"/>
      <c r="S41" s="70"/>
    </row>
    <row r="42" spans="1:19" ht="32.25" customHeight="1" thickBot="1">
      <c r="A42" s="161" t="s">
        <v>339</v>
      </c>
      <c r="B42" s="162"/>
      <c r="C42" s="162"/>
      <c r="D42" s="162"/>
      <c r="E42" s="162"/>
      <c r="F42" s="162"/>
      <c r="G42" s="162"/>
      <c r="H42" s="162"/>
      <c r="I42" s="162"/>
      <c r="J42" s="162"/>
      <c r="K42" s="162"/>
      <c r="L42" s="162"/>
      <c r="M42" s="162"/>
      <c r="N42" s="162"/>
      <c r="O42" s="162"/>
      <c r="P42" s="162"/>
      <c r="Q42" s="162"/>
      <c r="R42" s="162"/>
      <c r="S42" s="163"/>
    </row>
    <row r="43" ht="30.75" customHeight="1" thickBot="1"/>
    <row r="44" ht="30.75" customHeight="1" thickBot="1"/>
    <row r="45" ht="30.75" customHeight="1" thickBot="1"/>
    <row r="46" ht="30.75" customHeight="1" thickBot="1"/>
    <row r="47" ht="30.75" customHeight="1" thickBot="1"/>
    <row r="48" ht="30.75" customHeight="1" thickBot="1"/>
    <row r="49" ht="30.75" customHeight="1" thickBot="1"/>
  </sheetData>
  <sheetProtection autoFilter="0"/>
  <protectedRanges>
    <protectedRange sqref="L5:L40" name="Results"/>
    <protectedRange sqref="G29:I33" name="Major projects"/>
    <protectedRange sqref="B10:C14 B19:C23 B25:C29" name="Budget titles"/>
    <protectedRange sqref="P38:S42" name="Contact details"/>
    <protectedRange sqref="A44:J65530 A35:J42" name="Notes"/>
  </protectedRanges>
  <mergeCells count="70">
    <mergeCell ref="B28:C28"/>
    <mergeCell ref="G28:I28"/>
    <mergeCell ref="B29:C29"/>
    <mergeCell ref="G33:I33"/>
    <mergeCell ref="P33:Q33"/>
    <mergeCell ref="G34:I34"/>
    <mergeCell ref="P34:P37"/>
    <mergeCell ref="A30:C30"/>
    <mergeCell ref="G30:I30"/>
    <mergeCell ref="A36:J41"/>
    <mergeCell ref="G25:G27"/>
    <mergeCell ref="P21:P22"/>
    <mergeCell ref="A42:S42"/>
    <mergeCell ref="P30:P31"/>
    <mergeCell ref="G31:I31"/>
    <mergeCell ref="G32:I32"/>
    <mergeCell ref="P32:Q32"/>
    <mergeCell ref="A33:C33"/>
    <mergeCell ref="A32:C32"/>
    <mergeCell ref="B27:C27"/>
    <mergeCell ref="P38:S40"/>
    <mergeCell ref="A31:C31"/>
    <mergeCell ref="G29:I29"/>
    <mergeCell ref="P23:P25"/>
    <mergeCell ref="A24:C24"/>
    <mergeCell ref="A25:A29"/>
    <mergeCell ref="B25:C25"/>
    <mergeCell ref="B26:C26"/>
    <mergeCell ref="P26:P29"/>
    <mergeCell ref="A19:A23"/>
    <mergeCell ref="A6:E6"/>
    <mergeCell ref="G6:J6"/>
    <mergeCell ref="P11:P13"/>
    <mergeCell ref="A18:C18"/>
    <mergeCell ref="A16:C16"/>
    <mergeCell ref="B20:C20"/>
    <mergeCell ref="G21:G24"/>
    <mergeCell ref="A15:C15"/>
    <mergeCell ref="P15:P20"/>
    <mergeCell ref="B19:C19"/>
    <mergeCell ref="B22:C22"/>
    <mergeCell ref="B23:C23"/>
    <mergeCell ref="B21:C21"/>
    <mergeCell ref="G16:G20"/>
    <mergeCell ref="A17:C17"/>
    <mergeCell ref="A1:N1"/>
    <mergeCell ref="P1:S1"/>
    <mergeCell ref="A3:J3"/>
    <mergeCell ref="L3:N3"/>
    <mergeCell ref="P3:S3"/>
    <mergeCell ref="G5:H5"/>
    <mergeCell ref="P5:Q5"/>
    <mergeCell ref="D5:E5"/>
    <mergeCell ref="A5:C5"/>
    <mergeCell ref="P10:Q10"/>
    <mergeCell ref="B11:C11"/>
    <mergeCell ref="G11:G13"/>
    <mergeCell ref="B14:C14"/>
    <mergeCell ref="G14:G15"/>
    <mergeCell ref="P14:Q14"/>
    <mergeCell ref="B12:C12"/>
    <mergeCell ref="B13:C13"/>
    <mergeCell ref="A9:C9"/>
    <mergeCell ref="A7:C7"/>
    <mergeCell ref="P6:S6"/>
    <mergeCell ref="G7:G10"/>
    <mergeCell ref="P7:P9"/>
    <mergeCell ref="A8:C8"/>
    <mergeCell ref="A10:A14"/>
    <mergeCell ref="B10:C10"/>
  </mergeCells>
  <conditionalFormatting sqref="R7:S13 J29:J34 D31:E33 E8:E29 R33:S37 I7:J27 D9:D29 R15:S31 M23:N34 M36:M40">
    <cfRule type="cellIs" priority="185" dxfId="2" operator="equal" stopIfTrue="1">
      <formula>""""",""."",""QDS3 2011-12"""</formula>
    </cfRule>
  </conditionalFormatting>
  <conditionalFormatting sqref="I21:I24 D31:E33 D8:E29 R7:R13 J7:J27 I7 I11:I19 R15:R24 R26:R31 M23:N34 M36:M40">
    <cfRule type="cellIs" priority="179" dxfId="2" operator="equal" stopIfTrue="1">
      <formula>OR(D7=".",D7="QDS3 2011-12",D7="QDS4 2011-12",D7="QDS1 2012-13",D7="QDS2 2012-13")</formula>
    </cfRule>
    <cfRule type="cellIs" priority="180" dxfId="2" operator="equal" stopIfTrue="1">
      <formula>"OR(D8=""."",D8=""QDS3 2011-12"")"</formula>
    </cfRule>
    <cfRule type="cellIs" priority="181" dxfId="2" operator="equal" stopIfTrue="1">
      <formula>OR(".","QDS 2011-12")</formula>
    </cfRule>
    <cfRule type="cellIs" priority="182" dxfId="10" operator="equal" stopIfTrue="1">
      <formula>""</formula>
    </cfRule>
    <cfRule type="cellIs" priority="183" dxfId="10" operator="equal" stopIfTrue="1">
      <formula>" "</formula>
    </cfRule>
    <cfRule type="cellIs" priority="184" dxfId="10" operator="equal" stopIfTrue="1">
      <formula>"""."""</formula>
    </cfRule>
  </conditionalFormatting>
  <conditionalFormatting sqref="I21:I24 D31:E33 R7:R13 J7:J27 I7 I11:I19 R15:R24 R26:R31 M23:N34 M36:M40">
    <cfRule type="cellIs" priority="178" dxfId="2" operator="equal" stopIfTrue="1">
      <formula>OR(D7=".",D7="QDS3 2011-12",D7="QDS4 2011-12",D7="QDS1 2012-13",D7="QDS2 2012-13")</formula>
    </cfRule>
  </conditionalFormatting>
  <conditionalFormatting sqref="I21:I24 D31:E33 R7:R13 J7:J27 I7 I11:I19 R15:R24 R26:R31 M23:N34 M36:M40">
    <cfRule type="containsText" priority="162" dxfId="2" operator="containsText" stopIfTrue="1" text="QDS4 2011-12">
      <formula>NOT(ISERROR(SEARCH("QDS4 2011-12",D7)))</formula>
    </cfRule>
    <cfRule type="containsText" priority="163" dxfId="2" operator="containsText" stopIfTrue="1" text="QDS2 2012-13">
      <formula>NOT(ISERROR(SEARCH("QDS2 2012-13",D7)))</formula>
    </cfRule>
    <cfRule type="containsText" priority="164" dxfId="2" operator="containsText" stopIfTrue="1" text="QDS1 2012-13">
      <formula>NOT(ISERROR(SEARCH("QDS1 2012-13",D7)))</formula>
    </cfRule>
    <cfRule type="containsText" priority="165" dxfId="10" operator="containsText" stopIfTrue="1" text="QDS4 2011-12">
      <formula>NOT(ISERROR(SEARCH("QDS4 2011-12",D7)))</formula>
    </cfRule>
    <cfRule type="containsText" priority="166" dxfId="2" operator="containsText" stopIfTrue="1" text="QDS3 2011-12">
      <formula>NOT(ISERROR(SEARCH("QDS3 2011-12",D7)))</formula>
    </cfRule>
    <cfRule type="cellIs" priority="174" dxfId="2" operator="equal" stopIfTrue="1">
      <formula>""""",""."",""QDS3 2011-12"""</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5:IU31">
      <formula1>OR(ISNUMBER(T15),T15=".",T15=".. Q3 2011-12",T15=".. Q4 2011-12",T15="..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33:S37 D9:D29 E8:E29 D31:E33 R7:S13 J29:J34 I7:J27 R15:S31">
      <formula1>OR(ISNUMBER(R33),R33="not applicable",R33=".",R33="QDS3 2011-12",R33="QDS4 2011-12",R33="QDS1 2012-13",R33="QDS2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8">
      <formula1>OR(ISNUMBER(D8),D8="not applicable",D8=".",D8="QDS3 2011-12",D8="QDS4 2011-12",D8="QDS1 2012-13",D8="QDS2 2012-13")</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32" r:id="rId2"/>
  <drawing r:id="rId1"/>
</worksheet>
</file>

<file path=xl/worksheets/sheet2.xml><?xml version="1.0" encoding="utf-8"?>
<worksheet xmlns="http://schemas.openxmlformats.org/spreadsheetml/2006/main" xmlns:r="http://schemas.openxmlformats.org/officeDocument/2006/relationships">
  <dimension ref="A1:N126"/>
  <sheetViews>
    <sheetView view="pageBreakPreview" zoomScale="55" zoomScaleNormal="55" zoomScaleSheetLayoutView="55" zoomScalePageLayoutView="0" workbookViewId="0" topLeftCell="A1">
      <pane xSplit="2" ySplit="5" topLeftCell="C39" activePane="bottomRight" state="frozen"/>
      <selection pane="topLeft" activeCell="A1" sqref="A1"/>
      <selection pane="topRight" activeCell="C1" sqref="C1"/>
      <selection pane="bottomLeft" activeCell="A9" sqref="A9"/>
      <selection pane="bottomRight" activeCell="K42" sqref="K42"/>
    </sheetView>
  </sheetViews>
  <sheetFormatPr defaultColWidth="9.140625" defaultRowHeight="15" zeroHeight="1"/>
  <cols>
    <col min="1" max="2" width="16.421875" style="2" customWidth="1"/>
    <col min="3" max="3" width="20.710937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38</v>
      </c>
      <c r="B1" s="4"/>
      <c r="C1" s="5"/>
      <c r="D1" s="6"/>
      <c r="E1" s="6"/>
      <c r="F1" s="6"/>
      <c r="G1" s="6"/>
      <c r="H1" s="6"/>
      <c r="I1" s="6"/>
      <c r="J1" s="6"/>
      <c r="K1" s="7"/>
      <c r="L1" s="6"/>
      <c r="M1" s="6"/>
      <c r="N1" s="1"/>
    </row>
    <row r="2" spans="1:14" s="8" customFormat="1" ht="15.75" thickBot="1">
      <c r="A2" s="6" t="s">
        <v>39</v>
      </c>
      <c r="B2" s="6"/>
      <c r="C2" s="5"/>
      <c r="D2" s="6"/>
      <c r="E2" s="6"/>
      <c r="F2" s="6"/>
      <c r="G2" s="6"/>
      <c r="H2" s="6"/>
      <c r="I2" s="6"/>
      <c r="J2" s="9" t="s">
        <v>40</v>
      </c>
      <c r="K2" s="6" t="s">
        <v>41</v>
      </c>
      <c r="L2" s="6"/>
      <c r="M2" s="6"/>
      <c r="N2" s="1"/>
    </row>
    <row r="3" spans="1:14" s="8" customFormat="1" ht="15">
      <c r="A3" s="10"/>
      <c r="B3" s="10"/>
      <c r="C3" s="10" t="s">
        <v>116</v>
      </c>
      <c r="D3" s="10"/>
      <c r="E3" s="6"/>
      <c r="F3" s="6"/>
      <c r="G3" s="6"/>
      <c r="H3" s="6"/>
      <c r="I3" s="6"/>
      <c r="J3" s="9" t="s">
        <v>117</v>
      </c>
      <c r="K3" s="6" t="s">
        <v>41</v>
      </c>
      <c r="L3" s="6"/>
      <c r="M3" s="6"/>
      <c r="N3" s="1"/>
    </row>
    <row r="4" spans="2:14" s="8" customFormat="1" ht="15.75" thickBot="1">
      <c r="B4" s="11"/>
      <c r="C4" s="5"/>
      <c r="D4" s="6"/>
      <c r="E4" s="6"/>
      <c r="F4" s="6"/>
      <c r="G4" s="6"/>
      <c r="H4" s="6"/>
      <c r="I4" s="6"/>
      <c r="J4" s="12" t="s">
        <v>118</v>
      </c>
      <c r="K4" s="6"/>
      <c r="L4" s="6"/>
      <c r="M4" s="6"/>
      <c r="N4" s="1"/>
    </row>
    <row r="5" spans="1:14" s="18" customFormat="1" ht="91.5" customHeight="1" thickBot="1">
      <c r="A5" s="13" t="s">
        <v>119</v>
      </c>
      <c r="B5" s="13" t="s">
        <v>120</v>
      </c>
      <c r="C5" s="14" t="s">
        <v>121</v>
      </c>
      <c r="D5" s="15" t="s">
        <v>122</v>
      </c>
      <c r="E5" s="14" t="s">
        <v>123</v>
      </c>
      <c r="F5" s="14" t="s">
        <v>10</v>
      </c>
      <c r="G5" s="14" t="s">
        <v>124</v>
      </c>
      <c r="H5" s="14" t="s">
        <v>125</v>
      </c>
      <c r="I5" s="14" t="s">
        <v>126</v>
      </c>
      <c r="J5" s="16" t="s">
        <v>127</v>
      </c>
      <c r="K5" s="16" t="s">
        <v>25</v>
      </c>
      <c r="L5" s="16" t="s">
        <v>128</v>
      </c>
      <c r="M5" s="16" t="s">
        <v>408</v>
      </c>
      <c r="N5" s="17"/>
    </row>
    <row r="6" spans="1:14" s="22" customFormat="1" ht="45" customHeight="1">
      <c r="A6" s="209" t="s">
        <v>129</v>
      </c>
      <c r="B6" s="193" t="s">
        <v>111</v>
      </c>
      <c r="C6" s="19" t="s">
        <v>130</v>
      </c>
      <c r="D6" s="19" t="s">
        <v>131</v>
      </c>
      <c r="E6" s="19" t="s">
        <v>22</v>
      </c>
      <c r="F6" s="19" t="s">
        <v>323</v>
      </c>
      <c r="G6" s="19" t="s">
        <v>132</v>
      </c>
      <c r="H6" s="19" t="s">
        <v>134</v>
      </c>
      <c r="I6" s="19" t="s">
        <v>135</v>
      </c>
      <c r="J6" s="20" t="s">
        <v>372</v>
      </c>
      <c r="K6" s="20"/>
      <c r="L6" s="20"/>
      <c r="M6" s="20"/>
      <c r="N6" s="21"/>
    </row>
    <row r="7" spans="1:14" s="22" customFormat="1" ht="46.5" customHeight="1">
      <c r="A7" s="210"/>
      <c r="B7" s="194"/>
      <c r="C7" s="19" t="s">
        <v>136</v>
      </c>
      <c r="D7" s="19" t="s">
        <v>137</v>
      </c>
      <c r="E7" s="19" t="s">
        <v>22</v>
      </c>
      <c r="F7" s="19" t="s">
        <v>323</v>
      </c>
      <c r="G7" s="19" t="s">
        <v>132</v>
      </c>
      <c r="H7" s="19" t="s">
        <v>134</v>
      </c>
      <c r="I7" s="19" t="s">
        <v>135</v>
      </c>
      <c r="J7" s="20" t="s">
        <v>373</v>
      </c>
      <c r="K7" s="20"/>
      <c r="L7" s="20"/>
      <c r="M7" s="20"/>
      <c r="N7" s="21"/>
    </row>
    <row r="8" spans="1:14" s="22" customFormat="1" ht="42.75">
      <c r="A8" s="210"/>
      <c r="B8" s="194"/>
      <c r="C8" s="19" t="s">
        <v>138</v>
      </c>
      <c r="D8" s="19" t="s">
        <v>139</v>
      </c>
      <c r="E8" s="186" t="s">
        <v>22</v>
      </c>
      <c r="F8" s="186" t="s">
        <v>323</v>
      </c>
      <c r="G8" s="186" t="s">
        <v>140</v>
      </c>
      <c r="H8" s="186" t="s">
        <v>134</v>
      </c>
      <c r="I8" s="186" t="s">
        <v>135</v>
      </c>
      <c r="J8" s="20" t="s">
        <v>310</v>
      </c>
      <c r="K8" s="20"/>
      <c r="L8" s="20"/>
      <c r="M8" s="20"/>
      <c r="N8" s="21"/>
    </row>
    <row r="9" spans="1:14" s="22" customFormat="1" ht="14.25">
      <c r="A9" s="210"/>
      <c r="B9" s="194"/>
      <c r="C9" s="19" t="s">
        <v>141</v>
      </c>
      <c r="D9" s="19"/>
      <c r="E9" s="189"/>
      <c r="F9" s="189"/>
      <c r="G9" s="189"/>
      <c r="H9" s="189"/>
      <c r="I9" s="189"/>
      <c r="J9" s="24"/>
      <c r="K9" s="20"/>
      <c r="L9" s="20"/>
      <c r="M9" s="20"/>
      <c r="N9" s="21"/>
    </row>
    <row r="10" spans="1:14" s="22" customFormat="1" ht="14.25">
      <c r="A10" s="210"/>
      <c r="B10" s="194"/>
      <c r="C10" s="19" t="s">
        <v>142</v>
      </c>
      <c r="D10" s="19"/>
      <c r="E10" s="189"/>
      <c r="F10" s="189"/>
      <c r="G10" s="189"/>
      <c r="H10" s="189"/>
      <c r="I10" s="189"/>
      <c r="J10" s="24"/>
      <c r="K10" s="20"/>
      <c r="L10" s="20"/>
      <c r="M10" s="20"/>
      <c r="N10" s="21"/>
    </row>
    <row r="11" spans="1:14" s="22" customFormat="1" ht="14.25">
      <c r="A11" s="210"/>
      <c r="B11" s="194"/>
      <c r="C11" s="19" t="s">
        <v>143</v>
      </c>
      <c r="D11" s="19"/>
      <c r="E11" s="189"/>
      <c r="F11" s="189"/>
      <c r="G11" s="189"/>
      <c r="H11" s="189"/>
      <c r="I11" s="189"/>
      <c r="J11" s="24"/>
      <c r="K11" s="20"/>
      <c r="L11" s="20"/>
      <c r="M11" s="20"/>
      <c r="N11" s="21"/>
    </row>
    <row r="12" spans="1:14" s="22" customFormat="1" ht="14.25">
      <c r="A12" s="210"/>
      <c r="B12" s="194"/>
      <c r="C12" s="19" t="s">
        <v>144</v>
      </c>
      <c r="D12" s="19"/>
      <c r="E12" s="189"/>
      <c r="F12" s="189"/>
      <c r="G12" s="189"/>
      <c r="H12" s="189"/>
      <c r="I12" s="189"/>
      <c r="J12" s="24"/>
      <c r="K12" s="20"/>
      <c r="L12" s="20"/>
      <c r="M12" s="20"/>
      <c r="N12" s="21"/>
    </row>
    <row r="13" spans="1:14" s="22" customFormat="1" ht="14.25">
      <c r="A13" s="210"/>
      <c r="B13" s="194"/>
      <c r="C13" s="19" t="s">
        <v>145</v>
      </c>
      <c r="D13" s="19"/>
      <c r="E13" s="190"/>
      <c r="F13" s="190"/>
      <c r="G13" s="190"/>
      <c r="H13" s="190"/>
      <c r="I13" s="190"/>
      <c r="J13" s="24"/>
      <c r="K13" s="20"/>
      <c r="L13" s="20"/>
      <c r="M13" s="20"/>
      <c r="N13" s="21"/>
    </row>
    <row r="14" spans="1:14" s="22" customFormat="1" ht="76.5" customHeight="1">
      <c r="A14" s="210"/>
      <c r="B14" s="194"/>
      <c r="C14" s="19" t="s">
        <v>146</v>
      </c>
      <c r="D14" s="19" t="s">
        <v>147</v>
      </c>
      <c r="E14" s="19" t="s">
        <v>22</v>
      </c>
      <c r="F14" s="19" t="s">
        <v>323</v>
      </c>
      <c r="G14" s="19" t="s">
        <v>132</v>
      </c>
      <c r="H14" s="19" t="s">
        <v>134</v>
      </c>
      <c r="I14" s="19" t="s">
        <v>135</v>
      </c>
      <c r="J14" s="20" t="s">
        <v>374</v>
      </c>
      <c r="K14" s="20"/>
      <c r="L14" s="23"/>
      <c r="M14" s="23"/>
      <c r="N14" s="21"/>
    </row>
    <row r="15" spans="1:14" s="22" customFormat="1" ht="48.75" customHeight="1">
      <c r="A15" s="210"/>
      <c r="B15" s="194"/>
      <c r="C15" s="19" t="s">
        <v>148</v>
      </c>
      <c r="D15" s="19" t="s">
        <v>149</v>
      </c>
      <c r="E15" s="19" t="s">
        <v>22</v>
      </c>
      <c r="F15" s="19" t="s">
        <v>323</v>
      </c>
      <c r="G15" s="19" t="s">
        <v>132</v>
      </c>
      <c r="H15" s="19" t="s">
        <v>134</v>
      </c>
      <c r="I15" s="19" t="s">
        <v>135</v>
      </c>
      <c r="J15" s="72"/>
      <c r="K15" s="20"/>
      <c r="L15" s="23"/>
      <c r="M15" s="23"/>
      <c r="N15" s="21"/>
    </row>
    <row r="16" spans="1:14" s="22" customFormat="1" ht="144" customHeight="1">
      <c r="A16" s="210"/>
      <c r="B16" s="194"/>
      <c r="C16" s="19" t="s">
        <v>150</v>
      </c>
      <c r="D16" s="19" t="s">
        <v>415</v>
      </c>
      <c r="E16" s="19" t="s">
        <v>22</v>
      </c>
      <c r="F16" s="19" t="s">
        <v>323</v>
      </c>
      <c r="G16" s="19" t="s">
        <v>132</v>
      </c>
      <c r="H16" s="19" t="s">
        <v>134</v>
      </c>
      <c r="I16" s="19" t="s">
        <v>135</v>
      </c>
      <c r="J16" s="24"/>
      <c r="K16" s="20"/>
      <c r="L16" s="23"/>
      <c r="M16" s="23"/>
      <c r="N16" s="21"/>
    </row>
    <row r="17" spans="1:14" s="22" customFormat="1" ht="42.75">
      <c r="A17" s="210"/>
      <c r="B17" s="194"/>
      <c r="C17" s="19" t="s">
        <v>151</v>
      </c>
      <c r="D17" s="19" t="s">
        <v>152</v>
      </c>
      <c r="E17" s="19" t="s">
        <v>22</v>
      </c>
      <c r="F17" s="19" t="s">
        <v>323</v>
      </c>
      <c r="G17" s="19" t="s">
        <v>132</v>
      </c>
      <c r="H17" s="19" t="s">
        <v>134</v>
      </c>
      <c r="I17" s="19" t="s">
        <v>135</v>
      </c>
      <c r="J17" s="24"/>
      <c r="K17" s="20"/>
      <c r="L17" s="20"/>
      <c r="M17" s="20"/>
      <c r="N17" s="21"/>
    </row>
    <row r="18" spans="1:14" s="22" customFormat="1" ht="28.5" customHeight="1">
      <c r="A18" s="210"/>
      <c r="B18" s="194"/>
      <c r="C18" s="19" t="s">
        <v>153</v>
      </c>
      <c r="D18" s="19" t="s">
        <v>154</v>
      </c>
      <c r="E18" s="186" t="s">
        <v>22</v>
      </c>
      <c r="F18" s="186" t="s">
        <v>323</v>
      </c>
      <c r="G18" s="186" t="s">
        <v>140</v>
      </c>
      <c r="H18" s="186" t="s">
        <v>134</v>
      </c>
      <c r="I18" s="186" t="s">
        <v>135</v>
      </c>
      <c r="J18" s="20" t="s">
        <v>310</v>
      </c>
      <c r="K18" s="20"/>
      <c r="L18" s="23"/>
      <c r="M18" s="23"/>
      <c r="N18" s="21"/>
    </row>
    <row r="19" spans="1:14" s="22" customFormat="1" ht="14.25">
      <c r="A19" s="210"/>
      <c r="B19" s="194"/>
      <c r="C19" s="19" t="s">
        <v>141</v>
      </c>
      <c r="D19" s="19"/>
      <c r="E19" s="187"/>
      <c r="F19" s="187"/>
      <c r="G19" s="189"/>
      <c r="H19" s="189"/>
      <c r="I19" s="189"/>
      <c r="J19" s="24"/>
      <c r="K19" s="20"/>
      <c r="L19" s="23"/>
      <c r="M19" s="23"/>
      <c r="N19" s="21"/>
    </row>
    <row r="20" spans="1:14" s="22" customFormat="1" ht="14.25">
      <c r="A20" s="210"/>
      <c r="B20" s="194"/>
      <c r="C20" s="19" t="s">
        <v>142</v>
      </c>
      <c r="D20" s="19"/>
      <c r="E20" s="187"/>
      <c r="F20" s="187"/>
      <c r="G20" s="189"/>
      <c r="H20" s="189"/>
      <c r="I20" s="189"/>
      <c r="J20" s="24"/>
      <c r="K20" s="20"/>
      <c r="L20" s="23"/>
      <c r="M20" s="23"/>
      <c r="N20" s="21"/>
    </row>
    <row r="21" spans="1:14" s="22" customFormat="1" ht="14.25">
      <c r="A21" s="210"/>
      <c r="B21" s="194"/>
      <c r="C21" s="19" t="s">
        <v>143</v>
      </c>
      <c r="D21" s="19"/>
      <c r="E21" s="187"/>
      <c r="F21" s="187"/>
      <c r="G21" s="189"/>
      <c r="H21" s="189"/>
      <c r="I21" s="189"/>
      <c r="J21" s="24"/>
      <c r="K21" s="20"/>
      <c r="L21" s="23"/>
      <c r="M21" s="23"/>
      <c r="N21" s="21"/>
    </row>
    <row r="22" spans="1:14" s="22" customFormat="1" ht="14.25">
      <c r="A22" s="210"/>
      <c r="B22" s="194"/>
      <c r="C22" s="19" t="s">
        <v>144</v>
      </c>
      <c r="D22" s="19"/>
      <c r="E22" s="187"/>
      <c r="F22" s="187"/>
      <c r="G22" s="189"/>
      <c r="H22" s="189"/>
      <c r="I22" s="189"/>
      <c r="J22" s="24"/>
      <c r="K22" s="20"/>
      <c r="L22" s="23"/>
      <c r="M22" s="23"/>
      <c r="N22" s="21"/>
    </row>
    <row r="23" spans="1:14" s="22" customFormat="1" ht="14.25">
      <c r="A23" s="210"/>
      <c r="B23" s="194"/>
      <c r="C23" s="19" t="s">
        <v>145</v>
      </c>
      <c r="D23" s="19"/>
      <c r="E23" s="188"/>
      <c r="F23" s="188"/>
      <c r="G23" s="190"/>
      <c r="H23" s="190"/>
      <c r="I23" s="190"/>
      <c r="J23" s="24"/>
      <c r="K23" s="20"/>
      <c r="L23" s="23"/>
      <c r="M23" s="23"/>
      <c r="N23" s="21"/>
    </row>
    <row r="24" spans="1:14" s="22" customFormat="1" ht="42.75">
      <c r="A24" s="210"/>
      <c r="B24" s="194"/>
      <c r="C24" s="19" t="s">
        <v>155</v>
      </c>
      <c r="D24" s="19" t="s">
        <v>156</v>
      </c>
      <c r="E24" s="19" t="s">
        <v>22</v>
      </c>
      <c r="F24" s="19" t="s">
        <v>323</v>
      </c>
      <c r="G24" s="19" t="s">
        <v>132</v>
      </c>
      <c r="H24" s="19" t="s">
        <v>134</v>
      </c>
      <c r="I24" s="19" t="s">
        <v>135</v>
      </c>
      <c r="J24" s="24"/>
      <c r="K24" s="20"/>
      <c r="L24" s="23"/>
      <c r="M24" s="23"/>
      <c r="N24" s="21"/>
    </row>
    <row r="25" spans="1:14" s="22" customFormat="1" ht="28.5" customHeight="1">
      <c r="A25" s="210"/>
      <c r="B25" s="194"/>
      <c r="C25" s="19" t="s">
        <v>153</v>
      </c>
      <c r="D25" s="19" t="s">
        <v>157</v>
      </c>
      <c r="E25" s="186" t="s">
        <v>22</v>
      </c>
      <c r="F25" s="186" t="s">
        <v>323</v>
      </c>
      <c r="G25" s="186" t="s">
        <v>140</v>
      </c>
      <c r="H25" s="186" t="s">
        <v>134</v>
      </c>
      <c r="I25" s="186" t="s">
        <v>135</v>
      </c>
      <c r="J25" s="20" t="s">
        <v>310</v>
      </c>
      <c r="K25" s="20"/>
      <c r="L25" s="23"/>
      <c r="M25" s="23"/>
      <c r="N25" s="21"/>
    </row>
    <row r="26" spans="1:14" s="22" customFormat="1" ht="14.25">
      <c r="A26" s="210"/>
      <c r="B26" s="194"/>
      <c r="C26" s="19" t="s">
        <v>141</v>
      </c>
      <c r="D26" s="19"/>
      <c r="E26" s="189"/>
      <c r="F26" s="189"/>
      <c r="G26" s="189"/>
      <c r="H26" s="189"/>
      <c r="I26" s="189"/>
      <c r="J26" s="24"/>
      <c r="K26" s="20"/>
      <c r="L26" s="23"/>
      <c r="M26" s="23"/>
      <c r="N26" s="21"/>
    </row>
    <row r="27" spans="1:14" s="22" customFormat="1" ht="14.25">
      <c r="A27" s="210"/>
      <c r="B27" s="194"/>
      <c r="C27" s="19" t="s">
        <v>142</v>
      </c>
      <c r="D27" s="19"/>
      <c r="E27" s="189"/>
      <c r="F27" s="189"/>
      <c r="G27" s="189"/>
      <c r="H27" s="189"/>
      <c r="I27" s="189"/>
      <c r="J27" s="24"/>
      <c r="K27" s="20"/>
      <c r="L27" s="23"/>
      <c r="M27" s="23"/>
      <c r="N27" s="21"/>
    </row>
    <row r="28" spans="1:14" s="22" customFormat="1" ht="14.25">
      <c r="A28" s="210"/>
      <c r="B28" s="194"/>
      <c r="C28" s="19" t="s">
        <v>143</v>
      </c>
      <c r="D28" s="19"/>
      <c r="E28" s="189"/>
      <c r="F28" s="189"/>
      <c r="G28" s="189"/>
      <c r="H28" s="189"/>
      <c r="I28" s="189"/>
      <c r="J28" s="24"/>
      <c r="K28" s="20"/>
      <c r="L28" s="23"/>
      <c r="M28" s="23"/>
      <c r="N28" s="21"/>
    </row>
    <row r="29" spans="1:14" s="22" customFormat="1" ht="14.25">
      <c r="A29" s="210"/>
      <c r="B29" s="189"/>
      <c r="C29" s="19" t="s">
        <v>144</v>
      </c>
      <c r="D29" s="19"/>
      <c r="E29" s="189"/>
      <c r="F29" s="189"/>
      <c r="G29" s="189"/>
      <c r="H29" s="189"/>
      <c r="I29" s="189"/>
      <c r="J29" s="24"/>
      <c r="K29" s="20"/>
      <c r="L29" s="23"/>
      <c r="M29" s="23"/>
      <c r="N29" s="21"/>
    </row>
    <row r="30" spans="1:14" s="22" customFormat="1" ht="14.25">
      <c r="A30" s="210"/>
      <c r="B30" s="190"/>
      <c r="C30" s="19" t="s">
        <v>145</v>
      </c>
      <c r="D30" s="19"/>
      <c r="E30" s="190"/>
      <c r="F30" s="190"/>
      <c r="G30" s="190"/>
      <c r="H30" s="190"/>
      <c r="I30" s="190"/>
      <c r="J30" s="24"/>
      <c r="K30" s="20"/>
      <c r="L30" s="23"/>
      <c r="M30" s="23"/>
      <c r="N30" s="21"/>
    </row>
    <row r="31" spans="1:14" s="22" customFormat="1" ht="105" customHeight="1">
      <c r="A31" s="211"/>
      <c r="B31" s="195" t="s">
        <v>113</v>
      </c>
      <c r="C31" s="19" t="s">
        <v>158</v>
      </c>
      <c r="D31" s="19" t="s">
        <v>412</v>
      </c>
      <c r="E31" s="19" t="s">
        <v>159</v>
      </c>
      <c r="F31" s="19" t="s">
        <v>23</v>
      </c>
      <c r="G31" s="19" t="s">
        <v>132</v>
      </c>
      <c r="H31" s="19" t="s">
        <v>325</v>
      </c>
      <c r="I31" s="19" t="s">
        <v>135</v>
      </c>
      <c r="J31" s="20" t="s">
        <v>375</v>
      </c>
      <c r="K31" s="20" t="s">
        <v>376</v>
      </c>
      <c r="L31" s="23" t="s">
        <v>396</v>
      </c>
      <c r="M31" s="23"/>
      <c r="N31" s="21"/>
    </row>
    <row r="32" spans="1:14" s="22" customFormat="1" ht="64.5" customHeight="1">
      <c r="A32" s="211"/>
      <c r="B32" s="196"/>
      <c r="C32" s="19" t="s">
        <v>161</v>
      </c>
      <c r="D32" s="19" t="s">
        <v>412</v>
      </c>
      <c r="E32" s="19" t="s">
        <v>159</v>
      </c>
      <c r="F32" s="19" t="s">
        <v>23</v>
      </c>
      <c r="G32" s="19" t="s">
        <v>162</v>
      </c>
      <c r="H32" s="19" t="s">
        <v>324</v>
      </c>
      <c r="I32" s="19" t="s">
        <v>135</v>
      </c>
      <c r="J32" s="20" t="s">
        <v>307</v>
      </c>
      <c r="K32" s="20" t="s">
        <v>308</v>
      </c>
      <c r="L32" s="95" t="s">
        <v>397</v>
      </c>
      <c r="M32" s="23"/>
      <c r="N32" s="21"/>
    </row>
    <row r="33" spans="1:14" s="22" customFormat="1" ht="71.25">
      <c r="A33" s="211"/>
      <c r="B33" s="196"/>
      <c r="C33" s="19" t="s">
        <v>163</v>
      </c>
      <c r="D33" s="19" t="s">
        <v>412</v>
      </c>
      <c r="E33" s="19" t="s">
        <v>159</v>
      </c>
      <c r="F33" s="19" t="s">
        <v>23</v>
      </c>
      <c r="G33" s="19" t="s">
        <v>162</v>
      </c>
      <c r="H33" s="19" t="s">
        <v>324</v>
      </c>
      <c r="I33" s="19" t="s">
        <v>135</v>
      </c>
      <c r="J33" s="20" t="s">
        <v>300</v>
      </c>
      <c r="K33" s="96" t="s">
        <v>308</v>
      </c>
      <c r="L33" s="97" t="s">
        <v>398</v>
      </c>
      <c r="M33" s="23"/>
      <c r="N33" s="21"/>
    </row>
    <row r="34" spans="1:14" s="22" customFormat="1" ht="93" customHeight="1">
      <c r="A34" s="211"/>
      <c r="B34" s="196"/>
      <c r="C34" s="19" t="s">
        <v>164</v>
      </c>
      <c r="D34" s="19" t="s">
        <v>412</v>
      </c>
      <c r="E34" s="19" t="s">
        <v>159</v>
      </c>
      <c r="F34" s="19" t="s">
        <v>23</v>
      </c>
      <c r="G34" s="19" t="s">
        <v>162</v>
      </c>
      <c r="H34" s="19" t="s">
        <v>324</v>
      </c>
      <c r="I34" s="19" t="s">
        <v>135</v>
      </c>
      <c r="J34" s="20" t="s">
        <v>14</v>
      </c>
      <c r="K34" s="20" t="s">
        <v>308</v>
      </c>
      <c r="L34" s="98" t="s">
        <v>399</v>
      </c>
      <c r="M34" s="23"/>
      <c r="N34" s="21"/>
    </row>
    <row r="35" spans="1:14" s="22" customFormat="1" ht="142.5">
      <c r="A35" s="211"/>
      <c r="B35" s="196"/>
      <c r="C35" s="19" t="s">
        <v>165</v>
      </c>
      <c r="D35" s="19" t="s">
        <v>326</v>
      </c>
      <c r="E35" s="19" t="s">
        <v>159</v>
      </c>
      <c r="F35" s="19" t="s">
        <v>23</v>
      </c>
      <c r="G35" s="19" t="s">
        <v>132</v>
      </c>
      <c r="H35" s="19" t="s">
        <v>166</v>
      </c>
      <c r="I35" s="19" t="s">
        <v>135</v>
      </c>
      <c r="J35" s="23" t="s">
        <v>394</v>
      </c>
      <c r="K35" s="20"/>
      <c r="L35" s="23"/>
      <c r="M35" s="23"/>
      <c r="N35" s="21"/>
    </row>
    <row r="36" spans="1:14" s="22" customFormat="1" ht="270.75">
      <c r="A36" s="211"/>
      <c r="B36" s="196"/>
      <c r="C36" s="19" t="s">
        <v>167</v>
      </c>
      <c r="D36" s="19" t="s">
        <v>168</v>
      </c>
      <c r="E36" s="19" t="s">
        <v>159</v>
      </c>
      <c r="F36" s="19" t="s">
        <v>23</v>
      </c>
      <c r="G36" s="19" t="s">
        <v>132</v>
      </c>
      <c r="H36" s="19" t="s">
        <v>166</v>
      </c>
      <c r="I36" s="19" t="s">
        <v>135</v>
      </c>
      <c r="J36" s="23" t="s">
        <v>15</v>
      </c>
      <c r="K36" s="20"/>
      <c r="L36" s="90" t="s">
        <v>403</v>
      </c>
      <c r="M36" s="23"/>
      <c r="N36" s="21"/>
    </row>
    <row r="37" spans="1:14" s="22" customFormat="1" ht="128.25">
      <c r="A37" s="211"/>
      <c r="B37" s="196"/>
      <c r="C37" s="19" t="s">
        <v>416</v>
      </c>
      <c r="D37" s="19"/>
      <c r="E37" s="19"/>
      <c r="F37" s="19"/>
      <c r="G37" s="19"/>
      <c r="H37" s="19"/>
      <c r="I37" s="19"/>
      <c r="J37" s="23" t="s">
        <v>15</v>
      </c>
      <c r="K37" s="20"/>
      <c r="L37" s="23"/>
      <c r="M37" s="23"/>
      <c r="N37" s="21"/>
    </row>
    <row r="38" spans="1:14" s="22" customFormat="1" ht="42.75">
      <c r="A38" s="211"/>
      <c r="B38" s="196"/>
      <c r="C38" s="19" t="s">
        <v>169</v>
      </c>
      <c r="D38" s="19" t="s">
        <v>327</v>
      </c>
      <c r="E38" s="19" t="s">
        <v>159</v>
      </c>
      <c r="F38" s="19" t="s">
        <v>23</v>
      </c>
      <c r="G38" s="19" t="s">
        <v>132</v>
      </c>
      <c r="H38" s="19" t="s">
        <v>166</v>
      </c>
      <c r="I38" s="19" t="s">
        <v>135</v>
      </c>
      <c r="J38" s="23" t="s">
        <v>16</v>
      </c>
      <c r="K38" s="23" t="s">
        <v>352</v>
      </c>
      <c r="L38" s="89" t="s">
        <v>17</v>
      </c>
      <c r="M38" s="23"/>
      <c r="N38" s="21"/>
    </row>
    <row r="39" spans="1:14" s="22" customFormat="1" ht="48" customHeight="1">
      <c r="A39" s="211"/>
      <c r="B39" s="196"/>
      <c r="C39" s="19" t="s">
        <v>170</v>
      </c>
      <c r="D39" s="19" t="s">
        <v>328</v>
      </c>
      <c r="E39" s="19" t="s">
        <v>159</v>
      </c>
      <c r="F39" s="19" t="s">
        <v>23</v>
      </c>
      <c r="G39" s="19" t="s">
        <v>132</v>
      </c>
      <c r="H39" s="19" t="s">
        <v>166</v>
      </c>
      <c r="I39" s="19" t="s">
        <v>135</v>
      </c>
      <c r="J39" s="23" t="s">
        <v>18</v>
      </c>
      <c r="K39" s="20"/>
      <c r="L39" s="91" t="s">
        <v>23</v>
      </c>
      <c r="M39" s="23"/>
      <c r="N39" s="21"/>
    </row>
    <row r="40" spans="1:14" s="22" customFormat="1" ht="101.25" customHeight="1">
      <c r="A40" s="211"/>
      <c r="B40" s="196"/>
      <c r="C40" s="19" t="s">
        <v>417</v>
      </c>
      <c r="D40" s="19" t="s">
        <v>413</v>
      </c>
      <c r="E40" s="19" t="s">
        <v>159</v>
      </c>
      <c r="F40" s="19" t="s">
        <v>23</v>
      </c>
      <c r="G40" s="19" t="s">
        <v>132</v>
      </c>
      <c r="H40" s="19" t="s">
        <v>171</v>
      </c>
      <c r="I40" s="19" t="s">
        <v>135</v>
      </c>
      <c r="J40" s="24" t="s">
        <v>371</v>
      </c>
      <c r="K40" s="20"/>
      <c r="L40" s="23"/>
      <c r="M40" s="23"/>
      <c r="N40" s="21"/>
    </row>
    <row r="41" spans="1:14" s="22" customFormat="1" ht="101.25" customHeight="1">
      <c r="A41" s="211"/>
      <c r="B41" s="196"/>
      <c r="C41" s="19" t="s">
        <v>418</v>
      </c>
      <c r="D41" s="19" t="s">
        <v>413</v>
      </c>
      <c r="E41" s="19" t="s">
        <v>159</v>
      </c>
      <c r="F41" s="19" t="s">
        <v>23</v>
      </c>
      <c r="G41" s="19" t="s">
        <v>132</v>
      </c>
      <c r="H41" s="19" t="s">
        <v>171</v>
      </c>
      <c r="I41" s="19" t="s">
        <v>135</v>
      </c>
      <c r="J41" s="24" t="s">
        <v>367</v>
      </c>
      <c r="K41" s="20"/>
      <c r="L41" s="23"/>
      <c r="M41" s="23"/>
      <c r="N41" s="21"/>
    </row>
    <row r="42" spans="1:14" s="22" customFormat="1" ht="142.5">
      <c r="A42" s="211"/>
      <c r="B42" s="196"/>
      <c r="C42" s="19" t="s">
        <v>419</v>
      </c>
      <c r="D42" s="19" t="s">
        <v>413</v>
      </c>
      <c r="E42" s="19" t="s">
        <v>159</v>
      </c>
      <c r="F42" s="19" t="s">
        <v>23</v>
      </c>
      <c r="G42" s="19" t="s">
        <v>132</v>
      </c>
      <c r="H42" s="19" t="s">
        <v>171</v>
      </c>
      <c r="I42" s="19" t="s">
        <v>135</v>
      </c>
      <c r="J42" s="24" t="s">
        <v>368</v>
      </c>
      <c r="K42" s="99" t="s">
        <v>395</v>
      </c>
      <c r="L42" s="23"/>
      <c r="M42" s="23"/>
      <c r="N42" s="21"/>
    </row>
    <row r="43" spans="1:14" s="22" customFormat="1" ht="101.25" customHeight="1">
      <c r="A43" s="211"/>
      <c r="B43" s="196"/>
      <c r="C43" s="19" t="s">
        <v>420</v>
      </c>
      <c r="D43" s="19" t="s">
        <v>413</v>
      </c>
      <c r="E43" s="19" t="s">
        <v>159</v>
      </c>
      <c r="F43" s="19" t="s">
        <v>23</v>
      </c>
      <c r="G43" s="19" t="s">
        <v>132</v>
      </c>
      <c r="H43" s="19" t="s">
        <v>171</v>
      </c>
      <c r="I43" s="19" t="s">
        <v>135</v>
      </c>
      <c r="J43" s="24" t="s">
        <v>369</v>
      </c>
      <c r="K43" s="20"/>
      <c r="L43" s="23"/>
      <c r="M43" s="23"/>
      <c r="N43" s="21"/>
    </row>
    <row r="44" spans="1:14" s="22" customFormat="1" ht="101.25" customHeight="1">
      <c r="A44" s="211"/>
      <c r="B44" s="196"/>
      <c r="C44" s="19" t="s">
        <v>421</v>
      </c>
      <c r="D44" s="19" t="s">
        <v>413</v>
      </c>
      <c r="E44" s="19" t="s">
        <v>159</v>
      </c>
      <c r="F44" s="19" t="s">
        <v>23</v>
      </c>
      <c r="G44" s="19" t="s">
        <v>132</v>
      </c>
      <c r="H44" s="19" t="s">
        <v>171</v>
      </c>
      <c r="I44" s="19" t="s">
        <v>135</v>
      </c>
      <c r="J44" s="24" t="s">
        <v>370</v>
      </c>
      <c r="K44" s="20"/>
      <c r="L44" s="23"/>
      <c r="M44" s="23"/>
      <c r="N44" s="21"/>
    </row>
    <row r="45" spans="1:14" s="22" customFormat="1" ht="175.5" customHeight="1">
      <c r="A45" s="211"/>
      <c r="B45" s="196"/>
      <c r="C45" s="19" t="s">
        <v>424</v>
      </c>
      <c r="D45" s="19" t="s">
        <v>329</v>
      </c>
      <c r="E45" s="19" t="s">
        <v>159</v>
      </c>
      <c r="F45" s="19" t="s">
        <v>23</v>
      </c>
      <c r="G45" s="19" t="s">
        <v>132</v>
      </c>
      <c r="H45" s="19" t="s">
        <v>171</v>
      </c>
      <c r="I45" s="19" t="s">
        <v>135</v>
      </c>
      <c r="J45" s="23" t="s">
        <v>19</v>
      </c>
      <c r="K45" s="20"/>
      <c r="L45" s="89" t="s">
        <v>20</v>
      </c>
      <c r="M45" s="23" t="s">
        <v>334</v>
      </c>
      <c r="N45" s="21"/>
    </row>
    <row r="46" spans="1:14" s="22" customFormat="1" ht="175.5" customHeight="1">
      <c r="A46" s="211"/>
      <c r="B46" s="196"/>
      <c r="C46" s="19" t="s">
        <v>422</v>
      </c>
      <c r="D46" s="19"/>
      <c r="E46" s="19"/>
      <c r="F46" s="19"/>
      <c r="G46" s="19"/>
      <c r="H46" s="19"/>
      <c r="I46" s="19"/>
      <c r="J46" s="24" t="s">
        <v>406</v>
      </c>
      <c r="K46" s="20"/>
      <c r="L46" s="23"/>
      <c r="M46" s="23" t="s">
        <v>334</v>
      </c>
      <c r="N46" s="21"/>
    </row>
    <row r="47" spans="1:14" s="22" customFormat="1" ht="175.5" customHeight="1">
      <c r="A47" s="211"/>
      <c r="B47" s="196"/>
      <c r="C47" s="19" t="s">
        <v>423</v>
      </c>
      <c r="D47" s="19"/>
      <c r="E47" s="19"/>
      <c r="F47" s="19"/>
      <c r="G47" s="19"/>
      <c r="H47" s="19"/>
      <c r="I47" s="19"/>
      <c r="J47" s="24" t="s">
        <v>404</v>
      </c>
      <c r="K47" s="20"/>
      <c r="L47" s="23"/>
      <c r="M47" s="23"/>
      <c r="N47" s="21"/>
    </row>
    <row r="48" spans="1:14" s="22" customFormat="1" ht="175.5" customHeight="1">
      <c r="A48" s="211"/>
      <c r="B48" s="196"/>
      <c r="C48" s="19" t="s">
        <v>425</v>
      </c>
      <c r="D48" s="19"/>
      <c r="E48" s="19"/>
      <c r="F48" s="19"/>
      <c r="G48" s="19"/>
      <c r="H48" s="19"/>
      <c r="I48" s="19"/>
      <c r="J48" s="24" t="s">
        <v>405</v>
      </c>
      <c r="K48" s="20"/>
      <c r="L48" s="23"/>
      <c r="M48" s="23" t="s">
        <v>334</v>
      </c>
      <c r="N48" s="21"/>
    </row>
    <row r="49" spans="1:14" s="22" customFormat="1" ht="227.25" customHeight="1">
      <c r="A49" s="211"/>
      <c r="B49" s="196"/>
      <c r="C49" s="19" t="s">
        <v>427</v>
      </c>
      <c r="D49" s="19" t="s">
        <v>414</v>
      </c>
      <c r="E49" s="19" t="s">
        <v>159</v>
      </c>
      <c r="F49" s="19" t="s">
        <v>23</v>
      </c>
      <c r="G49" s="19" t="s">
        <v>132</v>
      </c>
      <c r="H49" s="19" t="s">
        <v>171</v>
      </c>
      <c r="I49" s="19" t="s">
        <v>135</v>
      </c>
      <c r="J49" s="23" t="s">
        <v>21</v>
      </c>
      <c r="K49" s="20"/>
      <c r="L49" s="23" t="s">
        <v>92</v>
      </c>
      <c r="M49" s="23" t="s">
        <v>92</v>
      </c>
      <c r="N49" s="21"/>
    </row>
    <row r="50" spans="1:14" s="22" customFormat="1" ht="50.25" customHeight="1">
      <c r="A50" s="211"/>
      <c r="B50" s="81"/>
      <c r="C50" s="19" t="s">
        <v>426</v>
      </c>
      <c r="D50" s="19"/>
      <c r="E50" s="19"/>
      <c r="F50" s="19"/>
      <c r="G50" s="19"/>
      <c r="H50" s="19"/>
      <c r="I50" s="19"/>
      <c r="J50" s="24"/>
      <c r="K50" s="20"/>
      <c r="L50" s="23"/>
      <c r="M50" s="23"/>
      <c r="N50" s="21"/>
    </row>
    <row r="51" spans="1:14" s="22" customFormat="1" ht="54" customHeight="1">
      <c r="A51" s="211"/>
      <c r="B51" s="81"/>
      <c r="C51" s="19" t="s">
        <v>428</v>
      </c>
      <c r="D51" s="19"/>
      <c r="E51" s="19"/>
      <c r="F51" s="19"/>
      <c r="G51" s="19"/>
      <c r="H51" s="19"/>
      <c r="I51" s="19"/>
      <c r="J51" s="24"/>
      <c r="K51" s="20"/>
      <c r="L51" s="23"/>
      <c r="M51" s="23"/>
      <c r="N51" s="21"/>
    </row>
    <row r="52" spans="1:14" s="22" customFormat="1" ht="75" customHeight="1">
      <c r="A52" s="211"/>
      <c r="B52" s="208" t="s">
        <v>112</v>
      </c>
      <c r="C52" s="19" t="s">
        <v>172</v>
      </c>
      <c r="D52" s="19" t="s">
        <v>411</v>
      </c>
      <c r="E52" s="19" t="s">
        <v>159</v>
      </c>
      <c r="F52" s="19" t="s">
        <v>23</v>
      </c>
      <c r="G52" s="19" t="s">
        <v>176</v>
      </c>
      <c r="H52" s="19" t="s">
        <v>173</v>
      </c>
      <c r="I52" s="19" t="s">
        <v>135</v>
      </c>
      <c r="J52" s="24"/>
      <c r="K52" s="20" t="s">
        <v>23</v>
      </c>
      <c r="L52" s="24"/>
      <c r="M52" s="24"/>
      <c r="N52" s="21"/>
    </row>
    <row r="53" spans="1:14" s="22" customFormat="1" ht="199.5">
      <c r="A53" s="211"/>
      <c r="B53" s="208"/>
      <c r="C53" s="19" t="s">
        <v>174</v>
      </c>
      <c r="D53" s="19" t="s">
        <v>175</v>
      </c>
      <c r="E53" s="19" t="s">
        <v>410</v>
      </c>
      <c r="F53" s="19" t="s">
        <v>314</v>
      </c>
      <c r="G53" s="19" t="s">
        <v>132</v>
      </c>
      <c r="H53" s="19" t="s">
        <v>177</v>
      </c>
      <c r="I53" s="19" t="s">
        <v>135</v>
      </c>
      <c r="J53" s="24"/>
      <c r="K53" s="20"/>
      <c r="L53" s="24"/>
      <c r="M53" s="24" t="s">
        <v>331</v>
      </c>
      <c r="N53" s="21"/>
    </row>
    <row r="54" spans="1:14" s="22" customFormat="1" ht="176.25" customHeight="1">
      <c r="A54" s="211"/>
      <c r="B54" s="208"/>
      <c r="C54" s="19" t="s">
        <v>178</v>
      </c>
      <c r="D54" s="19" t="s">
        <v>179</v>
      </c>
      <c r="E54" s="19" t="s">
        <v>410</v>
      </c>
      <c r="F54" s="19" t="s">
        <v>314</v>
      </c>
      <c r="G54" s="19" t="s">
        <v>132</v>
      </c>
      <c r="H54" s="19" t="s">
        <v>177</v>
      </c>
      <c r="I54" s="19" t="s">
        <v>135</v>
      </c>
      <c r="J54" s="24"/>
      <c r="K54" s="20"/>
      <c r="L54" s="24"/>
      <c r="M54" s="24" t="s">
        <v>331</v>
      </c>
      <c r="N54" s="21"/>
    </row>
    <row r="55" spans="1:14" s="22" customFormat="1" ht="185.25">
      <c r="A55" s="211"/>
      <c r="B55" s="208" t="s">
        <v>180</v>
      </c>
      <c r="C55" s="19" t="s">
        <v>181</v>
      </c>
      <c r="D55" s="186" t="s">
        <v>182</v>
      </c>
      <c r="E55" s="186" t="s">
        <v>183</v>
      </c>
      <c r="F55" s="186" t="s">
        <v>409</v>
      </c>
      <c r="G55" s="186" t="s">
        <v>132</v>
      </c>
      <c r="H55" s="186" t="s">
        <v>184</v>
      </c>
      <c r="I55" s="186" t="s">
        <v>135</v>
      </c>
      <c r="J55" s="24" t="s">
        <v>305</v>
      </c>
      <c r="K55" s="24"/>
      <c r="L55" s="24"/>
      <c r="M55" s="24"/>
      <c r="N55" s="21"/>
    </row>
    <row r="56" spans="1:14" s="22" customFormat="1" ht="342">
      <c r="A56" s="211"/>
      <c r="B56" s="208"/>
      <c r="C56" s="19" t="s">
        <v>185</v>
      </c>
      <c r="D56" s="187"/>
      <c r="E56" s="187"/>
      <c r="F56" s="212"/>
      <c r="G56" s="187"/>
      <c r="H56" s="187"/>
      <c r="I56" s="187"/>
      <c r="J56" s="25" t="s">
        <v>447</v>
      </c>
      <c r="K56" s="24"/>
      <c r="L56" s="24"/>
      <c r="M56" s="24"/>
      <c r="N56" s="21"/>
    </row>
    <row r="57" spans="1:14" s="22" customFormat="1" ht="14.25">
      <c r="A57" s="211"/>
      <c r="B57" s="208"/>
      <c r="C57" s="19" t="s">
        <v>186</v>
      </c>
      <c r="D57" s="187"/>
      <c r="E57" s="187"/>
      <c r="F57" s="212"/>
      <c r="G57" s="187"/>
      <c r="H57" s="187"/>
      <c r="I57" s="187"/>
      <c r="J57" s="24"/>
      <c r="K57" s="24"/>
      <c r="L57" s="24"/>
      <c r="M57" s="24"/>
      <c r="N57" s="21"/>
    </row>
    <row r="58" spans="1:14" s="22" customFormat="1" ht="14.25">
      <c r="A58" s="211"/>
      <c r="B58" s="208"/>
      <c r="C58" s="19" t="s">
        <v>187</v>
      </c>
      <c r="D58" s="187"/>
      <c r="E58" s="187"/>
      <c r="F58" s="212"/>
      <c r="G58" s="187"/>
      <c r="H58" s="187"/>
      <c r="I58" s="187"/>
      <c r="J58" s="24"/>
      <c r="K58" s="24"/>
      <c r="L58" s="24"/>
      <c r="M58" s="24"/>
      <c r="N58" s="21"/>
    </row>
    <row r="59" spans="1:14" s="22" customFormat="1" ht="14.25">
      <c r="A59" s="211"/>
      <c r="B59" s="208"/>
      <c r="C59" s="19" t="s">
        <v>188</v>
      </c>
      <c r="D59" s="187"/>
      <c r="E59" s="187"/>
      <c r="F59" s="212"/>
      <c r="G59" s="187"/>
      <c r="H59" s="187"/>
      <c r="I59" s="187"/>
      <c r="J59" s="24"/>
      <c r="K59" s="24"/>
      <c r="L59" s="24"/>
      <c r="M59" s="24"/>
      <c r="N59" s="21"/>
    </row>
    <row r="60" spans="1:14" s="22" customFormat="1" ht="28.5">
      <c r="A60" s="211"/>
      <c r="B60" s="195"/>
      <c r="C60" s="19" t="s">
        <v>189</v>
      </c>
      <c r="D60" s="192"/>
      <c r="E60" s="188"/>
      <c r="F60" s="213"/>
      <c r="G60" s="192"/>
      <c r="H60" s="192"/>
      <c r="I60" s="192"/>
      <c r="J60" s="25"/>
      <c r="K60" s="25"/>
      <c r="L60" s="25"/>
      <c r="M60" s="25"/>
      <c r="N60" s="21"/>
    </row>
    <row r="61" spans="1:14" s="22" customFormat="1" ht="42.75">
      <c r="A61" s="191" t="s">
        <v>190</v>
      </c>
      <c r="B61" s="191" t="s">
        <v>191</v>
      </c>
      <c r="C61" s="26">
        <v>1</v>
      </c>
      <c r="D61" s="19" t="s">
        <v>48</v>
      </c>
      <c r="E61" s="19"/>
      <c r="F61" s="19"/>
      <c r="G61" s="19"/>
      <c r="H61" s="19"/>
      <c r="I61" s="19"/>
      <c r="J61" s="25" t="s">
        <v>448</v>
      </c>
      <c r="K61" s="25"/>
      <c r="L61" s="25"/>
      <c r="M61" s="25"/>
      <c r="N61" s="21"/>
    </row>
    <row r="62" spans="1:14" s="22" customFormat="1" ht="57">
      <c r="A62" s="191"/>
      <c r="B62" s="191"/>
      <c r="C62" s="26">
        <v>2</v>
      </c>
      <c r="D62" s="19" t="s">
        <v>49</v>
      </c>
      <c r="E62" s="19"/>
      <c r="F62" s="19"/>
      <c r="G62" s="19"/>
      <c r="H62" s="19"/>
      <c r="I62" s="19"/>
      <c r="J62" s="25" t="s">
        <v>449</v>
      </c>
      <c r="K62" s="25"/>
      <c r="L62" s="25"/>
      <c r="M62" s="25" t="s">
        <v>301</v>
      </c>
      <c r="N62" s="21"/>
    </row>
    <row r="63" spans="1:14" s="22" customFormat="1" ht="128.25">
      <c r="A63" s="191"/>
      <c r="B63" s="191"/>
      <c r="C63" s="26">
        <v>3</v>
      </c>
      <c r="D63" s="19" t="s">
        <v>50</v>
      </c>
      <c r="E63" s="19"/>
      <c r="F63" s="19"/>
      <c r="G63" s="19"/>
      <c r="H63" s="19"/>
      <c r="I63" s="19"/>
      <c r="J63" s="25" t="s">
        <v>450</v>
      </c>
      <c r="K63" s="25"/>
      <c r="L63" s="25"/>
      <c r="M63" s="25"/>
      <c r="N63" s="21"/>
    </row>
    <row r="64" spans="1:14" s="22" customFormat="1" ht="128.25">
      <c r="A64" s="191"/>
      <c r="B64" s="191"/>
      <c r="C64" s="26">
        <v>4</v>
      </c>
      <c r="D64" s="19" t="s">
        <v>51</v>
      </c>
      <c r="E64" s="19"/>
      <c r="F64" s="19"/>
      <c r="G64" s="19"/>
      <c r="H64" s="19"/>
      <c r="I64" s="19"/>
      <c r="J64" s="25" t="s">
        <v>451</v>
      </c>
      <c r="K64" s="25"/>
      <c r="L64" s="25"/>
      <c r="M64" s="25"/>
      <c r="N64" s="21"/>
    </row>
    <row r="65" spans="1:14" s="22" customFormat="1" ht="71.25">
      <c r="A65" s="191"/>
      <c r="B65" s="191"/>
      <c r="C65" s="26">
        <v>5</v>
      </c>
      <c r="D65" s="19" t="s">
        <v>52</v>
      </c>
      <c r="E65" s="19"/>
      <c r="F65" s="19"/>
      <c r="G65" s="19"/>
      <c r="H65" s="19"/>
      <c r="I65" s="19"/>
      <c r="J65" s="25" t="s">
        <v>42</v>
      </c>
      <c r="K65" s="25"/>
      <c r="L65" s="25"/>
      <c r="M65" s="25"/>
      <c r="N65" s="21"/>
    </row>
    <row r="66" spans="1:14" s="22" customFormat="1" ht="42.75">
      <c r="A66" s="191"/>
      <c r="B66" s="191"/>
      <c r="C66" s="26">
        <v>6</v>
      </c>
      <c r="D66" s="19" t="s">
        <v>53</v>
      </c>
      <c r="E66" s="19"/>
      <c r="F66" s="19"/>
      <c r="G66" s="19"/>
      <c r="H66" s="19"/>
      <c r="I66" s="19"/>
      <c r="J66" s="25" t="s">
        <v>43</v>
      </c>
      <c r="K66" s="25"/>
      <c r="L66" s="25"/>
      <c r="M66" s="25"/>
      <c r="N66" s="21"/>
    </row>
    <row r="67" spans="1:14" s="22" customFormat="1" ht="57">
      <c r="A67" s="191"/>
      <c r="B67" s="191"/>
      <c r="C67" s="26">
        <v>7</v>
      </c>
      <c r="D67" s="19" t="s">
        <v>54</v>
      </c>
      <c r="E67" s="19"/>
      <c r="F67" s="19"/>
      <c r="G67" s="19"/>
      <c r="H67" s="19"/>
      <c r="I67" s="19"/>
      <c r="J67" s="25" t="s">
        <v>44</v>
      </c>
      <c r="K67" s="25"/>
      <c r="L67" s="25"/>
      <c r="M67" s="25"/>
      <c r="N67" s="21"/>
    </row>
    <row r="68" spans="1:14" s="22" customFormat="1" ht="42.75">
      <c r="A68" s="191"/>
      <c r="B68" s="191"/>
      <c r="C68" s="26">
        <v>8</v>
      </c>
      <c r="D68" s="19" t="s">
        <v>55</v>
      </c>
      <c r="E68" s="19"/>
      <c r="F68" s="19"/>
      <c r="G68" s="19"/>
      <c r="H68" s="19"/>
      <c r="I68" s="19"/>
      <c r="J68" s="25" t="s">
        <v>45</v>
      </c>
      <c r="K68" s="25"/>
      <c r="L68" s="25"/>
      <c r="M68" s="25"/>
      <c r="N68" s="21"/>
    </row>
    <row r="69" spans="1:14" s="22" customFormat="1" ht="71.25">
      <c r="A69" s="191"/>
      <c r="B69" s="191"/>
      <c r="C69" s="26">
        <v>9</v>
      </c>
      <c r="D69" s="19" t="s">
        <v>34</v>
      </c>
      <c r="E69" s="19"/>
      <c r="F69" s="19"/>
      <c r="G69" s="19"/>
      <c r="H69" s="19"/>
      <c r="I69" s="19"/>
      <c r="J69" s="25" t="s">
        <v>46</v>
      </c>
      <c r="K69" s="25"/>
      <c r="L69" s="25"/>
      <c r="M69" s="25" t="s">
        <v>88</v>
      </c>
      <c r="N69" s="21"/>
    </row>
    <row r="70" spans="1:14" s="22" customFormat="1" ht="28.5">
      <c r="A70" s="191"/>
      <c r="B70" s="191"/>
      <c r="C70" s="26">
        <v>10</v>
      </c>
      <c r="D70" s="19" t="s">
        <v>35</v>
      </c>
      <c r="E70" s="19"/>
      <c r="F70" s="19"/>
      <c r="G70" s="19"/>
      <c r="H70" s="19"/>
      <c r="I70" s="19"/>
      <c r="J70" s="25" t="s">
        <v>47</v>
      </c>
      <c r="K70" s="25"/>
      <c r="L70" s="25"/>
      <c r="M70" s="25"/>
      <c r="N70" s="21"/>
    </row>
    <row r="71" spans="1:14" s="22" customFormat="1" ht="19.5" customHeight="1">
      <c r="A71" s="191"/>
      <c r="B71" s="191"/>
      <c r="C71" s="26">
        <v>11</v>
      </c>
      <c r="D71" s="19"/>
      <c r="E71" s="19"/>
      <c r="F71" s="19"/>
      <c r="G71" s="19"/>
      <c r="H71" s="19"/>
      <c r="I71" s="19"/>
      <c r="J71" s="25"/>
      <c r="K71" s="25"/>
      <c r="L71" s="25"/>
      <c r="M71" s="25"/>
      <c r="N71" s="21"/>
    </row>
    <row r="72" spans="1:14" s="22" customFormat="1" ht="19.5" customHeight="1">
      <c r="A72" s="191"/>
      <c r="B72" s="191"/>
      <c r="C72" s="26">
        <v>12</v>
      </c>
      <c r="D72" s="19"/>
      <c r="E72" s="19"/>
      <c r="F72" s="19"/>
      <c r="G72" s="19"/>
      <c r="H72" s="19"/>
      <c r="I72" s="19"/>
      <c r="J72" s="25"/>
      <c r="K72" s="25"/>
      <c r="L72" s="25"/>
      <c r="M72" s="25"/>
      <c r="N72" s="21"/>
    </row>
    <row r="73" spans="1:14" s="22" customFormat="1" ht="409.5">
      <c r="A73" s="191"/>
      <c r="B73" s="191" t="s">
        <v>192</v>
      </c>
      <c r="C73" s="26">
        <v>1</v>
      </c>
      <c r="D73" s="19" t="s">
        <v>36</v>
      </c>
      <c r="E73" s="19"/>
      <c r="F73" s="19"/>
      <c r="G73" s="19"/>
      <c r="H73" s="19"/>
      <c r="I73" s="19"/>
      <c r="J73" s="25" t="s">
        <v>70</v>
      </c>
      <c r="K73" s="25"/>
      <c r="L73" s="25"/>
      <c r="M73" s="25"/>
      <c r="N73" s="21"/>
    </row>
    <row r="74" spans="1:14" s="22" customFormat="1" ht="57">
      <c r="A74" s="191"/>
      <c r="B74" s="191"/>
      <c r="C74" s="26">
        <v>2</v>
      </c>
      <c r="D74" s="19" t="s">
        <v>37</v>
      </c>
      <c r="E74" s="19"/>
      <c r="F74" s="19"/>
      <c r="G74" s="19"/>
      <c r="H74" s="19"/>
      <c r="I74" s="19"/>
      <c r="J74" s="25" t="s">
        <v>71</v>
      </c>
      <c r="K74" s="25"/>
      <c r="L74" s="25"/>
      <c r="M74" s="25"/>
      <c r="N74" s="21"/>
    </row>
    <row r="75" spans="1:14" s="22" customFormat="1" ht="57">
      <c r="A75" s="191"/>
      <c r="B75" s="191"/>
      <c r="C75" s="26">
        <v>3</v>
      </c>
      <c r="D75" s="19" t="s">
        <v>63</v>
      </c>
      <c r="E75" s="19"/>
      <c r="F75" s="19"/>
      <c r="G75" s="19"/>
      <c r="H75" s="19"/>
      <c r="I75" s="19"/>
      <c r="J75" s="25" t="s">
        <v>72</v>
      </c>
      <c r="K75" s="25"/>
      <c r="L75" s="25"/>
      <c r="M75" s="25"/>
      <c r="N75" s="21"/>
    </row>
    <row r="76" spans="1:14" s="22" customFormat="1" ht="57">
      <c r="A76" s="191"/>
      <c r="B76" s="191"/>
      <c r="C76" s="26">
        <v>4</v>
      </c>
      <c r="D76" s="19" t="s">
        <v>309</v>
      </c>
      <c r="E76" s="19"/>
      <c r="F76" s="19"/>
      <c r="G76" s="19"/>
      <c r="H76" s="19"/>
      <c r="I76" s="19"/>
      <c r="J76" s="25" t="s">
        <v>73</v>
      </c>
      <c r="K76" s="25"/>
      <c r="L76" s="25"/>
      <c r="M76" s="25"/>
      <c r="N76" s="21"/>
    </row>
    <row r="77" spans="1:14" s="22" customFormat="1" ht="85.5">
      <c r="A77" s="191"/>
      <c r="B77" s="191"/>
      <c r="C77" s="26">
        <v>5</v>
      </c>
      <c r="D77" s="19" t="s">
        <v>64</v>
      </c>
      <c r="E77" s="19"/>
      <c r="F77" s="19"/>
      <c r="G77" s="19"/>
      <c r="H77" s="19"/>
      <c r="I77" s="19"/>
      <c r="J77" s="25" t="s">
        <v>74</v>
      </c>
      <c r="K77" s="25"/>
      <c r="L77" s="25"/>
      <c r="M77" s="25"/>
      <c r="N77" s="21"/>
    </row>
    <row r="78" spans="1:14" s="22" customFormat="1" ht="99.75">
      <c r="A78" s="191"/>
      <c r="B78" s="191"/>
      <c r="C78" s="26">
        <v>6</v>
      </c>
      <c r="D78" s="19" t="s">
        <v>65</v>
      </c>
      <c r="E78" s="19"/>
      <c r="F78" s="19"/>
      <c r="G78" s="19"/>
      <c r="H78" s="19"/>
      <c r="I78" s="19"/>
      <c r="J78" s="25" t="s">
        <v>75</v>
      </c>
      <c r="K78" s="25"/>
      <c r="L78" s="25"/>
      <c r="M78" s="25"/>
      <c r="N78" s="21"/>
    </row>
    <row r="79" spans="1:14" s="22" customFormat="1" ht="57">
      <c r="A79" s="191"/>
      <c r="B79" s="191"/>
      <c r="C79" s="26">
        <v>7</v>
      </c>
      <c r="D79" s="19" t="s">
        <v>66</v>
      </c>
      <c r="E79" s="19"/>
      <c r="F79" s="19"/>
      <c r="G79" s="19"/>
      <c r="H79" s="19"/>
      <c r="I79" s="19"/>
      <c r="J79" s="25" t="s">
        <v>76</v>
      </c>
      <c r="K79" s="25"/>
      <c r="L79" s="25"/>
      <c r="M79" s="25"/>
      <c r="N79" s="21"/>
    </row>
    <row r="80" spans="1:14" s="22" customFormat="1" ht="114">
      <c r="A80" s="191"/>
      <c r="B80" s="191"/>
      <c r="C80" s="26">
        <v>8</v>
      </c>
      <c r="D80" s="19" t="s">
        <v>67</v>
      </c>
      <c r="E80" s="19"/>
      <c r="F80" s="19"/>
      <c r="G80" s="19"/>
      <c r="H80" s="19"/>
      <c r="I80" s="19"/>
      <c r="J80" s="25" t="s">
        <v>77</v>
      </c>
      <c r="K80" s="25"/>
      <c r="L80" s="25"/>
      <c r="M80" s="25"/>
      <c r="N80" s="21"/>
    </row>
    <row r="81" spans="1:14" s="22" customFormat="1" ht="42.75">
      <c r="A81" s="191"/>
      <c r="B81" s="191"/>
      <c r="C81" s="26">
        <v>9</v>
      </c>
      <c r="D81" s="19" t="s">
        <v>68</v>
      </c>
      <c r="E81" s="19"/>
      <c r="F81" s="19"/>
      <c r="G81" s="19"/>
      <c r="H81" s="19"/>
      <c r="I81" s="19"/>
      <c r="J81" s="25" t="s">
        <v>78</v>
      </c>
      <c r="K81" s="25"/>
      <c r="L81" s="25"/>
      <c r="M81" s="25"/>
      <c r="N81" s="21"/>
    </row>
    <row r="82" spans="1:14" s="22" customFormat="1" ht="28.5">
      <c r="A82" s="191"/>
      <c r="B82" s="191"/>
      <c r="C82" s="26">
        <v>10</v>
      </c>
      <c r="D82" s="19" t="s">
        <v>69</v>
      </c>
      <c r="E82" s="19"/>
      <c r="F82" s="19"/>
      <c r="G82" s="19"/>
      <c r="H82" s="19"/>
      <c r="I82" s="19"/>
      <c r="J82" s="25" t="s">
        <v>69</v>
      </c>
      <c r="K82" s="25"/>
      <c r="L82" s="25"/>
      <c r="M82" s="25"/>
      <c r="N82" s="21"/>
    </row>
    <row r="83" spans="1:14" s="22" customFormat="1" ht="18.75" customHeight="1">
      <c r="A83" s="191"/>
      <c r="B83" s="191"/>
      <c r="C83" s="26">
        <v>11</v>
      </c>
      <c r="D83" s="19"/>
      <c r="E83" s="19"/>
      <c r="F83" s="19"/>
      <c r="G83" s="19"/>
      <c r="H83" s="19"/>
      <c r="I83" s="19"/>
      <c r="J83" s="25"/>
      <c r="K83" s="25"/>
      <c r="L83" s="25"/>
      <c r="M83" s="25"/>
      <c r="N83" s="21"/>
    </row>
    <row r="84" spans="1:14" s="22" customFormat="1" ht="18.75" customHeight="1">
      <c r="A84" s="191"/>
      <c r="B84" s="191"/>
      <c r="C84" s="26">
        <v>12</v>
      </c>
      <c r="D84" s="19"/>
      <c r="E84" s="19"/>
      <c r="F84" s="19"/>
      <c r="G84" s="19"/>
      <c r="H84" s="19"/>
      <c r="I84" s="19"/>
      <c r="J84" s="25"/>
      <c r="K84" s="25"/>
      <c r="L84" s="25"/>
      <c r="M84" s="25"/>
      <c r="N84" s="21"/>
    </row>
    <row r="85" spans="1:14" s="22" customFormat="1" ht="28.5">
      <c r="A85" s="191"/>
      <c r="B85" s="191" t="s">
        <v>193</v>
      </c>
      <c r="C85" s="26">
        <v>1</v>
      </c>
      <c r="D85" s="19" t="s">
        <v>226</v>
      </c>
      <c r="E85" s="19"/>
      <c r="F85" s="19"/>
      <c r="G85" s="19"/>
      <c r="H85" s="19"/>
      <c r="I85" s="19"/>
      <c r="J85" s="24"/>
      <c r="K85" s="24"/>
      <c r="L85" s="24"/>
      <c r="M85" s="24"/>
      <c r="N85" s="21"/>
    </row>
    <row r="86" spans="1:14" s="22" customFormat="1" ht="19.5" customHeight="1">
      <c r="A86" s="191"/>
      <c r="B86" s="191"/>
      <c r="C86" s="26">
        <v>2</v>
      </c>
      <c r="D86" s="19"/>
      <c r="E86" s="19"/>
      <c r="F86" s="19"/>
      <c r="G86" s="19"/>
      <c r="H86" s="19"/>
      <c r="I86" s="19"/>
      <c r="J86" s="24"/>
      <c r="K86" s="24"/>
      <c r="L86" s="24"/>
      <c r="M86" s="24"/>
      <c r="N86" s="21"/>
    </row>
    <row r="87" spans="1:14" s="22" customFormat="1" ht="19.5" customHeight="1">
      <c r="A87" s="191"/>
      <c r="B87" s="191"/>
      <c r="C87" s="26">
        <v>3</v>
      </c>
      <c r="D87" s="19"/>
      <c r="E87" s="19"/>
      <c r="F87" s="19"/>
      <c r="G87" s="19"/>
      <c r="H87" s="19"/>
      <c r="I87" s="19"/>
      <c r="J87" s="24"/>
      <c r="K87" s="24"/>
      <c r="L87" s="24"/>
      <c r="M87" s="24"/>
      <c r="N87" s="21"/>
    </row>
    <row r="88" spans="1:14" s="22" customFormat="1" ht="19.5" customHeight="1">
      <c r="A88" s="191"/>
      <c r="B88" s="191"/>
      <c r="C88" s="26">
        <v>4</v>
      </c>
      <c r="D88" s="19"/>
      <c r="E88" s="19"/>
      <c r="F88" s="19"/>
      <c r="G88" s="19"/>
      <c r="H88" s="19"/>
      <c r="I88" s="19"/>
      <c r="J88" s="24"/>
      <c r="K88" s="24"/>
      <c r="L88" s="24"/>
      <c r="M88" s="24"/>
      <c r="N88" s="21"/>
    </row>
    <row r="89" spans="1:14" s="22" customFormat="1" ht="19.5" customHeight="1">
      <c r="A89" s="191"/>
      <c r="B89" s="191"/>
      <c r="C89" s="26">
        <v>5</v>
      </c>
      <c r="D89" s="19"/>
      <c r="E89" s="19"/>
      <c r="F89" s="19"/>
      <c r="G89" s="19"/>
      <c r="H89" s="19"/>
      <c r="I89" s="19"/>
      <c r="J89" s="24"/>
      <c r="K89" s="24"/>
      <c r="L89" s="24"/>
      <c r="M89" s="24"/>
      <c r="N89" s="21"/>
    </row>
    <row r="90" spans="1:14" s="22" customFormat="1" ht="69" customHeight="1">
      <c r="A90" s="191"/>
      <c r="B90" s="191" t="s">
        <v>194</v>
      </c>
      <c r="C90" s="27" t="s">
        <v>91</v>
      </c>
      <c r="D90" s="28" t="s">
        <v>318</v>
      </c>
      <c r="E90" s="19" t="s">
        <v>159</v>
      </c>
      <c r="F90" s="19" t="s">
        <v>316</v>
      </c>
      <c r="G90" s="28" t="s">
        <v>132</v>
      </c>
      <c r="H90" s="19" t="s">
        <v>184</v>
      </c>
      <c r="I90" s="19" t="s">
        <v>135</v>
      </c>
      <c r="J90" s="29"/>
      <c r="K90" s="29"/>
      <c r="L90" s="29"/>
      <c r="M90" s="29"/>
      <c r="N90" s="21"/>
    </row>
    <row r="91" spans="1:14" s="22" customFormat="1" ht="57">
      <c r="A91" s="191"/>
      <c r="B91" s="191"/>
      <c r="C91" s="27" t="s">
        <v>195</v>
      </c>
      <c r="D91" s="28" t="s">
        <v>317</v>
      </c>
      <c r="E91" s="19" t="s">
        <v>159</v>
      </c>
      <c r="F91" s="19" t="s">
        <v>316</v>
      </c>
      <c r="G91" s="28" t="s">
        <v>132</v>
      </c>
      <c r="H91" s="19" t="s">
        <v>184</v>
      </c>
      <c r="I91" s="19" t="s">
        <v>135</v>
      </c>
      <c r="J91" s="24"/>
      <c r="K91" s="24"/>
      <c r="L91" s="24"/>
      <c r="M91" s="24"/>
      <c r="N91" s="21"/>
    </row>
    <row r="92" spans="1:14" s="22" customFormat="1" ht="57">
      <c r="A92" s="191"/>
      <c r="B92" s="191"/>
      <c r="C92" s="27" t="s">
        <v>196</v>
      </c>
      <c r="D92" s="28" t="s">
        <v>319</v>
      </c>
      <c r="E92" s="19" t="s">
        <v>159</v>
      </c>
      <c r="F92" s="19" t="s">
        <v>316</v>
      </c>
      <c r="G92" s="28" t="s">
        <v>132</v>
      </c>
      <c r="H92" s="19" t="s">
        <v>184</v>
      </c>
      <c r="I92" s="19" t="s">
        <v>135</v>
      </c>
      <c r="J92" s="24"/>
      <c r="K92" s="24"/>
      <c r="L92" s="24"/>
      <c r="M92" s="24"/>
      <c r="N92" s="21"/>
    </row>
    <row r="93" spans="1:14" s="22" customFormat="1" ht="57">
      <c r="A93" s="191"/>
      <c r="B93" s="191"/>
      <c r="C93" s="27" t="s">
        <v>197</v>
      </c>
      <c r="D93" s="28" t="s">
        <v>320</v>
      </c>
      <c r="E93" s="19" t="s">
        <v>159</v>
      </c>
      <c r="F93" s="19" t="s">
        <v>316</v>
      </c>
      <c r="G93" s="28" t="s">
        <v>132</v>
      </c>
      <c r="H93" s="19" t="s">
        <v>184</v>
      </c>
      <c r="I93" s="19" t="s">
        <v>135</v>
      </c>
      <c r="J93" s="24"/>
      <c r="K93" s="24"/>
      <c r="L93" s="24"/>
      <c r="M93" s="24"/>
      <c r="N93" s="21"/>
    </row>
    <row r="94" spans="1:14" s="22" customFormat="1" ht="57">
      <c r="A94" s="191"/>
      <c r="B94" s="191"/>
      <c r="C94" s="27" t="s">
        <v>198</v>
      </c>
      <c r="D94" s="28" t="s">
        <v>321</v>
      </c>
      <c r="E94" s="19" t="s">
        <v>159</v>
      </c>
      <c r="F94" s="19" t="s">
        <v>316</v>
      </c>
      <c r="G94" s="28" t="s">
        <v>132</v>
      </c>
      <c r="H94" s="19" t="s">
        <v>184</v>
      </c>
      <c r="I94" s="19" t="s">
        <v>135</v>
      </c>
      <c r="J94" s="24"/>
      <c r="K94" s="24"/>
      <c r="L94" s="24"/>
      <c r="M94" s="24"/>
      <c r="N94" s="21"/>
    </row>
    <row r="95" spans="1:14" s="22" customFormat="1" ht="409.5">
      <c r="A95" s="197" t="s">
        <v>114</v>
      </c>
      <c r="B95" s="216" t="s">
        <v>199</v>
      </c>
      <c r="C95" s="19" t="s">
        <v>27</v>
      </c>
      <c r="D95" s="75" t="s">
        <v>33</v>
      </c>
      <c r="E95" s="177" t="s">
        <v>159</v>
      </c>
      <c r="F95" s="180" t="s">
        <v>12</v>
      </c>
      <c r="G95" s="19" t="s">
        <v>30</v>
      </c>
      <c r="H95" s="180" t="s">
        <v>32</v>
      </c>
      <c r="I95" s="180" t="s">
        <v>135</v>
      </c>
      <c r="J95" s="92" t="s">
        <v>79</v>
      </c>
      <c r="K95" s="23"/>
      <c r="L95" s="23"/>
      <c r="M95" s="23" t="s">
        <v>86</v>
      </c>
      <c r="N95" s="21"/>
    </row>
    <row r="96" spans="1:14" s="22" customFormat="1" ht="199.5" customHeight="1">
      <c r="A96" s="197"/>
      <c r="B96" s="217"/>
      <c r="C96" s="19" t="s">
        <v>28</v>
      </c>
      <c r="D96" s="75" t="s">
        <v>57</v>
      </c>
      <c r="E96" s="214"/>
      <c r="F96" s="182"/>
      <c r="G96" s="19" t="s">
        <v>31</v>
      </c>
      <c r="H96" s="182"/>
      <c r="I96" s="182"/>
      <c r="J96" s="72" t="s">
        <v>80</v>
      </c>
      <c r="K96" s="23"/>
      <c r="L96" s="23"/>
      <c r="M96" s="23" t="s">
        <v>333</v>
      </c>
      <c r="N96" s="21"/>
    </row>
    <row r="97" spans="1:14" s="22" customFormat="1" ht="42.75">
      <c r="A97" s="197"/>
      <c r="B97" s="217"/>
      <c r="C97" s="19" t="s">
        <v>29</v>
      </c>
      <c r="D97" s="74" t="s">
        <v>58</v>
      </c>
      <c r="E97" s="215"/>
      <c r="F97" s="181"/>
      <c r="G97" s="19" t="s">
        <v>59</v>
      </c>
      <c r="H97" s="181"/>
      <c r="I97" s="181"/>
      <c r="J97" s="72"/>
      <c r="K97" s="23" t="s">
        <v>81</v>
      </c>
      <c r="L97" s="23"/>
      <c r="M97" s="23"/>
      <c r="N97" s="21"/>
    </row>
    <row r="98" spans="1:14" s="22" customFormat="1" ht="409.5">
      <c r="A98" s="197"/>
      <c r="B98" s="217"/>
      <c r="C98" s="31" t="s">
        <v>200</v>
      </c>
      <c r="D98" s="31" t="s">
        <v>60</v>
      </c>
      <c r="E98" s="19" t="s">
        <v>159</v>
      </c>
      <c r="F98" s="19" t="s">
        <v>11</v>
      </c>
      <c r="G98" s="31" t="s">
        <v>61</v>
      </c>
      <c r="H98" s="31" t="s">
        <v>62</v>
      </c>
      <c r="I98" s="31" t="s">
        <v>135</v>
      </c>
      <c r="J98" s="92" t="s">
        <v>389</v>
      </c>
      <c r="K98" s="23" t="s">
        <v>390</v>
      </c>
      <c r="L98" s="23" t="s">
        <v>391</v>
      </c>
      <c r="M98" s="23"/>
      <c r="N98" s="21"/>
    </row>
    <row r="99" spans="1:14" s="22" customFormat="1" ht="114">
      <c r="A99" s="198"/>
      <c r="B99" s="217"/>
      <c r="C99" s="19" t="s">
        <v>453</v>
      </c>
      <c r="D99" s="180" t="s">
        <v>115</v>
      </c>
      <c r="E99" s="177" t="s">
        <v>159</v>
      </c>
      <c r="F99" s="180" t="s">
        <v>12</v>
      </c>
      <c r="G99" s="19" t="s">
        <v>454</v>
      </c>
      <c r="H99" s="183" t="s">
        <v>32</v>
      </c>
      <c r="I99" s="180" t="s">
        <v>135</v>
      </c>
      <c r="J99" s="73"/>
      <c r="K99" s="23"/>
      <c r="L99" s="23"/>
      <c r="M99" s="106" t="s">
        <v>332</v>
      </c>
      <c r="N99" s="21"/>
    </row>
    <row r="100" spans="1:14" s="22" customFormat="1" ht="57">
      <c r="A100" s="198"/>
      <c r="B100" s="217"/>
      <c r="C100" s="19" t="s">
        <v>238</v>
      </c>
      <c r="D100" s="182"/>
      <c r="E100" s="214"/>
      <c r="F100" s="182"/>
      <c r="G100" s="19" t="s">
        <v>455</v>
      </c>
      <c r="H100" s="184"/>
      <c r="I100" s="178"/>
      <c r="J100" s="73"/>
      <c r="K100" s="23"/>
      <c r="L100" s="23"/>
      <c r="M100" s="23"/>
      <c r="N100" s="21"/>
    </row>
    <row r="101" spans="1:14" s="22" customFormat="1" ht="42.75">
      <c r="A101" s="198"/>
      <c r="B101" s="218"/>
      <c r="C101" s="19" t="s">
        <v>241</v>
      </c>
      <c r="D101" s="181"/>
      <c r="E101" s="215"/>
      <c r="F101" s="181"/>
      <c r="G101" s="19" t="s">
        <v>59</v>
      </c>
      <c r="H101" s="184"/>
      <c r="I101" s="179"/>
      <c r="J101" s="73"/>
      <c r="K101" s="23"/>
      <c r="L101" s="23"/>
      <c r="M101" s="23"/>
      <c r="N101" s="21"/>
    </row>
    <row r="102" spans="1:14" s="22" customFormat="1" ht="313.5">
      <c r="A102" s="199"/>
      <c r="B102" s="201" t="s">
        <v>201</v>
      </c>
      <c r="C102" s="31" t="s">
        <v>432</v>
      </c>
      <c r="D102" s="31" t="s">
        <v>357</v>
      </c>
      <c r="E102" s="32" t="s">
        <v>159</v>
      </c>
      <c r="F102" s="33" t="s">
        <v>12</v>
      </c>
      <c r="G102" s="180" t="s">
        <v>359</v>
      </c>
      <c r="H102" s="184"/>
      <c r="I102" s="31" t="s">
        <v>135</v>
      </c>
      <c r="J102" s="34" t="s">
        <v>392</v>
      </c>
      <c r="K102" s="34" t="s">
        <v>393</v>
      </c>
      <c r="L102" s="34"/>
      <c r="M102" s="34"/>
      <c r="N102" s="21"/>
    </row>
    <row r="103" spans="1:14" s="22" customFormat="1" ht="14.25">
      <c r="A103" s="199"/>
      <c r="B103" s="202"/>
      <c r="C103" s="80" t="s">
        <v>429</v>
      </c>
      <c r="D103" s="80"/>
      <c r="E103" s="82"/>
      <c r="F103" s="83"/>
      <c r="G103" s="182"/>
      <c r="H103" s="184"/>
      <c r="I103" s="80"/>
      <c r="J103" s="84"/>
      <c r="K103" s="85"/>
      <c r="L103" s="85"/>
      <c r="M103" s="85"/>
      <c r="N103" s="21"/>
    </row>
    <row r="104" spans="1:14" s="22" customFormat="1" ht="28.5">
      <c r="A104" s="199"/>
      <c r="B104" s="202"/>
      <c r="C104" s="80" t="s">
        <v>258</v>
      </c>
      <c r="D104" s="80"/>
      <c r="E104" s="82"/>
      <c r="F104" s="83"/>
      <c r="G104" s="182"/>
      <c r="H104" s="184"/>
      <c r="I104" s="80"/>
      <c r="J104" s="84"/>
      <c r="K104" s="85"/>
      <c r="L104" s="85"/>
      <c r="M104" s="85"/>
      <c r="N104" s="21"/>
    </row>
    <row r="105" spans="1:14" s="22" customFormat="1" ht="14.25">
      <c r="A105" s="199"/>
      <c r="B105" s="202"/>
      <c r="C105" s="80" t="s">
        <v>260</v>
      </c>
      <c r="D105" s="80"/>
      <c r="E105" s="82"/>
      <c r="F105" s="83"/>
      <c r="G105" s="182"/>
      <c r="H105" s="184"/>
      <c r="I105" s="80"/>
      <c r="J105" s="84"/>
      <c r="K105" s="85"/>
      <c r="L105" s="85"/>
      <c r="M105" s="85"/>
      <c r="N105" s="21"/>
    </row>
    <row r="106" spans="1:14" s="22" customFormat="1" ht="14.25">
      <c r="A106" s="199"/>
      <c r="B106" s="202"/>
      <c r="C106" s="80" t="s">
        <v>430</v>
      </c>
      <c r="D106" s="80"/>
      <c r="E106" s="82"/>
      <c r="F106" s="83"/>
      <c r="G106" s="182"/>
      <c r="H106" s="184"/>
      <c r="I106" s="80"/>
      <c r="J106" s="84"/>
      <c r="K106" s="85"/>
      <c r="L106" s="85"/>
      <c r="M106" s="85"/>
      <c r="N106" s="21"/>
    </row>
    <row r="107" spans="1:14" s="22" customFormat="1" ht="14.25">
      <c r="A107" s="199"/>
      <c r="B107" s="202"/>
      <c r="C107" s="80" t="s">
        <v>431</v>
      </c>
      <c r="D107" s="80"/>
      <c r="E107" s="82"/>
      <c r="F107" s="83"/>
      <c r="G107" s="182"/>
      <c r="H107" s="184"/>
      <c r="I107" s="80"/>
      <c r="J107" s="84"/>
      <c r="K107" s="85"/>
      <c r="L107" s="85"/>
      <c r="M107" s="85"/>
      <c r="N107" s="21"/>
    </row>
    <row r="108" spans="1:14" s="22" customFormat="1" ht="71.25">
      <c r="A108" s="199"/>
      <c r="B108" s="203"/>
      <c r="C108" s="28" t="s">
        <v>202</v>
      </c>
      <c r="D108" s="28" t="s">
        <v>358</v>
      </c>
      <c r="E108" s="35"/>
      <c r="F108" s="36"/>
      <c r="G108" s="182"/>
      <c r="H108" s="185"/>
      <c r="I108" s="28"/>
      <c r="J108" s="37" t="s">
        <v>93</v>
      </c>
      <c r="K108" s="20" t="s">
        <v>393</v>
      </c>
      <c r="L108" s="37"/>
      <c r="M108" s="37"/>
      <c r="N108" s="21"/>
    </row>
    <row r="109" spans="1:14" s="22" customFormat="1" ht="129" customHeight="1">
      <c r="A109" s="199"/>
      <c r="B109" s="204"/>
      <c r="C109" s="28" t="s">
        <v>203</v>
      </c>
      <c r="D109" s="28" t="s">
        <v>360</v>
      </c>
      <c r="E109" s="19" t="s">
        <v>159</v>
      </c>
      <c r="F109" s="19" t="s">
        <v>23</v>
      </c>
      <c r="G109" s="182"/>
      <c r="H109" s="28" t="s">
        <v>361</v>
      </c>
      <c r="I109" s="28" t="s">
        <v>135</v>
      </c>
      <c r="J109" s="37" t="s">
        <v>402</v>
      </c>
      <c r="K109" s="37"/>
      <c r="L109" s="93" t="s">
        <v>94</v>
      </c>
      <c r="M109" s="20"/>
      <c r="N109" s="21"/>
    </row>
    <row r="110" spans="1:14" s="22" customFormat="1" ht="228">
      <c r="A110" s="199"/>
      <c r="B110" s="204"/>
      <c r="C110" s="19" t="s">
        <v>362</v>
      </c>
      <c r="D110" s="19" t="s">
        <v>363</v>
      </c>
      <c r="E110" s="30" t="s">
        <v>159</v>
      </c>
      <c r="F110" s="19" t="s">
        <v>11</v>
      </c>
      <c r="G110" s="182"/>
      <c r="H110" s="180" t="s">
        <v>32</v>
      </c>
      <c r="I110" s="19" t="s">
        <v>135</v>
      </c>
      <c r="J110" s="24" t="s">
        <v>95</v>
      </c>
      <c r="K110" s="20"/>
      <c r="L110" s="20"/>
      <c r="N110" s="21"/>
    </row>
    <row r="111" spans="1:14" s="22" customFormat="1" ht="89.25" customHeight="1">
      <c r="A111" s="199"/>
      <c r="B111" s="204"/>
      <c r="C111" s="19" t="s">
        <v>204</v>
      </c>
      <c r="D111" s="38" t="s">
        <v>364</v>
      </c>
      <c r="E111" s="39" t="s">
        <v>159</v>
      </c>
      <c r="F111" s="180" t="s">
        <v>12</v>
      </c>
      <c r="G111" s="182"/>
      <c r="H111" s="182"/>
      <c r="I111" s="19" t="s">
        <v>135</v>
      </c>
      <c r="J111" s="20" t="s">
        <v>96</v>
      </c>
      <c r="K111" s="20" t="s">
        <v>97</v>
      </c>
      <c r="L111" s="94" t="s">
        <v>98</v>
      </c>
      <c r="M111" s="20"/>
      <c r="N111" s="21"/>
    </row>
    <row r="112" spans="1:14" s="22" customFormat="1" ht="66" customHeight="1">
      <c r="A112" s="199"/>
      <c r="B112" s="204"/>
      <c r="C112" s="19" t="s">
        <v>205</v>
      </c>
      <c r="D112" s="38" t="s">
        <v>365</v>
      </c>
      <c r="E112" s="19" t="s">
        <v>159</v>
      </c>
      <c r="F112" s="182"/>
      <c r="G112" s="182"/>
      <c r="H112" s="182"/>
      <c r="I112" s="19" t="s">
        <v>135</v>
      </c>
      <c r="J112" s="20" t="s">
        <v>99</v>
      </c>
      <c r="K112" s="20" t="s">
        <v>97</v>
      </c>
      <c r="L112" s="94" t="s">
        <v>94</v>
      </c>
      <c r="M112" s="20"/>
      <c r="N112" s="21"/>
    </row>
    <row r="113" spans="1:14" s="22" customFormat="1" ht="213.75">
      <c r="A113" s="199"/>
      <c r="B113" s="204"/>
      <c r="C113" s="19" t="s">
        <v>206</v>
      </c>
      <c r="D113" s="38" t="s">
        <v>366</v>
      </c>
      <c r="E113" s="39" t="s">
        <v>159</v>
      </c>
      <c r="F113" s="182"/>
      <c r="G113" s="182"/>
      <c r="H113" s="182"/>
      <c r="I113" s="19" t="s">
        <v>135</v>
      </c>
      <c r="J113" s="20" t="s">
        <v>100</v>
      </c>
      <c r="K113" s="20" t="s">
        <v>84</v>
      </c>
      <c r="L113" s="94" t="s">
        <v>94</v>
      </c>
      <c r="M113" s="20"/>
      <c r="N113" s="21"/>
    </row>
    <row r="114" spans="1:14" s="22" customFormat="1" ht="242.25">
      <c r="A114" s="199"/>
      <c r="B114" s="204"/>
      <c r="C114" s="19" t="s">
        <v>207</v>
      </c>
      <c r="D114" s="38" t="s">
        <v>452</v>
      </c>
      <c r="E114" s="39" t="s">
        <v>208</v>
      </c>
      <c r="F114" s="182"/>
      <c r="G114" s="182"/>
      <c r="H114" s="182"/>
      <c r="I114" s="19" t="s">
        <v>135</v>
      </c>
      <c r="J114" s="20" t="s">
        <v>101</v>
      </c>
      <c r="K114" s="20" t="s">
        <v>97</v>
      </c>
      <c r="L114" s="94" t="s">
        <v>94</v>
      </c>
      <c r="M114" s="20"/>
      <c r="N114" s="21"/>
    </row>
    <row r="115" spans="1:14" s="22" customFormat="1" ht="242.25">
      <c r="A115" s="199"/>
      <c r="B115" s="204"/>
      <c r="C115" s="19" t="s">
        <v>205</v>
      </c>
      <c r="D115" s="38" t="s">
        <v>56</v>
      </c>
      <c r="E115" s="39" t="s">
        <v>208</v>
      </c>
      <c r="F115" s="182"/>
      <c r="G115" s="182"/>
      <c r="H115" s="182"/>
      <c r="I115" s="19" t="s">
        <v>135</v>
      </c>
      <c r="J115" s="20" t="s">
        <v>343</v>
      </c>
      <c r="K115" s="20" t="s">
        <v>97</v>
      </c>
      <c r="L115" s="94" t="s">
        <v>94</v>
      </c>
      <c r="M115" s="20"/>
      <c r="N115" s="21"/>
    </row>
    <row r="116" spans="1:14" s="22" customFormat="1" ht="256.5">
      <c r="A116" s="199"/>
      <c r="B116" s="204"/>
      <c r="C116" s="19" t="s">
        <v>209</v>
      </c>
      <c r="D116" s="38" t="s">
        <v>381</v>
      </c>
      <c r="E116" s="39" t="s">
        <v>208</v>
      </c>
      <c r="F116" s="182"/>
      <c r="G116" s="182"/>
      <c r="H116" s="182"/>
      <c r="I116" s="19" t="s">
        <v>135</v>
      </c>
      <c r="J116" s="20" t="s">
        <v>344</v>
      </c>
      <c r="K116" s="20" t="s">
        <v>97</v>
      </c>
      <c r="L116" s="94" t="s">
        <v>94</v>
      </c>
      <c r="M116" s="20"/>
      <c r="N116" s="21"/>
    </row>
    <row r="117" spans="1:14" s="22" customFormat="1" ht="242.25">
      <c r="A117" s="199"/>
      <c r="B117" s="204"/>
      <c r="C117" s="19" t="s">
        <v>206</v>
      </c>
      <c r="D117" s="38" t="s">
        <v>382</v>
      </c>
      <c r="E117" s="39" t="s">
        <v>208</v>
      </c>
      <c r="F117" s="181"/>
      <c r="G117" s="182"/>
      <c r="H117" s="182"/>
      <c r="I117" s="19" t="s">
        <v>135</v>
      </c>
      <c r="J117" s="20" t="s">
        <v>345</v>
      </c>
      <c r="K117" s="20" t="s">
        <v>85</v>
      </c>
      <c r="L117" s="94" t="s">
        <v>94</v>
      </c>
      <c r="M117" s="20"/>
      <c r="N117" s="21"/>
    </row>
    <row r="118" spans="1:14" s="5" customFormat="1" ht="185.25">
      <c r="A118" s="199"/>
      <c r="B118" s="204"/>
      <c r="C118" s="19" t="s">
        <v>210</v>
      </c>
      <c r="D118" s="19" t="s">
        <v>384</v>
      </c>
      <c r="E118" s="30" t="s">
        <v>211</v>
      </c>
      <c r="F118" s="180" t="s">
        <v>12</v>
      </c>
      <c r="G118" s="182"/>
      <c r="H118" s="181"/>
      <c r="I118" s="19" t="s">
        <v>135</v>
      </c>
      <c r="J118" s="24" t="s">
        <v>346</v>
      </c>
      <c r="K118" s="20"/>
      <c r="L118" s="20" t="s">
        <v>347</v>
      </c>
      <c r="M118" s="20"/>
      <c r="N118" s="3"/>
    </row>
    <row r="119" spans="1:14" s="22" customFormat="1" ht="85.5">
      <c r="A119" s="199"/>
      <c r="B119" s="205"/>
      <c r="C119" s="19" t="s">
        <v>213</v>
      </c>
      <c r="D119" s="19" t="s">
        <v>383</v>
      </c>
      <c r="E119" s="30" t="s">
        <v>211</v>
      </c>
      <c r="F119" s="181"/>
      <c r="G119" s="181"/>
      <c r="H119" s="19" t="s">
        <v>212</v>
      </c>
      <c r="I119" s="19" t="s">
        <v>135</v>
      </c>
      <c r="J119" s="24" t="s">
        <v>348</v>
      </c>
      <c r="K119" s="20"/>
      <c r="L119" s="20"/>
      <c r="M119" s="20" t="s">
        <v>335</v>
      </c>
      <c r="N119" s="21"/>
    </row>
    <row r="120" spans="1:14" s="22" customFormat="1" ht="28.5">
      <c r="A120" s="199"/>
      <c r="B120" s="206" t="s">
        <v>214</v>
      </c>
      <c r="C120" s="19" t="s">
        <v>215</v>
      </c>
      <c r="D120" s="19" t="s">
        <v>216</v>
      </c>
      <c r="E120" s="177" t="s">
        <v>160</v>
      </c>
      <c r="F120" s="180" t="s">
        <v>24</v>
      </c>
      <c r="G120" s="180" t="s">
        <v>385</v>
      </c>
      <c r="H120" s="180" t="s">
        <v>217</v>
      </c>
      <c r="I120" s="180" t="s">
        <v>218</v>
      </c>
      <c r="J120" s="20" t="s">
        <v>349</v>
      </c>
      <c r="K120" s="20"/>
      <c r="L120" s="20" t="s">
        <v>407</v>
      </c>
      <c r="M120" s="20"/>
      <c r="N120" s="21"/>
    </row>
    <row r="121" spans="1:14" s="22" customFormat="1" ht="75" customHeight="1">
      <c r="A121" s="199"/>
      <c r="B121" s="206"/>
      <c r="C121" s="19" t="s">
        <v>219</v>
      </c>
      <c r="D121" s="19" t="s">
        <v>386</v>
      </c>
      <c r="E121" s="178"/>
      <c r="F121" s="182"/>
      <c r="G121" s="178"/>
      <c r="H121" s="178"/>
      <c r="I121" s="178"/>
      <c r="J121" s="20" t="s">
        <v>349</v>
      </c>
      <c r="K121" s="20"/>
      <c r="L121" s="20" t="s">
        <v>407</v>
      </c>
      <c r="M121" s="20"/>
      <c r="N121" s="21"/>
    </row>
    <row r="122" spans="1:14" s="22" customFormat="1" ht="28.5">
      <c r="A122" s="199"/>
      <c r="B122" s="206"/>
      <c r="C122" s="19" t="s">
        <v>220</v>
      </c>
      <c r="D122" s="19" t="s">
        <v>221</v>
      </c>
      <c r="E122" s="178"/>
      <c r="F122" s="182"/>
      <c r="G122" s="178"/>
      <c r="H122" s="178"/>
      <c r="I122" s="178"/>
      <c r="J122" s="20" t="s">
        <v>349</v>
      </c>
      <c r="K122" s="20"/>
      <c r="L122" s="20" t="s">
        <v>407</v>
      </c>
      <c r="M122" s="20"/>
      <c r="N122" s="21"/>
    </row>
    <row r="123" spans="1:14" s="22" customFormat="1" ht="42.75" customHeight="1">
      <c r="A123" s="199"/>
      <c r="B123" s="206"/>
      <c r="C123" s="19" t="s">
        <v>222</v>
      </c>
      <c r="D123" s="19" t="s">
        <v>223</v>
      </c>
      <c r="E123" s="178"/>
      <c r="F123" s="182"/>
      <c r="G123" s="178"/>
      <c r="H123" s="178"/>
      <c r="I123" s="178"/>
      <c r="J123" s="20" t="s">
        <v>349</v>
      </c>
      <c r="K123" s="20"/>
      <c r="L123" s="20" t="s">
        <v>407</v>
      </c>
      <c r="M123" s="20"/>
      <c r="N123" s="21"/>
    </row>
    <row r="124" spans="1:14" s="22" customFormat="1" ht="90.75" customHeight="1" thickBot="1">
      <c r="A124" s="200"/>
      <c r="B124" s="207"/>
      <c r="C124" s="19" t="s">
        <v>224</v>
      </c>
      <c r="D124" s="19" t="s">
        <v>225</v>
      </c>
      <c r="E124" s="179"/>
      <c r="F124" s="181"/>
      <c r="G124" s="179"/>
      <c r="H124" s="179"/>
      <c r="I124" s="179"/>
      <c r="J124" s="20" t="s">
        <v>349</v>
      </c>
      <c r="K124" s="20"/>
      <c r="L124" s="20" t="s">
        <v>407</v>
      </c>
      <c r="M124" s="20"/>
      <c r="N124" s="21"/>
    </row>
    <row r="125" spans="5:6" s="21" customFormat="1" ht="14.25">
      <c r="E125" s="40"/>
      <c r="F125" s="40"/>
    </row>
    <row r="126" spans="1:14" s="41" customFormat="1" ht="15" customHeight="1">
      <c r="A126" s="2"/>
      <c r="B126" s="2"/>
      <c r="C126" s="2"/>
      <c r="D126" s="2"/>
      <c r="E126" s="2"/>
      <c r="F126" s="2"/>
      <c r="G126" s="2"/>
      <c r="H126" s="2"/>
      <c r="I126" s="2"/>
      <c r="J126" s="2"/>
      <c r="K126" s="2"/>
      <c r="L126" s="2"/>
      <c r="M126" s="2"/>
      <c r="N126" s="2"/>
    </row>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409.5" customHeight="1"/>
    <row r="210" ht="409.5" customHeight="1"/>
    <row r="211" ht="409.5" customHeight="1"/>
    <row r="212" ht="409.5" customHeight="1"/>
    <row r="213" ht="409.5" customHeight="1"/>
    <row r="214" ht="409.5" customHeight="1"/>
    <row r="215" ht="409.5" customHeight="1"/>
    <row r="216" ht="409.5" customHeight="1"/>
    <row r="217" ht="409.5" customHeight="1"/>
    <row r="218" ht="409.5" customHeight="1"/>
    <row r="219" ht="409.5" customHeight="1"/>
    <row r="220" ht="409.5" customHeight="1"/>
    <row r="221" ht="409.5" customHeight="1"/>
    <row r="222" ht="409.5" customHeight="1"/>
    <row r="223" ht="409.5" customHeight="1"/>
    <row r="224" ht="409.5" customHeight="1"/>
    <row r="225" ht="409.5" customHeight="1"/>
    <row r="226" ht="409.5" customHeight="1"/>
    <row r="227" ht="409.5" customHeight="1"/>
    <row r="228" ht="409.5" customHeight="1"/>
    <row r="229" ht="409.5" customHeight="1"/>
    <row r="230" ht="409.5" customHeight="1"/>
    <row r="231" ht="409.5" customHeight="1"/>
    <row r="232" ht="409.5" customHeight="1"/>
    <row r="233" ht="409.5" customHeight="1"/>
    <row r="234" ht="409.5" customHeight="1"/>
    <row r="235" ht="14.25"/>
    <row r="236" ht="14.25"/>
    <row r="237" ht="14.25"/>
    <row r="238" ht="14.25"/>
  </sheetData>
  <sheetProtection/>
  <mergeCells count="53">
    <mergeCell ref="E95:E97"/>
    <mergeCell ref="F95:F97"/>
    <mergeCell ref="E55:E60"/>
    <mergeCell ref="B95:B101"/>
    <mergeCell ref="D99:D101"/>
    <mergeCell ref="D55:D60"/>
    <mergeCell ref="B90:B94"/>
    <mergeCell ref="E99:E101"/>
    <mergeCell ref="F99:F101"/>
    <mergeCell ref="E25:E30"/>
    <mergeCell ref="F25:F30"/>
    <mergeCell ref="A6:A60"/>
    <mergeCell ref="B85:B89"/>
    <mergeCell ref="F55:F60"/>
    <mergeCell ref="E18:E23"/>
    <mergeCell ref="B73:B84"/>
    <mergeCell ref="B6:B30"/>
    <mergeCell ref="B31:B49"/>
    <mergeCell ref="A95:A124"/>
    <mergeCell ref="B102:B119"/>
    <mergeCell ref="B120:B124"/>
    <mergeCell ref="B52:B54"/>
    <mergeCell ref="B55:B60"/>
    <mergeCell ref="A61:A94"/>
    <mergeCell ref="H8:H13"/>
    <mergeCell ref="I25:I30"/>
    <mergeCell ref="H25:H30"/>
    <mergeCell ref="H55:H60"/>
    <mergeCell ref="G55:G60"/>
    <mergeCell ref="G25:G30"/>
    <mergeCell ref="F18:F23"/>
    <mergeCell ref="E8:E13"/>
    <mergeCell ref="F8:F13"/>
    <mergeCell ref="B61:B72"/>
    <mergeCell ref="I55:I60"/>
    <mergeCell ref="G8:G13"/>
    <mergeCell ref="G18:G23"/>
    <mergeCell ref="I8:I13"/>
    <mergeCell ref="H18:H23"/>
    <mergeCell ref="I18:I23"/>
    <mergeCell ref="I120:I124"/>
    <mergeCell ref="I99:I101"/>
    <mergeCell ref="H99:H108"/>
    <mergeCell ref="G102:G119"/>
    <mergeCell ref="I95:I97"/>
    <mergeCell ref="H95:H97"/>
    <mergeCell ref="E120:E124"/>
    <mergeCell ref="G120:G124"/>
    <mergeCell ref="F118:F119"/>
    <mergeCell ref="H120:H124"/>
    <mergeCell ref="F111:F117"/>
    <mergeCell ref="F120:F124"/>
    <mergeCell ref="H110:H118"/>
  </mergeCells>
  <conditionalFormatting sqref="I90:J94 J89:K89 J6:J14 J85:N88 J16:J30 K100:N101 I95:I99 I102:I120 H90:H99 H109:H110 H119:H120 G85:I85 G90:G107 G120 K6:L30 J37:L38 J31:L35 J36:K36 J108:L124 J39:K39 G14:I18 K90:K101 L89:L107 J102:K107 G24:I25 N89:N121 M111:M125 K43:K84 G31:I59 G6:I8 M122:N125 G125:L125 J40:J84 L40:L84 K40:K41 N6:N84 M6:M109">
    <cfRule type="cellIs" priority="7" dxfId="11" operator="equal" stopIfTrue="1">
      <formula>"Y"</formula>
    </cfRule>
    <cfRule type="cellIs" priority="8" dxfId="12" operator="equal" stopIfTrue="1">
      <formula>"N"</formula>
    </cfRule>
  </conditionalFormatting>
  <dataValidations count="3">
    <dataValidation allowBlank="1" showInputMessage="1" showErrorMessage="1" promptTitle="Departmental Coverage" prompt="Please specify organisations in your departmental family that are in and out of scope for the data provided." sqref="K109:K124"/>
    <dataValidation allowBlank="1" showInputMessage="1" showErrorMessage="1" promptTitle="Notes, caveats &amp; limitations" prompt="Please provide details of any further notes, caveats and/or limitations of the data provided for each measure." sqref="K38 M6:M109 L6:L32 M111:M124 L40:L124 L37:L38 L34:L35"/>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L33">
      <formula1>OR(ISNUMBER(L33),L33=".",L33=".. Q3 2011-12",L33=".. Q4 2011-12",L33=".. Q1 2012-13")</formula1>
    </dataValidation>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94" max="255" man="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2012-01-27T12:23:56Z</dcterms:created>
  <dcterms:modified xsi:type="dcterms:W3CDTF">2012-01-27T12:45:08Z</dcterms:modified>
  <cp:category/>
  <cp:version/>
  <cp:contentType/>
  <cp:contentStatus/>
</cp:coreProperties>
</file>